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workbookProtection workbookPassword="DD51" lockStructure="1"/>
  <bookViews>
    <workbookView xWindow="-15" yWindow="5820" windowWidth="19230" windowHeight="5730" activeTab="3"/>
  </bookViews>
  <sheets>
    <sheet name="Precision " sheetId="6" r:id="rId1"/>
    <sheet name="Levy-Jennings" sheetId="10" r:id="rId2"/>
    <sheet name="Youden plot" sheetId="9" r:id="rId3"/>
    <sheet name="Comments" sheetId="8" r:id="rId4"/>
    <sheet name="P Calc" sheetId="7" state="hidden" r:id="rId5"/>
  </sheets>
  <definedNames>
    <definedName name="Mean_Bias" localSheetId="4">#REF!</definedName>
    <definedName name="Mean_Bias" localSheetId="0">#REF!</definedName>
    <definedName name="Mean_Bias">#REF!</definedName>
    <definedName name="_xlnm.Print_Area" localSheetId="0">'Precision '!$A$26:$Z$79</definedName>
  </definedNames>
  <calcPr calcId="145621"/>
</workbook>
</file>

<file path=xl/calcChain.xml><?xml version="1.0" encoding="utf-8"?>
<calcChain xmlns="http://schemas.openxmlformats.org/spreadsheetml/2006/main">
  <c r="O23" i="6" l="1"/>
  <c r="O22" i="6"/>
  <c r="S22" i="6"/>
  <c r="M45" i="9"/>
  <c r="M44" i="9"/>
  <c r="M43" i="9"/>
  <c r="M42" i="9"/>
  <c r="M41" i="9"/>
  <c r="M40" i="9"/>
  <c r="M39" i="9"/>
  <c r="M38" i="9"/>
  <c r="M37" i="9"/>
  <c r="Y7" i="9" l="1"/>
  <c r="L45" i="9"/>
  <c r="L44" i="9"/>
  <c r="L37" i="9"/>
  <c r="L38" i="9"/>
  <c r="L39" i="9"/>
  <c r="L40" i="9"/>
  <c r="L41" i="9"/>
  <c r="L42" i="9"/>
  <c r="L43" i="9"/>
  <c r="AG6" i="9" l="1"/>
  <c r="AF6" i="9"/>
  <c r="AE6" i="9"/>
  <c r="AD6" i="9"/>
  <c r="AC6" i="9"/>
  <c r="AB6" i="9"/>
  <c r="AA6" i="9"/>
  <c r="Z6" i="9"/>
  <c r="Y6" i="9"/>
  <c r="AF7" i="9"/>
  <c r="AE7" i="9"/>
  <c r="AD7" i="9"/>
  <c r="AC7" i="9"/>
  <c r="AB7" i="9"/>
  <c r="AA7" i="9"/>
  <c r="Z7" i="9"/>
  <c r="AF5" i="9"/>
  <c r="AF4" i="9"/>
  <c r="L56" i="9"/>
  <c r="AE4" i="9"/>
  <c r="AD4" i="9"/>
  <c r="AC4" i="9"/>
  <c r="AB4" i="9"/>
  <c r="AA4" i="9"/>
  <c r="Z4" i="9"/>
  <c r="Y4" i="9"/>
  <c r="N35" i="9"/>
  <c r="N36" i="9"/>
  <c r="N37" i="9"/>
  <c r="N38" i="9"/>
  <c r="N39" i="9"/>
  <c r="N40" i="9"/>
  <c r="N41" i="9"/>
  <c r="N42" i="9"/>
  <c r="N43" i="9"/>
  <c r="N44" i="9"/>
  <c r="N45" i="9"/>
  <c r="N34" i="9"/>
  <c r="L48" i="9"/>
  <c r="M48" i="9"/>
  <c r="L49" i="9"/>
  <c r="M49" i="9"/>
  <c r="L50" i="9"/>
  <c r="L51" i="9"/>
  <c r="M51" i="9"/>
  <c r="L52" i="9"/>
  <c r="M52" i="9"/>
  <c r="L15" i="9" l="1"/>
  <c r="AE5" i="9" l="1"/>
  <c r="AD5" i="9"/>
  <c r="AC5" i="9"/>
  <c r="AB5" i="9"/>
  <c r="AA5" i="9"/>
  <c r="Z5" i="9"/>
  <c r="Y5" i="9"/>
  <c r="J36" i="9" l="1"/>
  <c r="D541" i="6" l="1"/>
  <c r="E541" i="6"/>
  <c r="F541" i="6"/>
  <c r="G541" i="6"/>
  <c r="H541" i="6"/>
  <c r="I541" i="6"/>
  <c r="J541" i="6"/>
  <c r="K541" i="6"/>
  <c r="L541" i="6"/>
  <c r="M541" i="6"/>
  <c r="N541" i="6"/>
  <c r="O541" i="6"/>
  <c r="P541" i="6"/>
  <c r="Q541" i="6"/>
  <c r="R541" i="6"/>
  <c r="S541" i="6"/>
  <c r="T541" i="6"/>
  <c r="U541" i="6"/>
  <c r="V541" i="6"/>
  <c r="W541" i="6"/>
  <c r="X541" i="6"/>
  <c r="Y541" i="6"/>
  <c r="Z541" i="6"/>
  <c r="C541" i="6"/>
  <c r="C539" i="6"/>
  <c r="V17" i="9"/>
  <c r="Z12" i="9" l="1"/>
  <c r="Y12" i="9"/>
  <c r="AI20" i="6"/>
  <c r="AS17" i="6"/>
  <c r="AR17" i="6"/>
  <c r="AI19" i="6" l="1"/>
  <c r="B33" i="6"/>
  <c r="AS10" i="6"/>
  <c r="AS14" i="6" s="1"/>
  <c r="AR10" i="6"/>
  <c r="AR14" i="6" s="1"/>
  <c r="AI21" i="6" l="1"/>
  <c r="AI22" i="6"/>
  <c r="AI23" i="6" s="1"/>
  <c r="AS12" i="6"/>
  <c r="AR12" i="6"/>
  <c r="AR13" i="6" s="1"/>
  <c r="H47" i="7"/>
  <c r="B32" i="6"/>
  <c r="U22" i="6"/>
  <c r="V4" i="7" s="1"/>
  <c r="AA35" i="6"/>
  <c r="E26" i="6"/>
  <c r="F26" i="6"/>
  <c r="F24" i="6" s="1"/>
  <c r="F11" i="7" s="1"/>
  <c r="G26" i="6"/>
  <c r="H26" i="6"/>
  <c r="H24" i="6" s="1"/>
  <c r="H11" i="7" s="1"/>
  <c r="I26" i="6"/>
  <c r="I24" i="6" s="1"/>
  <c r="I11" i="7" s="1"/>
  <c r="J26" i="6"/>
  <c r="J24" i="6" s="1"/>
  <c r="J11" i="7" s="1"/>
  <c r="K26" i="6"/>
  <c r="K24" i="6" s="1"/>
  <c r="K11" i="7" s="1"/>
  <c r="L26" i="6"/>
  <c r="L24" i="6" s="1"/>
  <c r="L11" i="7" s="1"/>
  <c r="M26" i="6"/>
  <c r="N26" i="6"/>
  <c r="D26" i="6"/>
  <c r="C26" i="6"/>
  <c r="Q26" i="6"/>
  <c r="R26" i="6"/>
  <c r="R24" i="6" s="1"/>
  <c r="R11" i="7" s="1"/>
  <c r="S26" i="6"/>
  <c r="S24" i="6" s="1"/>
  <c r="S11" i="7" s="1"/>
  <c r="T26" i="6"/>
  <c r="T24" i="6" s="1"/>
  <c r="T11" i="7" s="1"/>
  <c r="U26" i="6"/>
  <c r="U24" i="6" s="1"/>
  <c r="U11" i="7" s="1"/>
  <c r="V26" i="6"/>
  <c r="W26" i="6"/>
  <c r="W24" i="6" s="1"/>
  <c r="W11" i="7" s="1"/>
  <c r="X26" i="6"/>
  <c r="X24" i="6" s="1"/>
  <c r="X11" i="7" s="1"/>
  <c r="Y26" i="6"/>
  <c r="Z26" i="6"/>
  <c r="P26" i="6"/>
  <c r="O26" i="6"/>
  <c r="P5" i="7"/>
  <c r="Q5" i="7"/>
  <c r="R5" i="7"/>
  <c r="S5" i="7"/>
  <c r="T5" i="7"/>
  <c r="U5" i="7"/>
  <c r="V5" i="7"/>
  <c r="W5" i="7"/>
  <c r="X5" i="7"/>
  <c r="Y5" i="7"/>
  <c r="Z5" i="7"/>
  <c r="O5" i="7"/>
  <c r="D5" i="7"/>
  <c r="E5" i="7"/>
  <c r="F5" i="7"/>
  <c r="G5" i="7"/>
  <c r="H5" i="7"/>
  <c r="I5" i="7"/>
  <c r="J5" i="7"/>
  <c r="K5" i="7"/>
  <c r="L5" i="7"/>
  <c r="M5" i="7"/>
  <c r="N5" i="7"/>
  <c r="C5" i="7"/>
  <c r="D21" i="6"/>
  <c r="E21" i="6"/>
  <c r="F21" i="6"/>
  <c r="G21" i="6"/>
  <c r="H21" i="6"/>
  <c r="I21" i="6"/>
  <c r="J21" i="6"/>
  <c r="K21" i="6"/>
  <c r="L21" i="6"/>
  <c r="M21" i="6"/>
  <c r="N21" i="6"/>
  <c r="C21" i="6"/>
  <c r="V22" i="6"/>
  <c r="W4" i="7" s="1"/>
  <c r="T22" i="6"/>
  <c r="U4" i="7" s="1"/>
  <c r="S23" i="6"/>
  <c r="T4" i="7" s="1"/>
  <c r="R38" i="6"/>
  <c r="AU36" i="10" s="1"/>
  <c r="R16" i="7"/>
  <c r="AF11" i="6"/>
  <c r="AE11" i="6"/>
  <c r="AS11" i="6"/>
  <c r="AF10" i="6"/>
  <c r="V26" i="10" s="1"/>
  <c r="W26" i="10" s="1"/>
  <c r="W27" i="10" s="1"/>
  <c r="AE10" i="6"/>
  <c r="V23" i="10" s="1"/>
  <c r="V24" i="10" s="1"/>
  <c r="AF111" i="10"/>
  <c r="AG111" i="10"/>
  <c r="AH111" i="10"/>
  <c r="AI111" i="10"/>
  <c r="AJ111" i="10"/>
  <c r="AK111" i="10"/>
  <c r="AL111" i="10"/>
  <c r="AM111" i="10"/>
  <c r="AN111" i="10"/>
  <c r="AO111" i="10"/>
  <c r="AP111" i="10"/>
  <c r="AQ111" i="10"/>
  <c r="AR111" i="10"/>
  <c r="AS111" i="10"/>
  <c r="AT111" i="10"/>
  <c r="AU111" i="10"/>
  <c r="AV111" i="10"/>
  <c r="AW111" i="10"/>
  <c r="AX111" i="10"/>
  <c r="AY111" i="10"/>
  <c r="AZ111" i="10"/>
  <c r="BA111" i="10"/>
  <c r="BB111" i="10"/>
  <c r="BC111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AQ112" i="10"/>
  <c r="AR112" i="10"/>
  <c r="AS112" i="10"/>
  <c r="AT112" i="10"/>
  <c r="AU112" i="10"/>
  <c r="AV112" i="10"/>
  <c r="AW112" i="10"/>
  <c r="AX112" i="10"/>
  <c r="AY112" i="10"/>
  <c r="AZ112" i="10"/>
  <c r="BA112" i="10"/>
  <c r="BB112" i="10"/>
  <c r="BC112" i="10"/>
  <c r="AF113" i="10"/>
  <c r="AG113" i="10"/>
  <c r="AH113" i="10"/>
  <c r="AI113" i="10"/>
  <c r="AJ113" i="10"/>
  <c r="AK113" i="10"/>
  <c r="AL113" i="10"/>
  <c r="AM113" i="10"/>
  <c r="AN113" i="10"/>
  <c r="AO113" i="10"/>
  <c r="AP113" i="10"/>
  <c r="AQ113" i="10"/>
  <c r="AR113" i="10"/>
  <c r="AS113" i="10"/>
  <c r="AT113" i="10"/>
  <c r="AU113" i="10"/>
  <c r="AV113" i="10"/>
  <c r="AW113" i="10"/>
  <c r="AX113" i="10"/>
  <c r="AY113" i="10"/>
  <c r="AZ113" i="10"/>
  <c r="BA113" i="10"/>
  <c r="BB113" i="10"/>
  <c r="BC113" i="10"/>
  <c r="AF114" i="10"/>
  <c r="AG114" i="10"/>
  <c r="AH114" i="10"/>
  <c r="AI114" i="10"/>
  <c r="AJ114" i="10"/>
  <c r="AK114" i="10"/>
  <c r="AL114" i="10"/>
  <c r="AM114" i="10"/>
  <c r="AN114" i="10"/>
  <c r="AO114" i="10"/>
  <c r="AP114" i="10"/>
  <c r="AQ114" i="10"/>
  <c r="AR114" i="10"/>
  <c r="AS114" i="10"/>
  <c r="AT114" i="10"/>
  <c r="AU114" i="10"/>
  <c r="AV114" i="10"/>
  <c r="AW114" i="10"/>
  <c r="AX114" i="10"/>
  <c r="AY114" i="10"/>
  <c r="AZ114" i="10"/>
  <c r="BA114" i="10"/>
  <c r="BB114" i="10"/>
  <c r="BC114" i="10"/>
  <c r="AF115" i="10"/>
  <c r="AG115" i="10"/>
  <c r="AH115" i="10"/>
  <c r="AI115" i="10"/>
  <c r="AJ115" i="10"/>
  <c r="AK115" i="10"/>
  <c r="AL115" i="10"/>
  <c r="AM115" i="10"/>
  <c r="AN115" i="10"/>
  <c r="AO115" i="10"/>
  <c r="AP115" i="10"/>
  <c r="AQ115" i="10"/>
  <c r="AR115" i="10"/>
  <c r="AS115" i="10"/>
  <c r="AT115" i="10"/>
  <c r="AU115" i="10"/>
  <c r="AV115" i="10"/>
  <c r="AW115" i="10"/>
  <c r="AX115" i="10"/>
  <c r="AY115" i="10"/>
  <c r="AZ115" i="10"/>
  <c r="BA115" i="10"/>
  <c r="BB115" i="10"/>
  <c r="BC115" i="10"/>
  <c r="AF116" i="10"/>
  <c r="AG116" i="10"/>
  <c r="AH116" i="10"/>
  <c r="AI116" i="10"/>
  <c r="AJ116" i="10"/>
  <c r="AK116" i="10"/>
  <c r="AL116" i="10"/>
  <c r="AM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AF117" i="10"/>
  <c r="AG117" i="10"/>
  <c r="AH117" i="10"/>
  <c r="AI117" i="10"/>
  <c r="AJ117" i="10"/>
  <c r="AK117" i="10"/>
  <c r="AL117" i="10"/>
  <c r="AM117" i="10"/>
  <c r="AN117" i="10"/>
  <c r="AO117" i="10"/>
  <c r="AP117" i="10"/>
  <c r="AQ117" i="10"/>
  <c r="AR117" i="10"/>
  <c r="AS117" i="10"/>
  <c r="AT117" i="10"/>
  <c r="AU117" i="10"/>
  <c r="AV117" i="10"/>
  <c r="AW117" i="10"/>
  <c r="AX117" i="10"/>
  <c r="AY117" i="10"/>
  <c r="AZ117" i="10"/>
  <c r="BA117" i="10"/>
  <c r="BB117" i="10"/>
  <c r="BC117" i="10"/>
  <c r="AF118" i="10"/>
  <c r="AG118" i="10"/>
  <c r="AH118" i="10"/>
  <c r="AI118" i="10"/>
  <c r="AJ118" i="10"/>
  <c r="AK118" i="10"/>
  <c r="AL118" i="10"/>
  <c r="AM118" i="10"/>
  <c r="AN118" i="10"/>
  <c r="AO118" i="10"/>
  <c r="AP118" i="10"/>
  <c r="AQ118" i="10"/>
  <c r="AR118" i="10"/>
  <c r="AS118" i="10"/>
  <c r="AT118" i="10"/>
  <c r="AU118" i="10"/>
  <c r="AV118" i="10"/>
  <c r="AW118" i="10"/>
  <c r="AX118" i="10"/>
  <c r="AY118" i="10"/>
  <c r="AZ118" i="10"/>
  <c r="BA118" i="10"/>
  <c r="BB118" i="10"/>
  <c r="BC118" i="10"/>
  <c r="AF119" i="10"/>
  <c r="AG119" i="10"/>
  <c r="AH119" i="10"/>
  <c r="AI119" i="10"/>
  <c r="AJ119" i="10"/>
  <c r="AK119" i="10"/>
  <c r="AL119" i="10"/>
  <c r="AM119" i="10"/>
  <c r="AN119" i="10"/>
  <c r="AO119" i="10"/>
  <c r="AP119" i="10"/>
  <c r="AQ119" i="10"/>
  <c r="AR119" i="10"/>
  <c r="AS119" i="10"/>
  <c r="AT119" i="10"/>
  <c r="AU119" i="10"/>
  <c r="AV119" i="10"/>
  <c r="AW119" i="10"/>
  <c r="AX119" i="10"/>
  <c r="AY119" i="10"/>
  <c r="AZ119" i="10"/>
  <c r="BA119" i="10"/>
  <c r="BB119" i="10"/>
  <c r="BC119" i="10"/>
  <c r="AF120" i="10"/>
  <c r="AG120" i="10"/>
  <c r="AH120" i="10"/>
  <c r="AI120" i="10"/>
  <c r="AJ120" i="10"/>
  <c r="AK120" i="10"/>
  <c r="AL120" i="10"/>
  <c r="AM120" i="10"/>
  <c r="AN120" i="10"/>
  <c r="AO120" i="10"/>
  <c r="AP120" i="10"/>
  <c r="AQ120" i="10"/>
  <c r="AR120" i="10"/>
  <c r="AS120" i="10"/>
  <c r="AT120" i="10"/>
  <c r="AU120" i="10"/>
  <c r="AV120" i="10"/>
  <c r="AW120" i="10"/>
  <c r="AX120" i="10"/>
  <c r="AY120" i="10"/>
  <c r="AZ120" i="10"/>
  <c r="BA120" i="10"/>
  <c r="BB120" i="10"/>
  <c r="BC120" i="10"/>
  <c r="AF121" i="10"/>
  <c r="AG121" i="10"/>
  <c r="AH121" i="10"/>
  <c r="AI121" i="10"/>
  <c r="AJ121" i="10"/>
  <c r="AK121" i="10"/>
  <c r="AL121" i="10"/>
  <c r="AM121" i="10"/>
  <c r="AN121" i="10"/>
  <c r="AO121" i="10"/>
  <c r="AP121" i="10"/>
  <c r="AQ121" i="10"/>
  <c r="AR121" i="10"/>
  <c r="AS121" i="10"/>
  <c r="AT121" i="10"/>
  <c r="AU121" i="10"/>
  <c r="AV121" i="10"/>
  <c r="AW121" i="10"/>
  <c r="AX121" i="10"/>
  <c r="AY121" i="10"/>
  <c r="AZ121" i="10"/>
  <c r="BA121" i="10"/>
  <c r="BB121" i="10"/>
  <c r="BC121" i="10"/>
  <c r="AF122" i="10"/>
  <c r="AG122" i="10"/>
  <c r="AH122" i="10"/>
  <c r="AI122" i="10"/>
  <c r="AJ122" i="10"/>
  <c r="AK122" i="10"/>
  <c r="AL122" i="10"/>
  <c r="AM122" i="10"/>
  <c r="AN122" i="10"/>
  <c r="AO122" i="10"/>
  <c r="AP122" i="10"/>
  <c r="AQ122" i="10"/>
  <c r="AR122" i="10"/>
  <c r="AS122" i="10"/>
  <c r="AT122" i="10"/>
  <c r="AU122" i="10"/>
  <c r="AV122" i="10"/>
  <c r="AW122" i="10"/>
  <c r="AX122" i="10"/>
  <c r="AY122" i="10"/>
  <c r="AZ122" i="10"/>
  <c r="BA122" i="10"/>
  <c r="BB122" i="10"/>
  <c r="BC122" i="10"/>
  <c r="AF123" i="10"/>
  <c r="AG123" i="10"/>
  <c r="AH123" i="10"/>
  <c r="AI123" i="10"/>
  <c r="AJ123" i="10"/>
  <c r="AK123" i="10"/>
  <c r="AL123" i="10"/>
  <c r="AM123" i="10"/>
  <c r="AN123" i="10"/>
  <c r="AO123" i="10"/>
  <c r="AP123" i="10"/>
  <c r="AQ123" i="10"/>
  <c r="AR123" i="10"/>
  <c r="AS123" i="10"/>
  <c r="AT123" i="10"/>
  <c r="AU123" i="10"/>
  <c r="AV123" i="10"/>
  <c r="AW123" i="10"/>
  <c r="AX123" i="10"/>
  <c r="AY123" i="10"/>
  <c r="AZ123" i="10"/>
  <c r="BA123" i="10"/>
  <c r="BB123" i="10"/>
  <c r="BC123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AF128" i="10"/>
  <c r="AG128" i="10"/>
  <c r="AH128" i="10"/>
  <c r="AI128" i="10"/>
  <c r="AJ128" i="10"/>
  <c r="AK128" i="10"/>
  <c r="AL128" i="10"/>
  <c r="AM128" i="10"/>
  <c r="AN128" i="10"/>
  <c r="AO128" i="10"/>
  <c r="AP128" i="10"/>
  <c r="AQ128" i="10"/>
  <c r="AR128" i="10"/>
  <c r="AS128" i="10"/>
  <c r="AT128" i="10"/>
  <c r="AU128" i="10"/>
  <c r="AV128" i="10"/>
  <c r="AW128" i="10"/>
  <c r="AX128" i="10"/>
  <c r="AY128" i="10"/>
  <c r="AZ128" i="10"/>
  <c r="BA128" i="10"/>
  <c r="BB128" i="10"/>
  <c r="BC128" i="10"/>
  <c r="AF129" i="10"/>
  <c r="AG129" i="10"/>
  <c r="AH129" i="10"/>
  <c r="AI129" i="10"/>
  <c r="AJ129" i="10"/>
  <c r="AK129" i="10"/>
  <c r="AL129" i="10"/>
  <c r="AM129" i="10"/>
  <c r="AN129" i="10"/>
  <c r="AO129" i="10"/>
  <c r="AP129" i="10"/>
  <c r="AQ129" i="10"/>
  <c r="AR129" i="10"/>
  <c r="AS129" i="10"/>
  <c r="AT129" i="10"/>
  <c r="AU129" i="10"/>
  <c r="AV129" i="10"/>
  <c r="AW129" i="10"/>
  <c r="AX129" i="10"/>
  <c r="AY129" i="10"/>
  <c r="AZ129" i="10"/>
  <c r="BA129" i="10"/>
  <c r="BB129" i="10"/>
  <c r="BC129" i="10"/>
  <c r="AF130" i="10"/>
  <c r="AG130" i="10"/>
  <c r="AH130" i="10"/>
  <c r="AI130" i="10"/>
  <c r="AJ130" i="10"/>
  <c r="AK130" i="10"/>
  <c r="AL130" i="10"/>
  <c r="AM130" i="10"/>
  <c r="AN130" i="10"/>
  <c r="AO130" i="10"/>
  <c r="AP130" i="10"/>
  <c r="AQ130" i="10"/>
  <c r="AR130" i="10"/>
  <c r="AS130" i="10"/>
  <c r="AT130" i="10"/>
  <c r="AU130" i="10"/>
  <c r="AV130" i="10"/>
  <c r="AW130" i="10"/>
  <c r="AX130" i="10"/>
  <c r="AY130" i="10"/>
  <c r="AZ130" i="10"/>
  <c r="BA130" i="10"/>
  <c r="BB130" i="10"/>
  <c r="BC130" i="10"/>
  <c r="AF131" i="10"/>
  <c r="AG131" i="10"/>
  <c r="AH131" i="10"/>
  <c r="AI131" i="10"/>
  <c r="AJ131" i="10"/>
  <c r="AK131" i="10"/>
  <c r="AL131" i="10"/>
  <c r="AM131" i="10"/>
  <c r="AN131" i="10"/>
  <c r="AO131" i="10"/>
  <c r="AP131" i="10"/>
  <c r="AQ131" i="10"/>
  <c r="AR131" i="10"/>
  <c r="AS131" i="10"/>
  <c r="AT131" i="10"/>
  <c r="AU131" i="10"/>
  <c r="AV131" i="10"/>
  <c r="AW131" i="10"/>
  <c r="AX131" i="10"/>
  <c r="AY131" i="10"/>
  <c r="AZ131" i="10"/>
  <c r="BA131" i="10"/>
  <c r="BB131" i="10"/>
  <c r="BC131" i="10"/>
  <c r="AF132" i="10"/>
  <c r="AG132" i="10"/>
  <c r="AH132" i="10"/>
  <c r="AI132" i="10"/>
  <c r="AJ132" i="10"/>
  <c r="AK132" i="10"/>
  <c r="AL132" i="10"/>
  <c r="AM132" i="10"/>
  <c r="AN132" i="10"/>
  <c r="AO132" i="10"/>
  <c r="AP132" i="10"/>
  <c r="AQ132" i="10"/>
  <c r="AR132" i="10"/>
  <c r="AS132" i="10"/>
  <c r="AT132" i="10"/>
  <c r="AU132" i="10"/>
  <c r="AV132" i="10"/>
  <c r="AW132" i="10"/>
  <c r="AX132" i="10"/>
  <c r="AY132" i="10"/>
  <c r="AZ132" i="10"/>
  <c r="BA132" i="10"/>
  <c r="BB132" i="10"/>
  <c r="BC132" i="10"/>
  <c r="AF133" i="10"/>
  <c r="AG133" i="10"/>
  <c r="AH133" i="10"/>
  <c r="AI133" i="10"/>
  <c r="AJ133" i="10"/>
  <c r="AK133" i="10"/>
  <c r="AL133" i="10"/>
  <c r="AM133" i="10"/>
  <c r="AN133" i="10"/>
  <c r="AO133" i="10"/>
  <c r="AP133" i="10"/>
  <c r="AQ133" i="10"/>
  <c r="AR133" i="10"/>
  <c r="AS133" i="10"/>
  <c r="AT133" i="10"/>
  <c r="AU133" i="10"/>
  <c r="AV133" i="10"/>
  <c r="AW133" i="10"/>
  <c r="AX133" i="10"/>
  <c r="AY133" i="10"/>
  <c r="AZ133" i="10"/>
  <c r="BA133" i="10"/>
  <c r="BB133" i="10"/>
  <c r="BC133" i="10"/>
  <c r="AF134" i="10"/>
  <c r="AG134" i="10"/>
  <c r="AH134" i="10"/>
  <c r="AI134" i="10"/>
  <c r="AJ134" i="10"/>
  <c r="AK134" i="10"/>
  <c r="AL134" i="10"/>
  <c r="AM134" i="10"/>
  <c r="AN134" i="10"/>
  <c r="AO134" i="10"/>
  <c r="AP134" i="10"/>
  <c r="AQ134" i="10"/>
  <c r="AR134" i="10"/>
  <c r="AS134" i="10"/>
  <c r="AT134" i="10"/>
  <c r="AU134" i="10"/>
  <c r="AV134" i="10"/>
  <c r="AW134" i="10"/>
  <c r="AX134" i="10"/>
  <c r="AY134" i="10"/>
  <c r="AZ134" i="10"/>
  <c r="BA134" i="10"/>
  <c r="BB134" i="10"/>
  <c r="BC134" i="10"/>
  <c r="AF135" i="10"/>
  <c r="AG135" i="10"/>
  <c r="AH135" i="10"/>
  <c r="AI135" i="10"/>
  <c r="AJ135" i="10"/>
  <c r="AK135" i="10"/>
  <c r="AL135" i="10"/>
  <c r="AM135" i="10"/>
  <c r="AN135" i="10"/>
  <c r="AO135" i="10"/>
  <c r="AP135" i="10"/>
  <c r="AQ135" i="10"/>
  <c r="AR135" i="10"/>
  <c r="AS135" i="10"/>
  <c r="AT135" i="10"/>
  <c r="AU135" i="10"/>
  <c r="AV135" i="10"/>
  <c r="AW135" i="10"/>
  <c r="AX135" i="10"/>
  <c r="AY135" i="10"/>
  <c r="AZ135" i="10"/>
  <c r="BA135" i="10"/>
  <c r="BB135" i="10"/>
  <c r="BC135" i="10"/>
  <c r="AF136" i="10"/>
  <c r="AG136" i="10"/>
  <c r="AH136" i="10"/>
  <c r="AI136" i="10"/>
  <c r="AJ136" i="10"/>
  <c r="AK136" i="10"/>
  <c r="AL136" i="10"/>
  <c r="AM136" i="10"/>
  <c r="AN136" i="10"/>
  <c r="AO136" i="10"/>
  <c r="AP136" i="10"/>
  <c r="AQ136" i="10"/>
  <c r="AR136" i="10"/>
  <c r="AS136" i="10"/>
  <c r="AT136" i="10"/>
  <c r="AU136" i="10"/>
  <c r="AV136" i="10"/>
  <c r="AW136" i="10"/>
  <c r="AX136" i="10"/>
  <c r="AY136" i="10"/>
  <c r="AZ136" i="10"/>
  <c r="BA136" i="10"/>
  <c r="BB136" i="10"/>
  <c r="BC136" i="10"/>
  <c r="AF137" i="10"/>
  <c r="AG137" i="10"/>
  <c r="AH137" i="10"/>
  <c r="AI137" i="10"/>
  <c r="AJ137" i="10"/>
  <c r="AK137" i="10"/>
  <c r="AL137" i="10"/>
  <c r="AM137" i="10"/>
  <c r="AN137" i="10"/>
  <c r="AO137" i="10"/>
  <c r="AP137" i="10"/>
  <c r="AQ137" i="10"/>
  <c r="AR137" i="10"/>
  <c r="AS137" i="10"/>
  <c r="AT137" i="10"/>
  <c r="AU137" i="10"/>
  <c r="AV137" i="10"/>
  <c r="AW137" i="10"/>
  <c r="AX137" i="10"/>
  <c r="AY137" i="10"/>
  <c r="AZ137" i="10"/>
  <c r="BA137" i="10"/>
  <c r="BB137" i="10"/>
  <c r="BC137" i="10"/>
  <c r="AF138" i="10"/>
  <c r="AG138" i="10"/>
  <c r="AH138" i="10"/>
  <c r="AI138" i="10"/>
  <c r="AJ138" i="10"/>
  <c r="AK138" i="10"/>
  <c r="AL138" i="10"/>
  <c r="AM138" i="10"/>
  <c r="AN138" i="10"/>
  <c r="AO138" i="10"/>
  <c r="AP138" i="10"/>
  <c r="AQ138" i="10"/>
  <c r="AR138" i="10"/>
  <c r="AS138" i="10"/>
  <c r="AT138" i="10"/>
  <c r="AU138" i="10"/>
  <c r="AV138" i="10"/>
  <c r="AW138" i="10"/>
  <c r="AX138" i="10"/>
  <c r="AY138" i="10"/>
  <c r="AZ138" i="10"/>
  <c r="BA138" i="10"/>
  <c r="BB138" i="10"/>
  <c r="BC138" i="10"/>
  <c r="AF139" i="10"/>
  <c r="AG139" i="10"/>
  <c r="AH139" i="10"/>
  <c r="AI139" i="10"/>
  <c r="AJ139" i="10"/>
  <c r="AK139" i="10"/>
  <c r="AL139" i="10"/>
  <c r="AM139" i="10"/>
  <c r="AN139" i="10"/>
  <c r="AO139" i="10"/>
  <c r="AP139" i="10"/>
  <c r="AQ139" i="10"/>
  <c r="AR139" i="10"/>
  <c r="AS139" i="10"/>
  <c r="AT139" i="10"/>
  <c r="AU139" i="10"/>
  <c r="AV139" i="10"/>
  <c r="AW139" i="10"/>
  <c r="AX139" i="10"/>
  <c r="AY139" i="10"/>
  <c r="AZ139" i="10"/>
  <c r="BA139" i="10"/>
  <c r="BB139" i="10"/>
  <c r="BC139" i="10"/>
  <c r="AF140" i="10"/>
  <c r="AG140" i="10"/>
  <c r="AH140" i="10"/>
  <c r="AI140" i="10"/>
  <c r="AJ140" i="10"/>
  <c r="AK140" i="10"/>
  <c r="AL140" i="10"/>
  <c r="AM140" i="10"/>
  <c r="AN140" i="10"/>
  <c r="AO140" i="10"/>
  <c r="AP140" i="10"/>
  <c r="AQ140" i="10"/>
  <c r="AR140" i="10"/>
  <c r="AS140" i="10"/>
  <c r="AT140" i="10"/>
  <c r="AU140" i="10"/>
  <c r="AV140" i="10"/>
  <c r="AW140" i="10"/>
  <c r="AX140" i="10"/>
  <c r="AY140" i="10"/>
  <c r="AZ140" i="10"/>
  <c r="BA140" i="10"/>
  <c r="BB140" i="10"/>
  <c r="BC140" i="10"/>
  <c r="AF141" i="10"/>
  <c r="AG141" i="10"/>
  <c r="AH141" i="10"/>
  <c r="AI141" i="10"/>
  <c r="AJ141" i="10"/>
  <c r="AK141" i="10"/>
  <c r="AL141" i="10"/>
  <c r="AM141" i="10"/>
  <c r="AN141" i="10"/>
  <c r="AO141" i="10"/>
  <c r="AP141" i="10"/>
  <c r="AQ141" i="10"/>
  <c r="AR141" i="10"/>
  <c r="AS141" i="10"/>
  <c r="AT141" i="10"/>
  <c r="AU141" i="10"/>
  <c r="AV141" i="10"/>
  <c r="AW141" i="10"/>
  <c r="AX141" i="10"/>
  <c r="AY141" i="10"/>
  <c r="AZ141" i="10"/>
  <c r="BA141" i="10"/>
  <c r="BB141" i="10"/>
  <c r="BC141" i="10"/>
  <c r="AF142" i="10"/>
  <c r="AG142" i="10"/>
  <c r="AH142" i="10"/>
  <c r="AI142" i="10"/>
  <c r="AJ142" i="10"/>
  <c r="AK142" i="10"/>
  <c r="AL142" i="10"/>
  <c r="AM142" i="10"/>
  <c r="AN142" i="10"/>
  <c r="AO142" i="10"/>
  <c r="AP142" i="10"/>
  <c r="AQ142" i="10"/>
  <c r="AR142" i="10"/>
  <c r="AS142" i="10"/>
  <c r="AT142" i="10"/>
  <c r="AU142" i="10"/>
  <c r="AV142" i="10"/>
  <c r="AW142" i="10"/>
  <c r="AX142" i="10"/>
  <c r="AY142" i="10"/>
  <c r="AZ142" i="10"/>
  <c r="BA142" i="10"/>
  <c r="BB142" i="10"/>
  <c r="BC142" i="10"/>
  <c r="AF143" i="10"/>
  <c r="AG143" i="10"/>
  <c r="AH143" i="10"/>
  <c r="AI143" i="10"/>
  <c r="AJ143" i="10"/>
  <c r="AK143" i="10"/>
  <c r="AL143" i="10"/>
  <c r="AM143" i="10"/>
  <c r="AN143" i="10"/>
  <c r="AO143" i="10"/>
  <c r="AP143" i="10"/>
  <c r="AQ143" i="10"/>
  <c r="AR143" i="10"/>
  <c r="AS143" i="10"/>
  <c r="AT143" i="10"/>
  <c r="AU143" i="10"/>
  <c r="AV143" i="10"/>
  <c r="AW143" i="10"/>
  <c r="AX143" i="10"/>
  <c r="AY143" i="10"/>
  <c r="AZ143" i="10"/>
  <c r="BA143" i="10"/>
  <c r="BB143" i="10"/>
  <c r="BC143" i="10"/>
  <c r="AF144" i="10"/>
  <c r="AG144" i="10"/>
  <c r="AH144" i="10"/>
  <c r="AI144" i="10"/>
  <c r="AJ144" i="10"/>
  <c r="AK144" i="10"/>
  <c r="AL144" i="10"/>
  <c r="AM144" i="10"/>
  <c r="AN144" i="10"/>
  <c r="AO144" i="10"/>
  <c r="AP144" i="10"/>
  <c r="AQ144" i="10"/>
  <c r="AR144" i="10"/>
  <c r="AS144" i="10"/>
  <c r="AT144" i="10"/>
  <c r="AU144" i="10"/>
  <c r="AV144" i="10"/>
  <c r="AW144" i="10"/>
  <c r="AX144" i="10"/>
  <c r="AY144" i="10"/>
  <c r="AZ144" i="10"/>
  <c r="BA144" i="10"/>
  <c r="BB144" i="10"/>
  <c r="BC144" i="10"/>
  <c r="AF145" i="10"/>
  <c r="AG145" i="10"/>
  <c r="AH145" i="10"/>
  <c r="AI145" i="10"/>
  <c r="AJ145" i="10"/>
  <c r="AK145" i="10"/>
  <c r="AL145" i="10"/>
  <c r="AM145" i="10"/>
  <c r="AN145" i="10"/>
  <c r="AO145" i="10"/>
  <c r="AP145" i="10"/>
  <c r="AQ145" i="10"/>
  <c r="AR145" i="10"/>
  <c r="AS145" i="10"/>
  <c r="AT145" i="10"/>
  <c r="AU145" i="10"/>
  <c r="AV145" i="10"/>
  <c r="AW145" i="10"/>
  <c r="AX145" i="10"/>
  <c r="AY145" i="10"/>
  <c r="AZ145" i="10"/>
  <c r="BA145" i="10"/>
  <c r="BB145" i="10"/>
  <c r="BC145" i="10"/>
  <c r="AF146" i="10"/>
  <c r="AG146" i="10"/>
  <c r="AH146" i="10"/>
  <c r="AI146" i="10"/>
  <c r="AJ146" i="10"/>
  <c r="AK146" i="10"/>
  <c r="AL146" i="10"/>
  <c r="AM146" i="10"/>
  <c r="AN146" i="10"/>
  <c r="AO146" i="10"/>
  <c r="AP146" i="10"/>
  <c r="AQ146" i="10"/>
  <c r="AR146" i="10"/>
  <c r="AS146" i="10"/>
  <c r="AT146" i="10"/>
  <c r="AU146" i="10"/>
  <c r="AV146" i="10"/>
  <c r="AW146" i="10"/>
  <c r="AX146" i="10"/>
  <c r="AY146" i="10"/>
  <c r="AZ146" i="10"/>
  <c r="BA146" i="10"/>
  <c r="BB146" i="10"/>
  <c r="BC146" i="10"/>
  <c r="AF147" i="10"/>
  <c r="AG147" i="10"/>
  <c r="AH147" i="10"/>
  <c r="AI147" i="10"/>
  <c r="AJ147" i="10"/>
  <c r="AK147" i="10"/>
  <c r="AL147" i="10"/>
  <c r="AM147" i="10"/>
  <c r="AN147" i="10"/>
  <c r="AO147" i="10"/>
  <c r="AP147" i="10"/>
  <c r="AQ147" i="10"/>
  <c r="AR147" i="10"/>
  <c r="AS147" i="10"/>
  <c r="AT147" i="10"/>
  <c r="AU147" i="10"/>
  <c r="AV147" i="10"/>
  <c r="AW147" i="10"/>
  <c r="AX147" i="10"/>
  <c r="AY147" i="10"/>
  <c r="AZ147" i="10"/>
  <c r="BA147" i="10"/>
  <c r="BB147" i="10"/>
  <c r="BC147" i="10"/>
  <c r="AF148" i="10"/>
  <c r="AG148" i="10"/>
  <c r="AH148" i="10"/>
  <c r="AI148" i="10"/>
  <c r="AJ148" i="10"/>
  <c r="AK148" i="10"/>
  <c r="AL148" i="10"/>
  <c r="AM148" i="10"/>
  <c r="AN148" i="10"/>
  <c r="AO148" i="10"/>
  <c r="AP148" i="10"/>
  <c r="AQ148" i="10"/>
  <c r="AR148" i="10"/>
  <c r="AS148" i="10"/>
  <c r="AT148" i="10"/>
  <c r="AU148" i="10"/>
  <c r="AV148" i="10"/>
  <c r="AW148" i="10"/>
  <c r="AX148" i="10"/>
  <c r="AY148" i="10"/>
  <c r="AZ148" i="10"/>
  <c r="BA148" i="10"/>
  <c r="BB148" i="10"/>
  <c r="BC148" i="10"/>
  <c r="AF149" i="10"/>
  <c r="AG149" i="10"/>
  <c r="AH149" i="10"/>
  <c r="AI149" i="10"/>
  <c r="AJ149" i="10"/>
  <c r="AK149" i="10"/>
  <c r="AL149" i="10"/>
  <c r="AM149" i="10"/>
  <c r="AN149" i="10"/>
  <c r="AO149" i="10"/>
  <c r="AP149" i="10"/>
  <c r="AQ149" i="10"/>
  <c r="AR149" i="10"/>
  <c r="AS149" i="10"/>
  <c r="AT149" i="10"/>
  <c r="AU149" i="10"/>
  <c r="AV149" i="10"/>
  <c r="AW149" i="10"/>
  <c r="AX149" i="10"/>
  <c r="AY149" i="10"/>
  <c r="AZ149" i="10"/>
  <c r="BA149" i="10"/>
  <c r="BB149" i="10"/>
  <c r="BC149" i="10"/>
  <c r="AF150" i="10"/>
  <c r="AG150" i="10"/>
  <c r="AH150" i="10"/>
  <c r="AI150" i="10"/>
  <c r="AJ150" i="10"/>
  <c r="AK150" i="10"/>
  <c r="AL150" i="10"/>
  <c r="AM150" i="10"/>
  <c r="AN150" i="10"/>
  <c r="AO150" i="10"/>
  <c r="AP150" i="10"/>
  <c r="AQ150" i="10"/>
  <c r="AR150" i="10"/>
  <c r="AS150" i="10"/>
  <c r="AT150" i="10"/>
  <c r="AU150" i="10"/>
  <c r="AV150" i="10"/>
  <c r="AW150" i="10"/>
  <c r="AX150" i="10"/>
  <c r="AY150" i="10"/>
  <c r="AZ150" i="10"/>
  <c r="BA150" i="10"/>
  <c r="BB150" i="10"/>
  <c r="BC150" i="10"/>
  <c r="AF151" i="10"/>
  <c r="AG151" i="10"/>
  <c r="AH151" i="10"/>
  <c r="AI151" i="10"/>
  <c r="AJ151" i="10"/>
  <c r="AK151" i="10"/>
  <c r="AL151" i="10"/>
  <c r="AM151" i="10"/>
  <c r="AN151" i="10"/>
  <c r="AO151" i="10"/>
  <c r="AP151" i="10"/>
  <c r="AQ151" i="10"/>
  <c r="AR151" i="10"/>
  <c r="AS151" i="10"/>
  <c r="AT151" i="10"/>
  <c r="AU151" i="10"/>
  <c r="AV151" i="10"/>
  <c r="AW151" i="10"/>
  <c r="AX151" i="10"/>
  <c r="AY151" i="10"/>
  <c r="AZ151" i="10"/>
  <c r="BA151" i="10"/>
  <c r="BB151" i="10"/>
  <c r="BC151" i="10"/>
  <c r="AF152" i="10"/>
  <c r="AG152" i="10"/>
  <c r="AH152" i="10"/>
  <c r="AI152" i="10"/>
  <c r="AJ152" i="10"/>
  <c r="AK152" i="10"/>
  <c r="AL152" i="10"/>
  <c r="AM152" i="10"/>
  <c r="AN152" i="10"/>
  <c r="AO152" i="10"/>
  <c r="AP152" i="10"/>
  <c r="AQ152" i="10"/>
  <c r="AR152" i="10"/>
  <c r="AS152" i="10"/>
  <c r="AT152" i="10"/>
  <c r="AU152" i="10"/>
  <c r="AV152" i="10"/>
  <c r="AW152" i="10"/>
  <c r="AX152" i="10"/>
  <c r="AY152" i="10"/>
  <c r="AZ152" i="10"/>
  <c r="BA152" i="10"/>
  <c r="BB152" i="10"/>
  <c r="BC152" i="10"/>
  <c r="AF153" i="10"/>
  <c r="AG153" i="10"/>
  <c r="AH153" i="10"/>
  <c r="AI153" i="10"/>
  <c r="AJ153" i="10"/>
  <c r="AK153" i="10"/>
  <c r="AL153" i="10"/>
  <c r="AM153" i="10"/>
  <c r="AN153" i="10"/>
  <c r="AO153" i="10"/>
  <c r="AP153" i="10"/>
  <c r="AQ153" i="10"/>
  <c r="AR153" i="10"/>
  <c r="AS153" i="10"/>
  <c r="AT153" i="10"/>
  <c r="AU153" i="10"/>
  <c r="AV153" i="10"/>
  <c r="AW153" i="10"/>
  <c r="AX153" i="10"/>
  <c r="AY153" i="10"/>
  <c r="AZ153" i="10"/>
  <c r="BA153" i="10"/>
  <c r="BB153" i="10"/>
  <c r="BC153" i="10"/>
  <c r="AF154" i="10"/>
  <c r="AG154" i="10"/>
  <c r="AH154" i="10"/>
  <c r="AI154" i="10"/>
  <c r="AJ154" i="10"/>
  <c r="AK154" i="10"/>
  <c r="AL154" i="10"/>
  <c r="AM154" i="10"/>
  <c r="AN154" i="10"/>
  <c r="AO154" i="10"/>
  <c r="AP154" i="10"/>
  <c r="AQ154" i="10"/>
  <c r="AR154" i="10"/>
  <c r="AS154" i="10"/>
  <c r="AT154" i="10"/>
  <c r="AU154" i="10"/>
  <c r="AV154" i="10"/>
  <c r="AW154" i="10"/>
  <c r="AX154" i="10"/>
  <c r="AY154" i="10"/>
  <c r="AZ154" i="10"/>
  <c r="BA154" i="10"/>
  <c r="BB154" i="10"/>
  <c r="BC154" i="10"/>
  <c r="AF155" i="10"/>
  <c r="AG155" i="10"/>
  <c r="AH155" i="10"/>
  <c r="AI155" i="10"/>
  <c r="AJ155" i="10"/>
  <c r="AK155" i="10"/>
  <c r="AL155" i="10"/>
  <c r="AM155" i="10"/>
  <c r="AN155" i="10"/>
  <c r="AO155" i="10"/>
  <c r="AP155" i="10"/>
  <c r="AQ155" i="10"/>
  <c r="AR155" i="10"/>
  <c r="AS155" i="10"/>
  <c r="AT155" i="10"/>
  <c r="AU155" i="10"/>
  <c r="AV155" i="10"/>
  <c r="AW155" i="10"/>
  <c r="AX155" i="10"/>
  <c r="AY155" i="10"/>
  <c r="AZ155" i="10"/>
  <c r="BA155" i="10"/>
  <c r="BB155" i="10"/>
  <c r="BC155" i="10"/>
  <c r="AF156" i="10"/>
  <c r="AG156" i="10"/>
  <c r="AH156" i="10"/>
  <c r="AI156" i="10"/>
  <c r="AJ156" i="10"/>
  <c r="AK156" i="10"/>
  <c r="AL156" i="10"/>
  <c r="AM156" i="10"/>
  <c r="AN156" i="10"/>
  <c r="AO156" i="10"/>
  <c r="AP156" i="10"/>
  <c r="AQ156" i="10"/>
  <c r="AR156" i="10"/>
  <c r="AS156" i="10"/>
  <c r="AT156" i="10"/>
  <c r="AU156" i="10"/>
  <c r="AV156" i="10"/>
  <c r="AW156" i="10"/>
  <c r="AX156" i="10"/>
  <c r="AY156" i="10"/>
  <c r="AZ156" i="10"/>
  <c r="BA156" i="10"/>
  <c r="BB156" i="10"/>
  <c r="BC156" i="10"/>
  <c r="AF157" i="10"/>
  <c r="AG157" i="10"/>
  <c r="AH157" i="10"/>
  <c r="AI157" i="10"/>
  <c r="AJ157" i="10"/>
  <c r="AK157" i="10"/>
  <c r="AL157" i="10"/>
  <c r="AM157" i="10"/>
  <c r="AN157" i="10"/>
  <c r="AO157" i="10"/>
  <c r="AP157" i="10"/>
  <c r="AQ157" i="10"/>
  <c r="AR157" i="10"/>
  <c r="AS157" i="10"/>
  <c r="AT157" i="10"/>
  <c r="AU157" i="10"/>
  <c r="AV157" i="10"/>
  <c r="AW157" i="10"/>
  <c r="AX157" i="10"/>
  <c r="AY157" i="10"/>
  <c r="AZ157" i="10"/>
  <c r="BA157" i="10"/>
  <c r="BB157" i="10"/>
  <c r="BC157" i="10"/>
  <c r="AF158" i="10"/>
  <c r="AG158" i="10"/>
  <c r="AH158" i="10"/>
  <c r="AI158" i="10"/>
  <c r="AJ158" i="10"/>
  <c r="AK158" i="10"/>
  <c r="AL158" i="10"/>
  <c r="AM158" i="10"/>
  <c r="AN158" i="10"/>
  <c r="AO158" i="10"/>
  <c r="AP158" i="10"/>
  <c r="AQ158" i="10"/>
  <c r="AR158" i="10"/>
  <c r="AS158" i="10"/>
  <c r="AT158" i="10"/>
  <c r="AU158" i="10"/>
  <c r="AV158" i="10"/>
  <c r="AW158" i="10"/>
  <c r="AX158" i="10"/>
  <c r="AY158" i="10"/>
  <c r="AZ158" i="10"/>
  <c r="BA158" i="10"/>
  <c r="BB158" i="10"/>
  <c r="BC158" i="10"/>
  <c r="AF159" i="10"/>
  <c r="AG159" i="10"/>
  <c r="AH159" i="10"/>
  <c r="AI159" i="10"/>
  <c r="AJ159" i="10"/>
  <c r="AK159" i="10"/>
  <c r="AL159" i="10"/>
  <c r="AM159" i="10"/>
  <c r="AN159" i="10"/>
  <c r="AO159" i="10"/>
  <c r="AP159" i="10"/>
  <c r="AQ159" i="10"/>
  <c r="AR159" i="10"/>
  <c r="AS159" i="10"/>
  <c r="AT159" i="10"/>
  <c r="AU159" i="10"/>
  <c r="AV159" i="10"/>
  <c r="AW159" i="10"/>
  <c r="AX159" i="10"/>
  <c r="AY159" i="10"/>
  <c r="AZ159" i="10"/>
  <c r="BA159" i="10"/>
  <c r="BB159" i="10"/>
  <c r="BC159" i="10"/>
  <c r="AF160" i="10"/>
  <c r="AG160" i="10"/>
  <c r="AH160" i="10"/>
  <c r="AI160" i="10"/>
  <c r="AJ160" i="10"/>
  <c r="AK160" i="10"/>
  <c r="AL160" i="10"/>
  <c r="AM160" i="10"/>
  <c r="AN160" i="10"/>
  <c r="AO160" i="10"/>
  <c r="AP160" i="10"/>
  <c r="AQ160" i="10"/>
  <c r="AR160" i="10"/>
  <c r="AS160" i="10"/>
  <c r="AT160" i="10"/>
  <c r="AU160" i="10"/>
  <c r="AV160" i="10"/>
  <c r="AW160" i="10"/>
  <c r="AX160" i="10"/>
  <c r="AY160" i="10"/>
  <c r="AZ160" i="10"/>
  <c r="BA160" i="10"/>
  <c r="BB160" i="10"/>
  <c r="BC160" i="10"/>
  <c r="AF161" i="10"/>
  <c r="AG161" i="10"/>
  <c r="AH161" i="10"/>
  <c r="AI161" i="10"/>
  <c r="AJ161" i="10"/>
  <c r="AK161" i="10"/>
  <c r="AL161" i="10"/>
  <c r="AM161" i="10"/>
  <c r="AN161" i="10"/>
  <c r="AO161" i="10"/>
  <c r="AP161" i="10"/>
  <c r="AQ161" i="10"/>
  <c r="AR161" i="10"/>
  <c r="AS161" i="10"/>
  <c r="AT161" i="10"/>
  <c r="AU161" i="10"/>
  <c r="AV161" i="10"/>
  <c r="AW161" i="10"/>
  <c r="AX161" i="10"/>
  <c r="AY161" i="10"/>
  <c r="AZ161" i="10"/>
  <c r="BA161" i="10"/>
  <c r="BB161" i="10"/>
  <c r="BC161" i="10"/>
  <c r="AF162" i="10"/>
  <c r="AG162" i="10"/>
  <c r="AH162" i="10"/>
  <c r="AI162" i="10"/>
  <c r="AJ162" i="10"/>
  <c r="AK162" i="10"/>
  <c r="AL162" i="10"/>
  <c r="AM162" i="10"/>
  <c r="AN162" i="10"/>
  <c r="AO162" i="10"/>
  <c r="AP162" i="10"/>
  <c r="AQ162" i="10"/>
  <c r="AR162" i="10"/>
  <c r="AS162" i="10"/>
  <c r="AT162" i="10"/>
  <c r="AU162" i="10"/>
  <c r="AV162" i="10"/>
  <c r="AW162" i="10"/>
  <c r="AX162" i="10"/>
  <c r="AY162" i="10"/>
  <c r="AZ162" i="10"/>
  <c r="BA162" i="10"/>
  <c r="BB162" i="10"/>
  <c r="BC162" i="10"/>
  <c r="AF163" i="10"/>
  <c r="AG163" i="10"/>
  <c r="AH163" i="10"/>
  <c r="AI163" i="10"/>
  <c r="AJ163" i="10"/>
  <c r="AK163" i="10"/>
  <c r="AL163" i="10"/>
  <c r="AM163" i="10"/>
  <c r="AN163" i="10"/>
  <c r="AO163" i="10"/>
  <c r="AP163" i="10"/>
  <c r="AQ163" i="10"/>
  <c r="AR163" i="10"/>
  <c r="AS163" i="10"/>
  <c r="AT163" i="10"/>
  <c r="AU163" i="10"/>
  <c r="AV163" i="10"/>
  <c r="AW163" i="10"/>
  <c r="AX163" i="10"/>
  <c r="AY163" i="10"/>
  <c r="AZ163" i="10"/>
  <c r="BA163" i="10"/>
  <c r="BB163" i="10"/>
  <c r="BC163" i="10"/>
  <c r="AF164" i="10"/>
  <c r="AG164" i="10"/>
  <c r="AH164" i="10"/>
  <c r="AI164" i="10"/>
  <c r="AJ164" i="10"/>
  <c r="AK164" i="10"/>
  <c r="AL164" i="10"/>
  <c r="AM164" i="10"/>
  <c r="AN164" i="10"/>
  <c r="AO164" i="10"/>
  <c r="AP164" i="10"/>
  <c r="AQ164" i="10"/>
  <c r="AR164" i="10"/>
  <c r="AS164" i="10"/>
  <c r="AT164" i="10"/>
  <c r="AU164" i="10"/>
  <c r="AV164" i="10"/>
  <c r="AW164" i="10"/>
  <c r="AX164" i="10"/>
  <c r="AY164" i="10"/>
  <c r="AZ164" i="10"/>
  <c r="BA164" i="10"/>
  <c r="BB164" i="10"/>
  <c r="BC164" i="10"/>
  <c r="AF165" i="10"/>
  <c r="AG165" i="10"/>
  <c r="AH165" i="10"/>
  <c r="AI165" i="10"/>
  <c r="AJ165" i="10"/>
  <c r="AK165" i="10"/>
  <c r="AL165" i="10"/>
  <c r="AM165" i="10"/>
  <c r="AN165" i="10"/>
  <c r="AO165" i="10"/>
  <c r="AP165" i="10"/>
  <c r="AQ165" i="10"/>
  <c r="AR165" i="10"/>
  <c r="AS165" i="10"/>
  <c r="AT165" i="10"/>
  <c r="AU165" i="10"/>
  <c r="AV165" i="10"/>
  <c r="AW165" i="10"/>
  <c r="AX165" i="10"/>
  <c r="AY165" i="10"/>
  <c r="AZ165" i="10"/>
  <c r="BA165" i="10"/>
  <c r="BB165" i="10"/>
  <c r="BC165" i="10"/>
  <c r="AF166" i="10"/>
  <c r="AG166" i="10"/>
  <c r="AH166" i="10"/>
  <c r="AI166" i="10"/>
  <c r="AJ166" i="10"/>
  <c r="AK166" i="10"/>
  <c r="AL166" i="10"/>
  <c r="AM166" i="10"/>
  <c r="AN166" i="10"/>
  <c r="AO166" i="10"/>
  <c r="AP166" i="10"/>
  <c r="AQ166" i="10"/>
  <c r="AR166" i="10"/>
  <c r="AS166" i="10"/>
  <c r="AT166" i="10"/>
  <c r="AU166" i="10"/>
  <c r="AV166" i="10"/>
  <c r="AW166" i="10"/>
  <c r="AX166" i="10"/>
  <c r="AY166" i="10"/>
  <c r="AZ166" i="10"/>
  <c r="BA166" i="10"/>
  <c r="BB166" i="10"/>
  <c r="BC166" i="10"/>
  <c r="AF167" i="10"/>
  <c r="AG167" i="10"/>
  <c r="AH167" i="10"/>
  <c r="AI167" i="10"/>
  <c r="AJ167" i="10"/>
  <c r="AK167" i="10"/>
  <c r="AL167" i="10"/>
  <c r="AM167" i="10"/>
  <c r="AN167" i="10"/>
  <c r="AO167" i="10"/>
  <c r="AP167" i="10"/>
  <c r="AQ167" i="10"/>
  <c r="AR167" i="10"/>
  <c r="AS167" i="10"/>
  <c r="AT167" i="10"/>
  <c r="AU167" i="10"/>
  <c r="AV167" i="10"/>
  <c r="AW167" i="10"/>
  <c r="AX167" i="10"/>
  <c r="AY167" i="10"/>
  <c r="AZ167" i="10"/>
  <c r="BA167" i="10"/>
  <c r="BB167" i="10"/>
  <c r="BC167" i="10"/>
  <c r="AF168" i="10"/>
  <c r="AG168" i="10"/>
  <c r="AH168" i="10"/>
  <c r="AI168" i="10"/>
  <c r="AJ168" i="10"/>
  <c r="AK168" i="10"/>
  <c r="AL168" i="10"/>
  <c r="AM168" i="10"/>
  <c r="AN168" i="10"/>
  <c r="AO168" i="10"/>
  <c r="AP168" i="10"/>
  <c r="AQ168" i="10"/>
  <c r="AR168" i="10"/>
  <c r="AS168" i="10"/>
  <c r="AT168" i="10"/>
  <c r="AU168" i="10"/>
  <c r="AV168" i="10"/>
  <c r="AW168" i="10"/>
  <c r="AX168" i="10"/>
  <c r="AY168" i="10"/>
  <c r="AZ168" i="10"/>
  <c r="BA168" i="10"/>
  <c r="BB168" i="10"/>
  <c r="BC168" i="10"/>
  <c r="AF169" i="10"/>
  <c r="AG169" i="10"/>
  <c r="AH169" i="10"/>
  <c r="AI169" i="10"/>
  <c r="AJ169" i="10"/>
  <c r="AK169" i="10"/>
  <c r="AL169" i="10"/>
  <c r="AM169" i="10"/>
  <c r="AN169" i="10"/>
  <c r="AO169" i="10"/>
  <c r="AP169" i="10"/>
  <c r="AQ169" i="10"/>
  <c r="AR169" i="10"/>
  <c r="AS169" i="10"/>
  <c r="AT169" i="10"/>
  <c r="AU169" i="10"/>
  <c r="AV169" i="10"/>
  <c r="AW169" i="10"/>
  <c r="AX169" i="10"/>
  <c r="AY169" i="10"/>
  <c r="AZ169" i="10"/>
  <c r="BA169" i="10"/>
  <c r="BB169" i="10"/>
  <c r="BC169" i="10"/>
  <c r="AF170" i="10"/>
  <c r="AG170" i="10"/>
  <c r="AH170" i="10"/>
  <c r="AI170" i="10"/>
  <c r="AJ170" i="10"/>
  <c r="AK170" i="10"/>
  <c r="AL170" i="10"/>
  <c r="AM170" i="10"/>
  <c r="AN170" i="10"/>
  <c r="AO170" i="10"/>
  <c r="AP170" i="10"/>
  <c r="AQ170" i="10"/>
  <c r="AR170" i="10"/>
  <c r="AS170" i="10"/>
  <c r="AT170" i="10"/>
  <c r="AU170" i="10"/>
  <c r="AV170" i="10"/>
  <c r="AW170" i="10"/>
  <c r="AX170" i="10"/>
  <c r="AY170" i="10"/>
  <c r="AZ170" i="10"/>
  <c r="BA170" i="10"/>
  <c r="BB170" i="10"/>
  <c r="BC170" i="10"/>
  <c r="AF171" i="10"/>
  <c r="AG171" i="10"/>
  <c r="AH171" i="10"/>
  <c r="AI171" i="10"/>
  <c r="AJ171" i="10"/>
  <c r="AK171" i="10"/>
  <c r="AL171" i="10"/>
  <c r="AM171" i="10"/>
  <c r="AN171" i="10"/>
  <c r="AO171" i="10"/>
  <c r="AP171" i="10"/>
  <c r="AQ171" i="10"/>
  <c r="AR171" i="10"/>
  <c r="AS171" i="10"/>
  <c r="AT171" i="10"/>
  <c r="AU171" i="10"/>
  <c r="AV171" i="10"/>
  <c r="AW171" i="10"/>
  <c r="AX171" i="10"/>
  <c r="AY171" i="10"/>
  <c r="AZ171" i="10"/>
  <c r="BA171" i="10"/>
  <c r="BB171" i="10"/>
  <c r="BC171" i="10"/>
  <c r="AF172" i="10"/>
  <c r="AG172" i="10"/>
  <c r="AH172" i="10"/>
  <c r="AI172" i="10"/>
  <c r="AJ172" i="10"/>
  <c r="AK172" i="10"/>
  <c r="AL172" i="10"/>
  <c r="AM172" i="10"/>
  <c r="AN172" i="10"/>
  <c r="AO172" i="10"/>
  <c r="AP172" i="10"/>
  <c r="AQ172" i="10"/>
  <c r="AR172" i="10"/>
  <c r="AS172" i="10"/>
  <c r="AT172" i="10"/>
  <c r="AU172" i="10"/>
  <c r="AV172" i="10"/>
  <c r="AW172" i="10"/>
  <c r="AX172" i="10"/>
  <c r="AY172" i="10"/>
  <c r="AZ172" i="10"/>
  <c r="BA172" i="10"/>
  <c r="BB172" i="10"/>
  <c r="BC172" i="10"/>
  <c r="AF173" i="10"/>
  <c r="AG173" i="10"/>
  <c r="AH173" i="10"/>
  <c r="AI173" i="10"/>
  <c r="AJ173" i="10"/>
  <c r="AK173" i="10"/>
  <c r="AL173" i="10"/>
  <c r="AM173" i="10"/>
  <c r="AN173" i="10"/>
  <c r="AO173" i="10"/>
  <c r="AP173" i="10"/>
  <c r="AQ173" i="10"/>
  <c r="AR173" i="10"/>
  <c r="AS173" i="10"/>
  <c r="AT173" i="10"/>
  <c r="AU173" i="10"/>
  <c r="AV173" i="10"/>
  <c r="AW173" i="10"/>
  <c r="AX173" i="10"/>
  <c r="AY173" i="10"/>
  <c r="AZ173" i="10"/>
  <c r="BA173" i="10"/>
  <c r="BB173" i="10"/>
  <c r="BC173" i="10"/>
  <c r="AF174" i="10"/>
  <c r="AG174" i="10"/>
  <c r="AH174" i="10"/>
  <c r="AI174" i="10"/>
  <c r="AJ174" i="10"/>
  <c r="AK174" i="10"/>
  <c r="AL174" i="10"/>
  <c r="AM174" i="10"/>
  <c r="AN174" i="10"/>
  <c r="AO174" i="10"/>
  <c r="AP174" i="10"/>
  <c r="AQ174" i="10"/>
  <c r="AR174" i="10"/>
  <c r="AS174" i="10"/>
  <c r="AT174" i="10"/>
  <c r="AU174" i="10"/>
  <c r="AV174" i="10"/>
  <c r="AW174" i="10"/>
  <c r="AX174" i="10"/>
  <c r="AY174" i="10"/>
  <c r="AZ174" i="10"/>
  <c r="BA174" i="10"/>
  <c r="BB174" i="10"/>
  <c r="BC174" i="10"/>
  <c r="AF175" i="10"/>
  <c r="AG175" i="10"/>
  <c r="AH175" i="10"/>
  <c r="AI175" i="10"/>
  <c r="AJ175" i="10"/>
  <c r="AK175" i="10"/>
  <c r="AL175" i="10"/>
  <c r="AM175" i="10"/>
  <c r="AN175" i="10"/>
  <c r="AO175" i="10"/>
  <c r="AP175" i="10"/>
  <c r="AQ175" i="10"/>
  <c r="AR175" i="10"/>
  <c r="AS175" i="10"/>
  <c r="AT175" i="10"/>
  <c r="AU175" i="10"/>
  <c r="AV175" i="10"/>
  <c r="AW175" i="10"/>
  <c r="AX175" i="10"/>
  <c r="AY175" i="10"/>
  <c r="AZ175" i="10"/>
  <c r="BA175" i="10"/>
  <c r="BB175" i="10"/>
  <c r="BC175" i="10"/>
  <c r="AF176" i="10"/>
  <c r="AG176" i="10"/>
  <c r="AH176" i="10"/>
  <c r="AI176" i="10"/>
  <c r="AJ176" i="10"/>
  <c r="AK176" i="10"/>
  <c r="AL176" i="10"/>
  <c r="AM176" i="10"/>
  <c r="AN176" i="10"/>
  <c r="AO176" i="10"/>
  <c r="AP176" i="10"/>
  <c r="AQ176" i="10"/>
  <c r="AR176" i="10"/>
  <c r="AS176" i="10"/>
  <c r="AT176" i="10"/>
  <c r="AU176" i="10"/>
  <c r="AV176" i="10"/>
  <c r="AW176" i="10"/>
  <c r="AX176" i="10"/>
  <c r="AY176" i="10"/>
  <c r="AZ176" i="10"/>
  <c r="BA176" i="10"/>
  <c r="BB176" i="10"/>
  <c r="BC176" i="10"/>
  <c r="AF177" i="10"/>
  <c r="AG177" i="10"/>
  <c r="AH177" i="10"/>
  <c r="AI177" i="10"/>
  <c r="AJ177" i="10"/>
  <c r="AK177" i="10"/>
  <c r="AL177" i="10"/>
  <c r="AM177" i="10"/>
  <c r="AN177" i="10"/>
  <c r="AO177" i="10"/>
  <c r="AP177" i="10"/>
  <c r="AQ177" i="10"/>
  <c r="AR177" i="10"/>
  <c r="AS177" i="10"/>
  <c r="AT177" i="10"/>
  <c r="AU177" i="10"/>
  <c r="AV177" i="10"/>
  <c r="AW177" i="10"/>
  <c r="AX177" i="10"/>
  <c r="AY177" i="10"/>
  <c r="AZ177" i="10"/>
  <c r="BA177" i="10"/>
  <c r="BB177" i="10"/>
  <c r="BC177" i="10"/>
  <c r="AF178" i="10"/>
  <c r="AG178" i="10"/>
  <c r="AH178" i="10"/>
  <c r="AI178" i="10"/>
  <c r="AJ178" i="10"/>
  <c r="AK178" i="10"/>
  <c r="AL178" i="10"/>
  <c r="AM178" i="10"/>
  <c r="AN178" i="10"/>
  <c r="AO178" i="10"/>
  <c r="AP178" i="10"/>
  <c r="AQ178" i="10"/>
  <c r="AR178" i="10"/>
  <c r="AS178" i="10"/>
  <c r="AT178" i="10"/>
  <c r="AU178" i="10"/>
  <c r="AV178" i="10"/>
  <c r="AW178" i="10"/>
  <c r="AX178" i="10"/>
  <c r="AY178" i="10"/>
  <c r="AZ178" i="10"/>
  <c r="BA178" i="10"/>
  <c r="BB178" i="10"/>
  <c r="BC178" i="10"/>
  <c r="AF179" i="10"/>
  <c r="AG179" i="10"/>
  <c r="AH179" i="10"/>
  <c r="AI179" i="10"/>
  <c r="AJ179" i="10"/>
  <c r="AK179" i="10"/>
  <c r="AL179" i="10"/>
  <c r="AM179" i="10"/>
  <c r="AN179" i="10"/>
  <c r="AO179" i="10"/>
  <c r="AP179" i="10"/>
  <c r="AQ179" i="10"/>
  <c r="AR179" i="10"/>
  <c r="AS179" i="10"/>
  <c r="AT179" i="10"/>
  <c r="AU179" i="10"/>
  <c r="AV179" i="10"/>
  <c r="AW179" i="10"/>
  <c r="AX179" i="10"/>
  <c r="AY179" i="10"/>
  <c r="AZ179" i="10"/>
  <c r="BA179" i="10"/>
  <c r="BB179" i="10"/>
  <c r="BC179" i="10"/>
  <c r="AF180" i="10"/>
  <c r="AG180" i="10"/>
  <c r="AH180" i="10"/>
  <c r="AI180" i="10"/>
  <c r="AJ180" i="10"/>
  <c r="AK180" i="10"/>
  <c r="AL180" i="10"/>
  <c r="AM180" i="10"/>
  <c r="AN180" i="10"/>
  <c r="AO180" i="10"/>
  <c r="AP180" i="10"/>
  <c r="AQ180" i="10"/>
  <c r="AR180" i="10"/>
  <c r="AS180" i="10"/>
  <c r="AT180" i="10"/>
  <c r="AU180" i="10"/>
  <c r="AV180" i="10"/>
  <c r="AW180" i="10"/>
  <c r="AX180" i="10"/>
  <c r="AY180" i="10"/>
  <c r="AZ180" i="10"/>
  <c r="BA180" i="10"/>
  <c r="BB180" i="10"/>
  <c r="BC180" i="10"/>
  <c r="AF181" i="10"/>
  <c r="AG181" i="10"/>
  <c r="AH181" i="10"/>
  <c r="AI181" i="10"/>
  <c r="AJ181" i="10"/>
  <c r="AK181" i="10"/>
  <c r="AL181" i="10"/>
  <c r="AM181" i="10"/>
  <c r="AN181" i="10"/>
  <c r="AO181" i="10"/>
  <c r="AP181" i="10"/>
  <c r="AQ181" i="10"/>
  <c r="AR181" i="10"/>
  <c r="AS181" i="10"/>
  <c r="AT181" i="10"/>
  <c r="AU181" i="10"/>
  <c r="AV181" i="10"/>
  <c r="AW181" i="10"/>
  <c r="AX181" i="10"/>
  <c r="AY181" i="10"/>
  <c r="AZ181" i="10"/>
  <c r="BA181" i="10"/>
  <c r="BB181" i="10"/>
  <c r="BC181" i="10"/>
  <c r="AF182" i="10"/>
  <c r="AG182" i="10"/>
  <c r="AH182" i="10"/>
  <c r="AI182" i="10"/>
  <c r="AJ182" i="10"/>
  <c r="AK182" i="10"/>
  <c r="AL182" i="10"/>
  <c r="AM182" i="10"/>
  <c r="AN182" i="10"/>
  <c r="AO182" i="10"/>
  <c r="AP182" i="10"/>
  <c r="AQ182" i="10"/>
  <c r="AR182" i="10"/>
  <c r="AS182" i="10"/>
  <c r="AT182" i="10"/>
  <c r="AU182" i="10"/>
  <c r="AV182" i="10"/>
  <c r="AW182" i="10"/>
  <c r="AX182" i="10"/>
  <c r="AY182" i="10"/>
  <c r="AZ182" i="10"/>
  <c r="BA182" i="10"/>
  <c r="BB182" i="10"/>
  <c r="BC182" i="10"/>
  <c r="AF183" i="10"/>
  <c r="AG183" i="10"/>
  <c r="AH183" i="10"/>
  <c r="AI183" i="10"/>
  <c r="AJ183" i="10"/>
  <c r="AK183" i="10"/>
  <c r="AL183" i="10"/>
  <c r="AM183" i="10"/>
  <c r="AN183" i="10"/>
  <c r="AO183" i="10"/>
  <c r="AP183" i="10"/>
  <c r="AQ183" i="10"/>
  <c r="AR183" i="10"/>
  <c r="AS183" i="10"/>
  <c r="AT183" i="10"/>
  <c r="AU183" i="10"/>
  <c r="AV183" i="10"/>
  <c r="AW183" i="10"/>
  <c r="AX183" i="10"/>
  <c r="AY183" i="10"/>
  <c r="AZ183" i="10"/>
  <c r="BA183" i="10"/>
  <c r="BB183" i="10"/>
  <c r="BC183" i="10"/>
  <c r="AF184" i="10"/>
  <c r="AG184" i="10"/>
  <c r="AH184" i="10"/>
  <c r="AI184" i="10"/>
  <c r="AJ184" i="10"/>
  <c r="AK184" i="10"/>
  <c r="AL184" i="10"/>
  <c r="AM184" i="10"/>
  <c r="AN184" i="10"/>
  <c r="AO184" i="10"/>
  <c r="AP184" i="10"/>
  <c r="AQ184" i="10"/>
  <c r="AR184" i="10"/>
  <c r="AS184" i="10"/>
  <c r="AT184" i="10"/>
  <c r="AU184" i="10"/>
  <c r="AV184" i="10"/>
  <c r="AW184" i="10"/>
  <c r="AX184" i="10"/>
  <c r="AY184" i="10"/>
  <c r="AZ184" i="10"/>
  <c r="BA184" i="10"/>
  <c r="BB184" i="10"/>
  <c r="BC184" i="10"/>
  <c r="AF185" i="10"/>
  <c r="AG185" i="10"/>
  <c r="AH185" i="10"/>
  <c r="AI185" i="10"/>
  <c r="AJ185" i="10"/>
  <c r="AK185" i="10"/>
  <c r="AL185" i="10"/>
  <c r="AM185" i="10"/>
  <c r="AN185" i="10"/>
  <c r="AO185" i="10"/>
  <c r="AP185" i="10"/>
  <c r="AQ185" i="10"/>
  <c r="AR185" i="10"/>
  <c r="AS185" i="10"/>
  <c r="AT185" i="10"/>
  <c r="AU185" i="10"/>
  <c r="AV185" i="10"/>
  <c r="AW185" i="10"/>
  <c r="AX185" i="10"/>
  <c r="AY185" i="10"/>
  <c r="AZ185" i="10"/>
  <c r="BA185" i="10"/>
  <c r="BB185" i="10"/>
  <c r="BC185" i="10"/>
  <c r="AF186" i="10"/>
  <c r="AG186" i="10"/>
  <c r="AH186" i="10"/>
  <c r="AI186" i="10"/>
  <c r="AJ186" i="10"/>
  <c r="AK186" i="10"/>
  <c r="AL186" i="10"/>
  <c r="AM186" i="10"/>
  <c r="AN186" i="10"/>
  <c r="AO186" i="10"/>
  <c r="AP186" i="10"/>
  <c r="AQ186" i="10"/>
  <c r="AR186" i="10"/>
  <c r="AS186" i="10"/>
  <c r="AT186" i="10"/>
  <c r="AU186" i="10"/>
  <c r="AV186" i="10"/>
  <c r="AW186" i="10"/>
  <c r="AX186" i="10"/>
  <c r="AY186" i="10"/>
  <c r="AZ186" i="10"/>
  <c r="BA186" i="10"/>
  <c r="BB186" i="10"/>
  <c r="BC186" i="10"/>
  <c r="AF187" i="10"/>
  <c r="AG187" i="10"/>
  <c r="AH187" i="10"/>
  <c r="AI187" i="10"/>
  <c r="AJ187" i="10"/>
  <c r="AK187" i="10"/>
  <c r="AL187" i="10"/>
  <c r="AM187" i="10"/>
  <c r="AN187" i="10"/>
  <c r="AO187" i="10"/>
  <c r="AP187" i="10"/>
  <c r="AQ187" i="10"/>
  <c r="AR187" i="10"/>
  <c r="AS187" i="10"/>
  <c r="AT187" i="10"/>
  <c r="AU187" i="10"/>
  <c r="AV187" i="10"/>
  <c r="AW187" i="10"/>
  <c r="AX187" i="10"/>
  <c r="AY187" i="10"/>
  <c r="AZ187" i="10"/>
  <c r="BA187" i="10"/>
  <c r="BB187" i="10"/>
  <c r="BC187" i="10"/>
  <c r="AF188" i="10"/>
  <c r="AG188" i="10"/>
  <c r="AH188" i="10"/>
  <c r="AI188" i="10"/>
  <c r="AJ188" i="10"/>
  <c r="AK188" i="10"/>
  <c r="AL188" i="10"/>
  <c r="AM188" i="10"/>
  <c r="AN188" i="10"/>
  <c r="AO188" i="10"/>
  <c r="AP188" i="10"/>
  <c r="AQ188" i="10"/>
  <c r="AR188" i="10"/>
  <c r="AS188" i="10"/>
  <c r="AT188" i="10"/>
  <c r="AU188" i="10"/>
  <c r="AV188" i="10"/>
  <c r="AW188" i="10"/>
  <c r="AX188" i="10"/>
  <c r="AY188" i="10"/>
  <c r="AZ188" i="10"/>
  <c r="BA188" i="10"/>
  <c r="BB188" i="10"/>
  <c r="BC188" i="10"/>
  <c r="AF189" i="10"/>
  <c r="AG189" i="10"/>
  <c r="AH189" i="10"/>
  <c r="AI189" i="10"/>
  <c r="AJ189" i="10"/>
  <c r="AK189" i="10"/>
  <c r="AL189" i="10"/>
  <c r="AM189" i="10"/>
  <c r="AN189" i="10"/>
  <c r="AO189" i="10"/>
  <c r="AP189" i="10"/>
  <c r="AQ189" i="10"/>
  <c r="AR189" i="10"/>
  <c r="AS189" i="10"/>
  <c r="AT189" i="10"/>
  <c r="AU189" i="10"/>
  <c r="AV189" i="10"/>
  <c r="AW189" i="10"/>
  <c r="AX189" i="10"/>
  <c r="AY189" i="10"/>
  <c r="AZ189" i="10"/>
  <c r="BA189" i="10"/>
  <c r="BB189" i="10"/>
  <c r="BC189" i="10"/>
  <c r="AF190" i="10"/>
  <c r="AG190" i="10"/>
  <c r="AH190" i="10"/>
  <c r="AI190" i="10"/>
  <c r="AJ190" i="10"/>
  <c r="AK190" i="10"/>
  <c r="AL190" i="10"/>
  <c r="AM190" i="10"/>
  <c r="AN190" i="10"/>
  <c r="AO190" i="10"/>
  <c r="AP190" i="10"/>
  <c r="AQ190" i="10"/>
  <c r="AR190" i="10"/>
  <c r="AS190" i="10"/>
  <c r="AT190" i="10"/>
  <c r="AU190" i="10"/>
  <c r="AV190" i="10"/>
  <c r="AW190" i="10"/>
  <c r="AX190" i="10"/>
  <c r="AY190" i="10"/>
  <c r="AZ190" i="10"/>
  <c r="BA190" i="10"/>
  <c r="BB190" i="10"/>
  <c r="BC190" i="10"/>
  <c r="AF191" i="10"/>
  <c r="AG191" i="10"/>
  <c r="AH191" i="10"/>
  <c r="AI191" i="10"/>
  <c r="AJ191" i="10"/>
  <c r="AK191" i="10"/>
  <c r="AL191" i="10"/>
  <c r="AM191" i="10"/>
  <c r="AN191" i="10"/>
  <c r="AO191" i="10"/>
  <c r="AP191" i="10"/>
  <c r="AQ191" i="10"/>
  <c r="AR191" i="10"/>
  <c r="AS191" i="10"/>
  <c r="AT191" i="10"/>
  <c r="AU191" i="10"/>
  <c r="AV191" i="10"/>
  <c r="AW191" i="10"/>
  <c r="AX191" i="10"/>
  <c r="AY191" i="10"/>
  <c r="AZ191" i="10"/>
  <c r="BA191" i="10"/>
  <c r="BB191" i="10"/>
  <c r="BC191" i="10"/>
  <c r="AF192" i="10"/>
  <c r="AG192" i="10"/>
  <c r="AH192" i="10"/>
  <c r="AI192" i="10"/>
  <c r="AJ192" i="10"/>
  <c r="AK192" i="10"/>
  <c r="AL192" i="10"/>
  <c r="AM192" i="10"/>
  <c r="AN192" i="10"/>
  <c r="AO192" i="10"/>
  <c r="AP192" i="10"/>
  <c r="AQ192" i="10"/>
  <c r="AR192" i="10"/>
  <c r="AS192" i="10"/>
  <c r="AT192" i="10"/>
  <c r="AU192" i="10"/>
  <c r="AV192" i="10"/>
  <c r="AW192" i="10"/>
  <c r="AX192" i="10"/>
  <c r="AY192" i="10"/>
  <c r="AZ192" i="10"/>
  <c r="BA192" i="10"/>
  <c r="BB192" i="10"/>
  <c r="BC192" i="10"/>
  <c r="AF193" i="10"/>
  <c r="AG193" i="10"/>
  <c r="AH193" i="10"/>
  <c r="AI193" i="10"/>
  <c r="AJ193" i="10"/>
  <c r="AK193" i="10"/>
  <c r="AL193" i="10"/>
  <c r="AM193" i="10"/>
  <c r="AN193" i="10"/>
  <c r="AO193" i="10"/>
  <c r="AP193" i="10"/>
  <c r="AQ193" i="10"/>
  <c r="AR193" i="10"/>
  <c r="AS193" i="10"/>
  <c r="AT193" i="10"/>
  <c r="AU193" i="10"/>
  <c r="AV193" i="10"/>
  <c r="AW193" i="10"/>
  <c r="AX193" i="10"/>
  <c r="AY193" i="10"/>
  <c r="AZ193" i="10"/>
  <c r="BA193" i="10"/>
  <c r="BB193" i="10"/>
  <c r="BC193" i="10"/>
  <c r="AF194" i="10"/>
  <c r="AG194" i="10"/>
  <c r="AH194" i="10"/>
  <c r="AI194" i="10"/>
  <c r="AJ194" i="10"/>
  <c r="AK194" i="10"/>
  <c r="AL194" i="10"/>
  <c r="AM194" i="10"/>
  <c r="AN194" i="10"/>
  <c r="AO194" i="10"/>
  <c r="AP194" i="10"/>
  <c r="AQ194" i="10"/>
  <c r="AR194" i="10"/>
  <c r="AS194" i="10"/>
  <c r="AT194" i="10"/>
  <c r="AU194" i="10"/>
  <c r="AV194" i="10"/>
  <c r="AW194" i="10"/>
  <c r="AX194" i="10"/>
  <c r="AY194" i="10"/>
  <c r="AZ194" i="10"/>
  <c r="BA194" i="10"/>
  <c r="BB194" i="10"/>
  <c r="BC194" i="10"/>
  <c r="AF195" i="10"/>
  <c r="AG195" i="10"/>
  <c r="AH195" i="10"/>
  <c r="AI195" i="10"/>
  <c r="AJ195" i="10"/>
  <c r="AK195" i="10"/>
  <c r="AL195" i="10"/>
  <c r="AM195" i="10"/>
  <c r="AN195" i="10"/>
  <c r="AO195" i="10"/>
  <c r="AP195" i="10"/>
  <c r="AQ195" i="10"/>
  <c r="AR195" i="10"/>
  <c r="AS195" i="10"/>
  <c r="AT195" i="10"/>
  <c r="AU195" i="10"/>
  <c r="AV195" i="10"/>
  <c r="AW195" i="10"/>
  <c r="AX195" i="10"/>
  <c r="AY195" i="10"/>
  <c r="AZ195" i="10"/>
  <c r="BA195" i="10"/>
  <c r="BB195" i="10"/>
  <c r="BC195" i="10"/>
  <c r="AF196" i="10"/>
  <c r="AG196" i="10"/>
  <c r="AH196" i="10"/>
  <c r="AI196" i="10"/>
  <c r="AJ196" i="10"/>
  <c r="AK196" i="10"/>
  <c r="AL196" i="10"/>
  <c r="AM196" i="10"/>
  <c r="AN196" i="10"/>
  <c r="AO196" i="10"/>
  <c r="AP196" i="10"/>
  <c r="AQ196" i="10"/>
  <c r="AR196" i="10"/>
  <c r="AS196" i="10"/>
  <c r="AT196" i="10"/>
  <c r="AU196" i="10"/>
  <c r="AV196" i="10"/>
  <c r="AW196" i="10"/>
  <c r="AX196" i="10"/>
  <c r="AY196" i="10"/>
  <c r="AZ196" i="10"/>
  <c r="BA196" i="10"/>
  <c r="BB196" i="10"/>
  <c r="BC196" i="10"/>
  <c r="AF197" i="10"/>
  <c r="AG197" i="10"/>
  <c r="AH197" i="10"/>
  <c r="AI197" i="10"/>
  <c r="AJ197" i="10"/>
  <c r="AK197" i="10"/>
  <c r="AL197" i="10"/>
  <c r="AM197" i="10"/>
  <c r="AN197" i="10"/>
  <c r="AO197" i="10"/>
  <c r="AP197" i="10"/>
  <c r="AQ197" i="10"/>
  <c r="AR197" i="10"/>
  <c r="AS197" i="10"/>
  <c r="AT197" i="10"/>
  <c r="AU197" i="10"/>
  <c r="AV197" i="10"/>
  <c r="AW197" i="10"/>
  <c r="AX197" i="10"/>
  <c r="AY197" i="10"/>
  <c r="AZ197" i="10"/>
  <c r="BA197" i="10"/>
  <c r="BB197" i="10"/>
  <c r="BC197" i="10"/>
  <c r="AF198" i="10"/>
  <c r="AG198" i="10"/>
  <c r="AH198" i="10"/>
  <c r="AI198" i="10"/>
  <c r="AJ198" i="10"/>
  <c r="AK198" i="10"/>
  <c r="AL198" i="10"/>
  <c r="AM198" i="10"/>
  <c r="AN198" i="10"/>
  <c r="AO198" i="10"/>
  <c r="AP198" i="10"/>
  <c r="AQ198" i="10"/>
  <c r="AR198" i="10"/>
  <c r="AS198" i="10"/>
  <c r="AT198" i="10"/>
  <c r="AU198" i="10"/>
  <c r="AV198" i="10"/>
  <c r="AW198" i="10"/>
  <c r="AX198" i="10"/>
  <c r="AY198" i="10"/>
  <c r="AZ198" i="10"/>
  <c r="BA198" i="10"/>
  <c r="BB198" i="10"/>
  <c r="BC198" i="10"/>
  <c r="AF199" i="10"/>
  <c r="AG199" i="10"/>
  <c r="AH199" i="10"/>
  <c r="AI199" i="10"/>
  <c r="AJ199" i="10"/>
  <c r="AK199" i="10"/>
  <c r="AL199" i="10"/>
  <c r="AM199" i="10"/>
  <c r="AN199" i="10"/>
  <c r="AO199" i="10"/>
  <c r="AP199" i="10"/>
  <c r="AQ199" i="10"/>
  <c r="AR199" i="10"/>
  <c r="AS199" i="10"/>
  <c r="AT199" i="10"/>
  <c r="AU199" i="10"/>
  <c r="AV199" i="10"/>
  <c r="AW199" i="10"/>
  <c r="AX199" i="10"/>
  <c r="AY199" i="10"/>
  <c r="AZ199" i="10"/>
  <c r="BA199" i="10"/>
  <c r="BB199" i="10"/>
  <c r="BC199" i="10"/>
  <c r="AF200" i="10"/>
  <c r="AG200" i="10"/>
  <c r="AH200" i="10"/>
  <c r="AI200" i="10"/>
  <c r="AJ200" i="10"/>
  <c r="AK200" i="10"/>
  <c r="AL200" i="10"/>
  <c r="AM200" i="10"/>
  <c r="AN200" i="10"/>
  <c r="AO200" i="10"/>
  <c r="AP200" i="10"/>
  <c r="AQ200" i="10"/>
  <c r="AR200" i="10"/>
  <c r="AS200" i="10"/>
  <c r="AT200" i="10"/>
  <c r="AU200" i="10"/>
  <c r="AV200" i="10"/>
  <c r="AW200" i="10"/>
  <c r="AX200" i="10"/>
  <c r="AY200" i="10"/>
  <c r="AZ200" i="10"/>
  <c r="BA200" i="10"/>
  <c r="BB200" i="10"/>
  <c r="BC200" i="10"/>
  <c r="AF201" i="10"/>
  <c r="AG201" i="10"/>
  <c r="AH201" i="10"/>
  <c r="AI201" i="10"/>
  <c r="AJ201" i="10"/>
  <c r="AK201" i="10"/>
  <c r="AL201" i="10"/>
  <c r="AM201" i="10"/>
  <c r="AN201" i="10"/>
  <c r="AO201" i="10"/>
  <c r="AP201" i="10"/>
  <c r="AQ201" i="10"/>
  <c r="AR201" i="10"/>
  <c r="AS201" i="10"/>
  <c r="AT201" i="10"/>
  <c r="AU201" i="10"/>
  <c r="AV201" i="10"/>
  <c r="AW201" i="10"/>
  <c r="AX201" i="10"/>
  <c r="AY201" i="10"/>
  <c r="AZ201" i="10"/>
  <c r="BA201" i="10"/>
  <c r="BB201" i="10"/>
  <c r="BC201" i="10"/>
  <c r="AF202" i="10"/>
  <c r="AG202" i="10"/>
  <c r="AH202" i="10"/>
  <c r="AI202" i="10"/>
  <c r="AJ202" i="10"/>
  <c r="AK202" i="10"/>
  <c r="AL202" i="10"/>
  <c r="AM202" i="10"/>
  <c r="AN202" i="10"/>
  <c r="AO202" i="10"/>
  <c r="AP202" i="10"/>
  <c r="AQ202" i="10"/>
  <c r="AR202" i="10"/>
  <c r="AS202" i="10"/>
  <c r="AT202" i="10"/>
  <c r="AU202" i="10"/>
  <c r="AV202" i="10"/>
  <c r="AW202" i="10"/>
  <c r="AX202" i="10"/>
  <c r="AY202" i="10"/>
  <c r="AZ202" i="10"/>
  <c r="BA202" i="10"/>
  <c r="BB202" i="10"/>
  <c r="BC202" i="10"/>
  <c r="AF203" i="10"/>
  <c r="AG203" i="10"/>
  <c r="AH203" i="10"/>
  <c r="AI203" i="10"/>
  <c r="AJ203" i="10"/>
  <c r="AK203" i="10"/>
  <c r="AL203" i="10"/>
  <c r="AM203" i="10"/>
  <c r="AN203" i="10"/>
  <c r="AO203" i="10"/>
  <c r="AP203" i="10"/>
  <c r="AQ203" i="10"/>
  <c r="AR203" i="10"/>
  <c r="AS203" i="10"/>
  <c r="AT203" i="10"/>
  <c r="AU203" i="10"/>
  <c r="AV203" i="10"/>
  <c r="AW203" i="10"/>
  <c r="AX203" i="10"/>
  <c r="AY203" i="10"/>
  <c r="AZ203" i="10"/>
  <c r="BA203" i="10"/>
  <c r="BB203" i="10"/>
  <c r="BC203" i="10"/>
  <c r="AF204" i="10"/>
  <c r="AG204" i="10"/>
  <c r="AH204" i="10"/>
  <c r="AI204" i="10"/>
  <c r="AJ204" i="10"/>
  <c r="AK204" i="10"/>
  <c r="AL204" i="10"/>
  <c r="AM204" i="10"/>
  <c r="AN204" i="10"/>
  <c r="AO204" i="10"/>
  <c r="AP204" i="10"/>
  <c r="AQ204" i="10"/>
  <c r="AR204" i="10"/>
  <c r="AS204" i="10"/>
  <c r="AT204" i="10"/>
  <c r="AU204" i="10"/>
  <c r="AV204" i="10"/>
  <c r="AW204" i="10"/>
  <c r="AX204" i="10"/>
  <c r="AY204" i="10"/>
  <c r="AZ204" i="10"/>
  <c r="BA204" i="10"/>
  <c r="BB204" i="10"/>
  <c r="BC204" i="10"/>
  <c r="AF205" i="10"/>
  <c r="AG205" i="10"/>
  <c r="AH205" i="10"/>
  <c r="AI205" i="10"/>
  <c r="AJ205" i="10"/>
  <c r="AK205" i="10"/>
  <c r="AL205" i="10"/>
  <c r="AM205" i="10"/>
  <c r="AN205" i="10"/>
  <c r="AO205" i="10"/>
  <c r="AP205" i="10"/>
  <c r="AQ205" i="10"/>
  <c r="AR205" i="10"/>
  <c r="AS205" i="10"/>
  <c r="AT205" i="10"/>
  <c r="AU205" i="10"/>
  <c r="AV205" i="10"/>
  <c r="AW205" i="10"/>
  <c r="AX205" i="10"/>
  <c r="AY205" i="10"/>
  <c r="AZ205" i="10"/>
  <c r="BA205" i="10"/>
  <c r="BB205" i="10"/>
  <c r="BC205" i="10"/>
  <c r="AF206" i="10"/>
  <c r="AG206" i="10"/>
  <c r="AH206" i="10"/>
  <c r="AI206" i="10"/>
  <c r="AJ206" i="10"/>
  <c r="AK206" i="10"/>
  <c r="AL206" i="10"/>
  <c r="AM206" i="10"/>
  <c r="AN206" i="10"/>
  <c r="AO206" i="10"/>
  <c r="AP206" i="10"/>
  <c r="AQ206" i="10"/>
  <c r="AR206" i="10"/>
  <c r="AS206" i="10"/>
  <c r="AT206" i="10"/>
  <c r="AU206" i="10"/>
  <c r="AV206" i="10"/>
  <c r="AW206" i="10"/>
  <c r="AX206" i="10"/>
  <c r="AY206" i="10"/>
  <c r="AZ206" i="10"/>
  <c r="BA206" i="10"/>
  <c r="BB206" i="10"/>
  <c r="BC206" i="10"/>
  <c r="AF207" i="10"/>
  <c r="AG207" i="10"/>
  <c r="AH207" i="10"/>
  <c r="AI207" i="10"/>
  <c r="AJ207" i="10"/>
  <c r="AK207" i="10"/>
  <c r="AL207" i="10"/>
  <c r="AM207" i="10"/>
  <c r="AN207" i="10"/>
  <c r="AO207" i="10"/>
  <c r="AP207" i="10"/>
  <c r="AQ207" i="10"/>
  <c r="AR207" i="10"/>
  <c r="AS207" i="10"/>
  <c r="AT207" i="10"/>
  <c r="AU207" i="10"/>
  <c r="AV207" i="10"/>
  <c r="AW207" i="10"/>
  <c r="AX207" i="10"/>
  <c r="AY207" i="10"/>
  <c r="AZ207" i="10"/>
  <c r="BA207" i="10"/>
  <c r="BB207" i="10"/>
  <c r="BC207" i="10"/>
  <c r="AF208" i="10"/>
  <c r="AG208" i="10"/>
  <c r="AH208" i="10"/>
  <c r="AI208" i="10"/>
  <c r="AJ208" i="10"/>
  <c r="AK208" i="10"/>
  <c r="AL208" i="10"/>
  <c r="AM208" i="10"/>
  <c r="AN208" i="10"/>
  <c r="AO208" i="10"/>
  <c r="AP208" i="10"/>
  <c r="AQ208" i="10"/>
  <c r="AR208" i="10"/>
  <c r="AS208" i="10"/>
  <c r="AT208" i="10"/>
  <c r="AU208" i="10"/>
  <c r="AV208" i="10"/>
  <c r="AW208" i="10"/>
  <c r="AX208" i="10"/>
  <c r="AY208" i="10"/>
  <c r="AZ208" i="10"/>
  <c r="BA208" i="10"/>
  <c r="BB208" i="10"/>
  <c r="BC208" i="10"/>
  <c r="AF209" i="10"/>
  <c r="AG209" i="10"/>
  <c r="AH209" i="10"/>
  <c r="AI209" i="10"/>
  <c r="AJ209" i="10"/>
  <c r="AK209" i="10"/>
  <c r="AL209" i="10"/>
  <c r="AM209" i="10"/>
  <c r="AN209" i="10"/>
  <c r="AO209" i="10"/>
  <c r="AP209" i="10"/>
  <c r="AQ209" i="10"/>
  <c r="AR209" i="10"/>
  <c r="AS209" i="10"/>
  <c r="AT209" i="10"/>
  <c r="AU209" i="10"/>
  <c r="AV209" i="10"/>
  <c r="AW209" i="10"/>
  <c r="AX209" i="10"/>
  <c r="AY209" i="10"/>
  <c r="AZ209" i="10"/>
  <c r="BA209" i="10"/>
  <c r="BB209" i="10"/>
  <c r="BC209" i="10"/>
  <c r="AF210" i="10"/>
  <c r="AG210" i="10"/>
  <c r="AH210" i="10"/>
  <c r="AI210" i="10"/>
  <c r="AJ210" i="10"/>
  <c r="AK210" i="10"/>
  <c r="AL210" i="10"/>
  <c r="AM210" i="10"/>
  <c r="AN210" i="10"/>
  <c r="AO210" i="10"/>
  <c r="AP210" i="10"/>
  <c r="AQ210" i="10"/>
  <c r="AR210" i="10"/>
  <c r="AS210" i="10"/>
  <c r="AT210" i="10"/>
  <c r="AU210" i="10"/>
  <c r="AV210" i="10"/>
  <c r="AW210" i="10"/>
  <c r="AX210" i="10"/>
  <c r="AY210" i="10"/>
  <c r="AZ210" i="10"/>
  <c r="BA210" i="10"/>
  <c r="BB210" i="10"/>
  <c r="BC210" i="10"/>
  <c r="AF211" i="10"/>
  <c r="AG211" i="10"/>
  <c r="AH211" i="10"/>
  <c r="AI211" i="10"/>
  <c r="AJ211" i="10"/>
  <c r="AK211" i="10"/>
  <c r="AL211" i="10"/>
  <c r="AM211" i="10"/>
  <c r="AN211" i="10"/>
  <c r="AO211" i="10"/>
  <c r="AP211" i="10"/>
  <c r="AQ211" i="10"/>
  <c r="AR211" i="10"/>
  <c r="AS211" i="10"/>
  <c r="AT211" i="10"/>
  <c r="AU211" i="10"/>
  <c r="AV211" i="10"/>
  <c r="AW211" i="10"/>
  <c r="AX211" i="10"/>
  <c r="AY211" i="10"/>
  <c r="AZ211" i="10"/>
  <c r="BA211" i="10"/>
  <c r="BB211" i="10"/>
  <c r="BC211" i="10"/>
  <c r="AF212" i="10"/>
  <c r="AG212" i="10"/>
  <c r="AH212" i="10"/>
  <c r="AI212" i="10"/>
  <c r="AJ212" i="10"/>
  <c r="AK212" i="10"/>
  <c r="AL212" i="10"/>
  <c r="AM212" i="10"/>
  <c r="AN212" i="10"/>
  <c r="AO212" i="10"/>
  <c r="AP212" i="10"/>
  <c r="AQ212" i="10"/>
  <c r="AR212" i="10"/>
  <c r="AS212" i="10"/>
  <c r="AT212" i="10"/>
  <c r="AU212" i="10"/>
  <c r="AV212" i="10"/>
  <c r="AW212" i="10"/>
  <c r="AX212" i="10"/>
  <c r="AY212" i="10"/>
  <c r="AZ212" i="10"/>
  <c r="BA212" i="10"/>
  <c r="BB212" i="10"/>
  <c r="BC212" i="10"/>
  <c r="AF213" i="10"/>
  <c r="AG213" i="10"/>
  <c r="AH213" i="10"/>
  <c r="AI213" i="10"/>
  <c r="AJ213" i="10"/>
  <c r="AK213" i="10"/>
  <c r="AL213" i="10"/>
  <c r="AM213" i="10"/>
  <c r="AN213" i="10"/>
  <c r="AO213" i="10"/>
  <c r="AP213" i="10"/>
  <c r="AQ213" i="10"/>
  <c r="AR213" i="10"/>
  <c r="AS213" i="10"/>
  <c r="AT213" i="10"/>
  <c r="AU213" i="10"/>
  <c r="AV213" i="10"/>
  <c r="AW213" i="10"/>
  <c r="AX213" i="10"/>
  <c r="AY213" i="10"/>
  <c r="AZ213" i="10"/>
  <c r="BA213" i="10"/>
  <c r="BB213" i="10"/>
  <c r="BC213" i="10"/>
  <c r="AF214" i="10"/>
  <c r="AG214" i="10"/>
  <c r="AH214" i="10"/>
  <c r="AI214" i="10"/>
  <c r="AJ214" i="10"/>
  <c r="AK214" i="10"/>
  <c r="AL214" i="10"/>
  <c r="AM214" i="10"/>
  <c r="AN214" i="10"/>
  <c r="AO214" i="10"/>
  <c r="AP214" i="10"/>
  <c r="AQ214" i="10"/>
  <c r="AR214" i="10"/>
  <c r="AS214" i="10"/>
  <c r="AT214" i="10"/>
  <c r="AU214" i="10"/>
  <c r="AV214" i="10"/>
  <c r="AW214" i="10"/>
  <c r="AX214" i="10"/>
  <c r="AY214" i="10"/>
  <c r="AZ214" i="10"/>
  <c r="BA214" i="10"/>
  <c r="BB214" i="10"/>
  <c r="BC214" i="10"/>
  <c r="AF215" i="10"/>
  <c r="AG215" i="10"/>
  <c r="AH215" i="10"/>
  <c r="AI215" i="10"/>
  <c r="AJ215" i="10"/>
  <c r="AK215" i="10"/>
  <c r="AL215" i="10"/>
  <c r="AM215" i="10"/>
  <c r="AN215" i="10"/>
  <c r="AO215" i="10"/>
  <c r="AP215" i="10"/>
  <c r="AQ215" i="10"/>
  <c r="AR215" i="10"/>
  <c r="AS215" i="10"/>
  <c r="AT215" i="10"/>
  <c r="AU215" i="10"/>
  <c r="AV215" i="10"/>
  <c r="AW215" i="10"/>
  <c r="AX215" i="10"/>
  <c r="AY215" i="10"/>
  <c r="AZ215" i="10"/>
  <c r="BA215" i="10"/>
  <c r="BB215" i="10"/>
  <c r="BC215" i="10"/>
  <c r="AF216" i="10"/>
  <c r="AG216" i="10"/>
  <c r="AH216" i="10"/>
  <c r="AI216" i="10"/>
  <c r="AJ216" i="10"/>
  <c r="AK216" i="10"/>
  <c r="AL216" i="10"/>
  <c r="AM216" i="10"/>
  <c r="AN216" i="10"/>
  <c r="AO216" i="10"/>
  <c r="AP216" i="10"/>
  <c r="AQ216" i="10"/>
  <c r="AR216" i="10"/>
  <c r="AS216" i="10"/>
  <c r="AT216" i="10"/>
  <c r="AU216" i="10"/>
  <c r="AV216" i="10"/>
  <c r="AW216" i="10"/>
  <c r="AX216" i="10"/>
  <c r="AY216" i="10"/>
  <c r="AZ216" i="10"/>
  <c r="BA216" i="10"/>
  <c r="BB216" i="10"/>
  <c r="BC216" i="10"/>
  <c r="AF217" i="10"/>
  <c r="AG217" i="10"/>
  <c r="AH217" i="10"/>
  <c r="AI217" i="10"/>
  <c r="AJ217" i="10"/>
  <c r="AK217" i="10"/>
  <c r="AL217" i="10"/>
  <c r="AM217" i="10"/>
  <c r="AN217" i="10"/>
  <c r="AO217" i="10"/>
  <c r="AP217" i="10"/>
  <c r="AQ217" i="10"/>
  <c r="AR217" i="10"/>
  <c r="AS217" i="10"/>
  <c r="AT217" i="10"/>
  <c r="AU217" i="10"/>
  <c r="AV217" i="10"/>
  <c r="AW217" i="10"/>
  <c r="AX217" i="10"/>
  <c r="AY217" i="10"/>
  <c r="AZ217" i="10"/>
  <c r="BA217" i="10"/>
  <c r="BB217" i="10"/>
  <c r="BC217" i="10"/>
  <c r="AF218" i="10"/>
  <c r="AG218" i="10"/>
  <c r="AH218" i="10"/>
  <c r="AI218" i="10"/>
  <c r="AJ218" i="10"/>
  <c r="AK218" i="10"/>
  <c r="AL218" i="10"/>
  <c r="AM218" i="10"/>
  <c r="AN218" i="10"/>
  <c r="AO218" i="10"/>
  <c r="AP218" i="10"/>
  <c r="AQ218" i="10"/>
  <c r="AR218" i="10"/>
  <c r="AS218" i="10"/>
  <c r="AT218" i="10"/>
  <c r="AU218" i="10"/>
  <c r="AV218" i="10"/>
  <c r="AW218" i="10"/>
  <c r="AX218" i="10"/>
  <c r="AY218" i="10"/>
  <c r="AZ218" i="10"/>
  <c r="BA218" i="10"/>
  <c r="BB218" i="10"/>
  <c r="BC218" i="10"/>
  <c r="AF219" i="10"/>
  <c r="AG219" i="10"/>
  <c r="AH219" i="10"/>
  <c r="AI219" i="10"/>
  <c r="AJ219" i="10"/>
  <c r="AK219" i="10"/>
  <c r="AL219" i="10"/>
  <c r="AM219" i="10"/>
  <c r="AN219" i="10"/>
  <c r="AO219" i="10"/>
  <c r="AP219" i="10"/>
  <c r="AQ219" i="10"/>
  <c r="AR219" i="10"/>
  <c r="AS219" i="10"/>
  <c r="AT219" i="10"/>
  <c r="AU219" i="10"/>
  <c r="AV219" i="10"/>
  <c r="AW219" i="10"/>
  <c r="AX219" i="10"/>
  <c r="AY219" i="10"/>
  <c r="AZ219" i="10"/>
  <c r="BA219" i="10"/>
  <c r="BB219" i="10"/>
  <c r="BC219" i="10"/>
  <c r="AF220" i="10"/>
  <c r="AG220" i="10"/>
  <c r="AH220" i="10"/>
  <c r="AI220" i="10"/>
  <c r="AJ220" i="10"/>
  <c r="AK220" i="10"/>
  <c r="AL220" i="10"/>
  <c r="AM220" i="10"/>
  <c r="AN220" i="10"/>
  <c r="AO220" i="10"/>
  <c r="AP220" i="10"/>
  <c r="AQ220" i="10"/>
  <c r="AR220" i="10"/>
  <c r="AS220" i="10"/>
  <c r="AT220" i="10"/>
  <c r="AU220" i="10"/>
  <c r="AV220" i="10"/>
  <c r="AW220" i="10"/>
  <c r="AX220" i="10"/>
  <c r="AY220" i="10"/>
  <c r="AZ220" i="10"/>
  <c r="BA220" i="10"/>
  <c r="BB220" i="10"/>
  <c r="BC220" i="10"/>
  <c r="AF221" i="10"/>
  <c r="AG221" i="10"/>
  <c r="AH221" i="10"/>
  <c r="AI221" i="10"/>
  <c r="AJ221" i="10"/>
  <c r="AK221" i="10"/>
  <c r="AL221" i="10"/>
  <c r="AM221" i="10"/>
  <c r="AN221" i="10"/>
  <c r="AO221" i="10"/>
  <c r="AP221" i="10"/>
  <c r="AQ221" i="10"/>
  <c r="AR221" i="10"/>
  <c r="AS221" i="10"/>
  <c r="AT221" i="10"/>
  <c r="AU221" i="10"/>
  <c r="AV221" i="10"/>
  <c r="AW221" i="10"/>
  <c r="AX221" i="10"/>
  <c r="AY221" i="10"/>
  <c r="AZ221" i="10"/>
  <c r="BA221" i="10"/>
  <c r="BB221" i="10"/>
  <c r="BC221" i="10"/>
  <c r="AF222" i="10"/>
  <c r="AG222" i="10"/>
  <c r="AH222" i="10"/>
  <c r="AI222" i="10"/>
  <c r="AJ222" i="10"/>
  <c r="AK222" i="10"/>
  <c r="AL222" i="10"/>
  <c r="AM222" i="10"/>
  <c r="AN222" i="10"/>
  <c r="AO222" i="10"/>
  <c r="AP222" i="10"/>
  <c r="AQ222" i="10"/>
  <c r="AR222" i="10"/>
  <c r="AS222" i="10"/>
  <c r="AT222" i="10"/>
  <c r="AU222" i="10"/>
  <c r="AV222" i="10"/>
  <c r="AW222" i="10"/>
  <c r="AX222" i="10"/>
  <c r="AY222" i="10"/>
  <c r="AZ222" i="10"/>
  <c r="BA222" i="10"/>
  <c r="BB222" i="10"/>
  <c r="BC222" i="10"/>
  <c r="AF223" i="10"/>
  <c r="AG223" i="10"/>
  <c r="AH223" i="10"/>
  <c r="AI223" i="10"/>
  <c r="AJ223" i="10"/>
  <c r="AK223" i="10"/>
  <c r="AL223" i="10"/>
  <c r="AM223" i="10"/>
  <c r="AN223" i="10"/>
  <c r="AO223" i="10"/>
  <c r="AP223" i="10"/>
  <c r="AQ223" i="10"/>
  <c r="AR223" i="10"/>
  <c r="AS223" i="10"/>
  <c r="AT223" i="10"/>
  <c r="AU223" i="10"/>
  <c r="AV223" i="10"/>
  <c r="AW223" i="10"/>
  <c r="AX223" i="10"/>
  <c r="AY223" i="10"/>
  <c r="AZ223" i="10"/>
  <c r="BA223" i="10"/>
  <c r="BB223" i="10"/>
  <c r="BC223" i="10"/>
  <c r="AF224" i="10"/>
  <c r="AG224" i="10"/>
  <c r="AH224" i="10"/>
  <c r="AI224" i="10"/>
  <c r="AJ224" i="10"/>
  <c r="AK224" i="10"/>
  <c r="AL224" i="10"/>
  <c r="AM224" i="10"/>
  <c r="AN224" i="10"/>
  <c r="AO224" i="10"/>
  <c r="AP224" i="10"/>
  <c r="AQ224" i="10"/>
  <c r="AR224" i="10"/>
  <c r="AS224" i="10"/>
  <c r="AT224" i="10"/>
  <c r="AU224" i="10"/>
  <c r="AV224" i="10"/>
  <c r="AW224" i="10"/>
  <c r="AX224" i="10"/>
  <c r="AY224" i="10"/>
  <c r="AZ224" i="10"/>
  <c r="BA224" i="10"/>
  <c r="BB224" i="10"/>
  <c r="BC224" i="10"/>
  <c r="AF225" i="10"/>
  <c r="AG225" i="10"/>
  <c r="AH225" i="10"/>
  <c r="AI225" i="10"/>
  <c r="AJ225" i="10"/>
  <c r="AK225" i="10"/>
  <c r="AL225" i="10"/>
  <c r="AM225" i="10"/>
  <c r="AN225" i="10"/>
  <c r="AO225" i="10"/>
  <c r="AP225" i="10"/>
  <c r="AQ225" i="10"/>
  <c r="AR225" i="10"/>
  <c r="AS225" i="10"/>
  <c r="AT225" i="10"/>
  <c r="AU225" i="10"/>
  <c r="AV225" i="10"/>
  <c r="AW225" i="10"/>
  <c r="AX225" i="10"/>
  <c r="AY225" i="10"/>
  <c r="AZ225" i="10"/>
  <c r="BA225" i="10"/>
  <c r="BB225" i="10"/>
  <c r="BC225" i="10"/>
  <c r="AF226" i="10"/>
  <c r="AG226" i="10"/>
  <c r="AH226" i="10"/>
  <c r="AI226" i="10"/>
  <c r="AJ226" i="10"/>
  <c r="AK226" i="10"/>
  <c r="AL226" i="10"/>
  <c r="AM226" i="10"/>
  <c r="AN226" i="10"/>
  <c r="AO226" i="10"/>
  <c r="AP226" i="10"/>
  <c r="AQ226" i="10"/>
  <c r="AR226" i="10"/>
  <c r="AS226" i="10"/>
  <c r="AT226" i="10"/>
  <c r="AU226" i="10"/>
  <c r="AV226" i="10"/>
  <c r="AW226" i="10"/>
  <c r="AX226" i="10"/>
  <c r="AY226" i="10"/>
  <c r="AZ226" i="10"/>
  <c r="BA226" i="10"/>
  <c r="BB226" i="10"/>
  <c r="BC226" i="10"/>
  <c r="AF227" i="10"/>
  <c r="AG227" i="10"/>
  <c r="AH227" i="10"/>
  <c r="AI227" i="10"/>
  <c r="AJ227" i="10"/>
  <c r="AK227" i="10"/>
  <c r="AL227" i="10"/>
  <c r="AM227" i="10"/>
  <c r="AN227" i="10"/>
  <c r="AO227" i="10"/>
  <c r="AP227" i="10"/>
  <c r="AQ227" i="10"/>
  <c r="AR227" i="10"/>
  <c r="AS227" i="10"/>
  <c r="AT227" i="10"/>
  <c r="AU227" i="10"/>
  <c r="AV227" i="10"/>
  <c r="AW227" i="10"/>
  <c r="AX227" i="10"/>
  <c r="AY227" i="10"/>
  <c r="AZ227" i="10"/>
  <c r="BA227" i="10"/>
  <c r="BB227" i="10"/>
  <c r="BC227" i="10"/>
  <c r="AF228" i="10"/>
  <c r="AG228" i="10"/>
  <c r="AH228" i="10"/>
  <c r="AI228" i="10"/>
  <c r="AJ228" i="10"/>
  <c r="AK228" i="10"/>
  <c r="AL228" i="10"/>
  <c r="AM228" i="10"/>
  <c r="AN228" i="10"/>
  <c r="AO228" i="10"/>
  <c r="AP228" i="10"/>
  <c r="AQ228" i="10"/>
  <c r="AR228" i="10"/>
  <c r="AS228" i="10"/>
  <c r="AT228" i="10"/>
  <c r="AU228" i="10"/>
  <c r="AV228" i="10"/>
  <c r="AW228" i="10"/>
  <c r="AX228" i="10"/>
  <c r="AY228" i="10"/>
  <c r="AZ228" i="10"/>
  <c r="BA228" i="10"/>
  <c r="BB228" i="10"/>
  <c r="BC228" i="10"/>
  <c r="AF229" i="10"/>
  <c r="AG229" i="10"/>
  <c r="AH229" i="10"/>
  <c r="AI229" i="10"/>
  <c r="AJ229" i="10"/>
  <c r="AK229" i="10"/>
  <c r="AL229" i="10"/>
  <c r="AM229" i="10"/>
  <c r="AN229" i="10"/>
  <c r="AO229" i="10"/>
  <c r="AP229" i="10"/>
  <c r="AQ229" i="10"/>
  <c r="AR229" i="10"/>
  <c r="AS229" i="10"/>
  <c r="AT229" i="10"/>
  <c r="AU229" i="10"/>
  <c r="AV229" i="10"/>
  <c r="AW229" i="10"/>
  <c r="AX229" i="10"/>
  <c r="AY229" i="10"/>
  <c r="AZ229" i="10"/>
  <c r="BA229" i="10"/>
  <c r="BB229" i="10"/>
  <c r="BC229" i="10"/>
  <c r="AF230" i="10"/>
  <c r="AG230" i="10"/>
  <c r="AH230" i="10"/>
  <c r="AI230" i="10"/>
  <c r="AJ230" i="10"/>
  <c r="AK230" i="10"/>
  <c r="AL230" i="10"/>
  <c r="AM230" i="10"/>
  <c r="AN230" i="10"/>
  <c r="AO230" i="10"/>
  <c r="AP230" i="10"/>
  <c r="AQ230" i="10"/>
  <c r="AR230" i="10"/>
  <c r="AS230" i="10"/>
  <c r="AT230" i="10"/>
  <c r="AU230" i="10"/>
  <c r="AV230" i="10"/>
  <c r="AW230" i="10"/>
  <c r="AX230" i="10"/>
  <c r="AY230" i="10"/>
  <c r="AZ230" i="10"/>
  <c r="BA230" i="10"/>
  <c r="BB230" i="10"/>
  <c r="BC230" i="10"/>
  <c r="AF231" i="10"/>
  <c r="AG231" i="10"/>
  <c r="AH231" i="10"/>
  <c r="AI231" i="10"/>
  <c r="AJ231" i="10"/>
  <c r="AK231" i="10"/>
  <c r="AL231" i="10"/>
  <c r="AM231" i="10"/>
  <c r="AN231" i="10"/>
  <c r="AO231" i="10"/>
  <c r="AP231" i="10"/>
  <c r="AQ231" i="10"/>
  <c r="AR231" i="10"/>
  <c r="AS231" i="10"/>
  <c r="AT231" i="10"/>
  <c r="AU231" i="10"/>
  <c r="AV231" i="10"/>
  <c r="AW231" i="10"/>
  <c r="AX231" i="10"/>
  <c r="AY231" i="10"/>
  <c r="AZ231" i="10"/>
  <c r="BA231" i="10"/>
  <c r="BB231" i="10"/>
  <c r="BC231" i="10"/>
  <c r="AF232" i="10"/>
  <c r="AG232" i="10"/>
  <c r="AH232" i="10"/>
  <c r="AI232" i="10"/>
  <c r="AJ232" i="10"/>
  <c r="AK232" i="10"/>
  <c r="AL232" i="10"/>
  <c r="AM232" i="10"/>
  <c r="AN232" i="10"/>
  <c r="AO232" i="10"/>
  <c r="AP232" i="10"/>
  <c r="AQ232" i="10"/>
  <c r="AR232" i="10"/>
  <c r="AS232" i="10"/>
  <c r="AT232" i="10"/>
  <c r="AU232" i="10"/>
  <c r="AV232" i="10"/>
  <c r="AW232" i="10"/>
  <c r="AX232" i="10"/>
  <c r="AY232" i="10"/>
  <c r="AZ232" i="10"/>
  <c r="BA232" i="10"/>
  <c r="BB232" i="10"/>
  <c r="BC232" i="10"/>
  <c r="AF233" i="10"/>
  <c r="AG233" i="10"/>
  <c r="AH233" i="10"/>
  <c r="AI233" i="10"/>
  <c r="AJ233" i="10"/>
  <c r="AK233" i="10"/>
  <c r="AL233" i="10"/>
  <c r="AM233" i="10"/>
  <c r="AN233" i="10"/>
  <c r="AO233" i="10"/>
  <c r="AP233" i="10"/>
  <c r="AQ233" i="10"/>
  <c r="AR233" i="10"/>
  <c r="AS233" i="10"/>
  <c r="AT233" i="10"/>
  <c r="AU233" i="10"/>
  <c r="AV233" i="10"/>
  <c r="AW233" i="10"/>
  <c r="AX233" i="10"/>
  <c r="AY233" i="10"/>
  <c r="AZ233" i="10"/>
  <c r="BA233" i="10"/>
  <c r="BB233" i="10"/>
  <c r="BC233" i="10"/>
  <c r="AF234" i="10"/>
  <c r="AG234" i="10"/>
  <c r="AH234" i="10"/>
  <c r="AI234" i="10"/>
  <c r="AJ234" i="10"/>
  <c r="AK234" i="10"/>
  <c r="AL234" i="10"/>
  <c r="AM234" i="10"/>
  <c r="AN234" i="10"/>
  <c r="AO234" i="10"/>
  <c r="AP234" i="10"/>
  <c r="AQ234" i="10"/>
  <c r="AR234" i="10"/>
  <c r="AS234" i="10"/>
  <c r="AT234" i="10"/>
  <c r="AU234" i="10"/>
  <c r="AV234" i="10"/>
  <c r="AW234" i="10"/>
  <c r="AX234" i="10"/>
  <c r="AY234" i="10"/>
  <c r="AZ234" i="10"/>
  <c r="BA234" i="10"/>
  <c r="BB234" i="10"/>
  <c r="BC234" i="10"/>
  <c r="AF235" i="10"/>
  <c r="AG235" i="10"/>
  <c r="AH235" i="10"/>
  <c r="AI235" i="10"/>
  <c r="AJ235" i="10"/>
  <c r="AK235" i="10"/>
  <c r="AL235" i="10"/>
  <c r="AM235" i="10"/>
  <c r="AN235" i="10"/>
  <c r="AO235" i="10"/>
  <c r="AP235" i="10"/>
  <c r="AQ235" i="10"/>
  <c r="AR235" i="10"/>
  <c r="AS235" i="10"/>
  <c r="AT235" i="10"/>
  <c r="AU235" i="10"/>
  <c r="AV235" i="10"/>
  <c r="AW235" i="10"/>
  <c r="AX235" i="10"/>
  <c r="AY235" i="10"/>
  <c r="AZ235" i="10"/>
  <c r="BA235" i="10"/>
  <c r="BB235" i="10"/>
  <c r="BC235" i="10"/>
  <c r="AF236" i="10"/>
  <c r="AG236" i="10"/>
  <c r="AH236" i="10"/>
  <c r="AI236" i="10"/>
  <c r="AJ236" i="10"/>
  <c r="AK236" i="10"/>
  <c r="AL236" i="10"/>
  <c r="AM236" i="10"/>
  <c r="AN236" i="10"/>
  <c r="AO236" i="10"/>
  <c r="AP236" i="10"/>
  <c r="AQ236" i="10"/>
  <c r="AR236" i="10"/>
  <c r="AS236" i="10"/>
  <c r="AT236" i="10"/>
  <c r="AU236" i="10"/>
  <c r="AV236" i="10"/>
  <c r="AW236" i="10"/>
  <c r="AX236" i="10"/>
  <c r="AY236" i="10"/>
  <c r="AZ236" i="10"/>
  <c r="BA236" i="10"/>
  <c r="BB236" i="10"/>
  <c r="BC236" i="10"/>
  <c r="AF237" i="10"/>
  <c r="AG237" i="10"/>
  <c r="AH237" i="10"/>
  <c r="AI237" i="10"/>
  <c r="AJ237" i="10"/>
  <c r="AK237" i="10"/>
  <c r="AL237" i="10"/>
  <c r="AM237" i="10"/>
  <c r="AN237" i="10"/>
  <c r="AO237" i="10"/>
  <c r="AP237" i="10"/>
  <c r="AQ237" i="10"/>
  <c r="AR237" i="10"/>
  <c r="AS237" i="10"/>
  <c r="AT237" i="10"/>
  <c r="AU237" i="10"/>
  <c r="AV237" i="10"/>
  <c r="AW237" i="10"/>
  <c r="AX237" i="10"/>
  <c r="AY237" i="10"/>
  <c r="AZ237" i="10"/>
  <c r="BA237" i="10"/>
  <c r="BB237" i="10"/>
  <c r="BC237" i="10"/>
  <c r="AF238" i="10"/>
  <c r="AG238" i="10"/>
  <c r="AH238" i="10"/>
  <c r="AI238" i="10"/>
  <c r="AJ238" i="10"/>
  <c r="AK238" i="10"/>
  <c r="AL238" i="10"/>
  <c r="AM238" i="10"/>
  <c r="AN238" i="10"/>
  <c r="AO238" i="10"/>
  <c r="AP238" i="10"/>
  <c r="AQ238" i="10"/>
  <c r="AR238" i="10"/>
  <c r="AS238" i="10"/>
  <c r="AT238" i="10"/>
  <c r="AU238" i="10"/>
  <c r="AV238" i="10"/>
  <c r="AW238" i="10"/>
  <c r="AX238" i="10"/>
  <c r="AY238" i="10"/>
  <c r="AZ238" i="10"/>
  <c r="BA238" i="10"/>
  <c r="BB238" i="10"/>
  <c r="BC238" i="10"/>
  <c r="AF239" i="10"/>
  <c r="AG239" i="10"/>
  <c r="AH239" i="10"/>
  <c r="AI239" i="10"/>
  <c r="AJ239" i="10"/>
  <c r="AK239" i="10"/>
  <c r="AL239" i="10"/>
  <c r="AM239" i="10"/>
  <c r="AN239" i="10"/>
  <c r="AO239" i="10"/>
  <c r="AP239" i="10"/>
  <c r="AQ239" i="10"/>
  <c r="AR239" i="10"/>
  <c r="AS239" i="10"/>
  <c r="AT239" i="10"/>
  <c r="AU239" i="10"/>
  <c r="AV239" i="10"/>
  <c r="AW239" i="10"/>
  <c r="AX239" i="10"/>
  <c r="AY239" i="10"/>
  <c r="AZ239" i="10"/>
  <c r="BA239" i="10"/>
  <c r="BB239" i="10"/>
  <c r="BC239" i="10"/>
  <c r="AF240" i="10"/>
  <c r="AG240" i="10"/>
  <c r="AH240" i="10"/>
  <c r="AI240" i="10"/>
  <c r="AJ240" i="10"/>
  <c r="AK240" i="10"/>
  <c r="AL240" i="10"/>
  <c r="AM240" i="10"/>
  <c r="AN240" i="10"/>
  <c r="AO240" i="10"/>
  <c r="AP240" i="10"/>
  <c r="AQ240" i="10"/>
  <c r="AR240" i="10"/>
  <c r="AS240" i="10"/>
  <c r="AT240" i="10"/>
  <c r="AU240" i="10"/>
  <c r="AV240" i="10"/>
  <c r="AW240" i="10"/>
  <c r="AX240" i="10"/>
  <c r="AY240" i="10"/>
  <c r="AZ240" i="10"/>
  <c r="BA240" i="10"/>
  <c r="BB240" i="10"/>
  <c r="BC240" i="10"/>
  <c r="AF241" i="10"/>
  <c r="AG241" i="10"/>
  <c r="AH241" i="10"/>
  <c r="AI241" i="10"/>
  <c r="AJ241" i="10"/>
  <c r="AK241" i="10"/>
  <c r="AL241" i="10"/>
  <c r="AM241" i="10"/>
  <c r="AN241" i="10"/>
  <c r="AO241" i="10"/>
  <c r="AP241" i="10"/>
  <c r="AQ241" i="10"/>
  <c r="AR241" i="10"/>
  <c r="AS241" i="10"/>
  <c r="AT241" i="10"/>
  <c r="AU241" i="10"/>
  <c r="AV241" i="10"/>
  <c r="AW241" i="10"/>
  <c r="AX241" i="10"/>
  <c r="AY241" i="10"/>
  <c r="AZ241" i="10"/>
  <c r="BA241" i="10"/>
  <c r="BB241" i="10"/>
  <c r="BC241" i="10"/>
  <c r="AF242" i="10"/>
  <c r="AG242" i="10"/>
  <c r="AH242" i="10"/>
  <c r="AI242" i="10"/>
  <c r="AJ242" i="10"/>
  <c r="AK242" i="10"/>
  <c r="AL242" i="10"/>
  <c r="AM242" i="10"/>
  <c r="AN242" i="10"/>
  <c r="AO242" i="10"/>
  <c r="AP242" i="10"/>
  <c r="AQ242" i="10"/>
  <c r="AR242" i="10"/>
  <c r="AS242" i="10"/>
  <c r="AT242" i="10"/>
  <c r="AU242" i="10"/>
  <c r="AV242" i="10"/>
  <c r="AW242" i="10"/>
  <c r="AX242" i="10"/>
  <c r="AY242" i="10"/>
  <c r="AZ242" i="10"/>
  <c r="BA242" i="10"/>
  <c r="BB242" i="10"/>
  <c r="BC242" i="10"/>
  <c r="AF243" i="10"/>
  <c r="AG243" i="10"/>
  <c r="AH243" i="10"/>
  <c r="AI243" i="10"/>
  <c r="AJ243" i="10"/>
  <c r="AK243" i="10"/>
  <c r="AL243" i="10"/>
  <c r="AM243" i="10"/>
  <c r="AN243" i="10"/>
  <c r="AO243" i="10"/>
  <c r="AP243" i="10"/>
  <c r="AQ243" i="10"/>
  <c r="AR243" i="10"/>
  <c r="AS243" i="10"/>
  <c r="AT243" i="10"/>
  <c r="AU243" i="10"/>
  <c r="AV243" i="10"/>
  <c r="AW243" i="10"/>
  <c r="AX243" i="10"/>
  <c r="AY243" i="10"/>
  <c r="AZ243" i="10"/>
  <c r="BA243" i="10"/>
  <c r="BB243" i="10"/>
  <c r="BC243" i="10"/>
  <c r="AF244" i="10"/>
  <c r="AG244" i="10"/>
  <c r="AH244" i="10"/>
  <c r="AI244" i="10"/>
  <c r="AJ244" i="10"/>
  <c r="AK244" i="10"/>
  <c r="AL244" i="10"/>
  <c r="AM244" i="10"/>
  <c r="AN244" i="10"/>
  <c r="AO244" i="10"/>
  <c r="AP244" i="10"/>
  <c r="AQ244" i="10"/>
  <c r="AR244" i="10"/>
  <c r="AS244" i="10"/>
  <c r="AT244" i="10"/>
  <c r="AU244" i="10"/>
  <c r="AV244" i="10"/>
  <c r="AW244" i="10"/>
  <c r="AX244" i="10"/>
  <c r="AY244" i="10"/>
  <c r="AZ244" i="10"/>
  <c r="BA244" i="10"/>
  <c r="BB244" i="10"/>
  <c r="BC244" i="10"/>
  <c r="AF245" i="10"/>
  <c r="AG245" i="10"/>
  <c r="AH245" i="10"/>
  <c r="AI245" i="10"/>
  <c r="AJ245" i="10"/>
  <c r="AK245" i="10"/>
  <c r="AL245" i="10"/>
  <c r="AM245" i="10"/>
  <c r="AN245" i="10"/>
  <c r="AO245" i="10"/>
  <c r="AP245" i="10"/>
  <c r="AQ245" i="10"/>
  <c r="AR245" i="10"/>
  <c r="AS245" i="10"/>
  <c r="AT245" i="10"/>
  <c r="AU245" i="10"/>
  <c r="AV245" i="10"/>
  <c r="AW245" i="10"/>
  <c r="AX245" i="10"/>
  <c r="AY245" i="10"/>
  <c r="AZ245" i="10"/>
  <c r="BA245" i="10"/>
  <c r="BB245" i="10"/>
  <c r="BC245" i="10"/>
  <c r="AF246" i="10"/>
  <c r="AG246" i="10"/>
  <c r="AH246" i="10"/>
  <c r="AI246" i="10"/>
  <c r="AJ246" i="10"/>
  <c r="AK246" i="10"/>
  <c r="AL246" i="10"/>
  <c r="AM246" i="10"/>
  <c r="AN246" i="10"/>
  <c r="AO246" i="10"/>
  <c r="AP246" i="10"/>
  <c r="AQ246" i="10"/>
  <c r="AR246" i="10"/>
  <c r="AS246" i="10"/>
  <c r="AT246" i="10"/>
  <c r="AU246" i="10"/>
  <c r="AV246" i="10"/>
  <c r="AW246" i="10"/>
  <c r="AX246" i="10"/>
  <c r="AY246" i="10"/>
  <c r="AZ246" i="10"/>
  <c r="BA246" i="10"/>
  <c r="BB246" i="10"/>
  <c r="BC246" i="10"/>
  <c r="AF247" i="10"/>
  <c r="AG247" i="10"/>
  <c r="AH247" i="10"/>
  <c r="AI247" i="10"/>
  <c r="AJ247" i="10"/>
  <c r="AK247" i="10"/>
  <c r="AL247" i="10"/>
  <c r="AM247" i="10"/>
  <c r="AN247" i="10"/>
  <c r="AO247" i="10"/>
  <c r="AP247" i="10"/>
  <c r="AQ247" i="10"/>
  <c r="AR247" i="10"/>
  <c r="AS247" i="10"/>
  <c r="AT247" i="10"/>
  <c r="AU247" i="10"/>
  <c r="AV247" i="10"/>
  <c r="AW247" i="10"/>
  <c r="AX247" i="10"/>
  <c r="AY247" i="10"/>
  <c r="AZ247" i="10"/>
  <c r="BA247" i="10"/>
  <c r="BB247" i="10"/>
  <c r="BC247" i="10"/>
  <c r="AF248" i="10"/>
  <c r="AG248" i="10"/>
  <c r="AH248" i="10"/>
  <c r="AI248" i="10"/>
  <c r="AJ248" i="10"/>
  <c r="AK248" i="10"/>
  <c r="AL248" i="10"/>
  <c r="AM248" i="10"/>
  <c r="AN248" i="10"/>
  <c r="AO248" i="10"/>
  <c r="AP248" i="10"/>
  <c r="AQ248" i="10"/>
  <c r="AR248" i="10"/>
  <c r="AS248" i="10"/>
  <c r="AT248" i="10"/>
  <c r="AU248" i="10"/>
  <c r="AV248" i="10"/>
  <c r="AW248" i="10"/>
  <c r="AX248" i="10"/>
  <c r="AY248" i="10"/>
  <c r="AZ248" i="10"/>
  <c r="BA248" i="10"/>
  <c r="BB248" i="10"/>
  <c r="BC248" i="10"/>
  <c r="AF249" i="10"/>
  <c r="AG249" i="10"/>
  <c r="AH249" i="10"/>
  <c r="AI249" i="10"/>
  <c r="AJ249" i="10"/>
  <c r="AK249" i="10"/>
  <c r="AL249" i="10"/>
  <c r="AM249" i="10"/>
  <c r="AN249" i="10"/>
  <c r="AO249" i="10"/>
  <c r="AP249" i="10"/>
  <c r="AQ249" i="10"/>
  <c r="AR249" i="10"/>
  <c r="AS249" i="10"/>
  <c r="AT249" i="10"/>
  <c r="AU249" i="10"/>
  <c r="AV249" i="10"/>
  <c r="AW249" i="10"/>
  <c r="AX249" i="10"/>
  <c r="AY249" i="10"/>
  <c r="AZ249" i="10"/>
  <c r="BA249" i="10"/>
  <c r="BB249" i="10"/>
  <c r="BC249" i="10"/>
  <c r="AF250" i="10"/>
  <c r="AG250" i="10"/>
  <c r="AH250" i="10"/>
  <c r="AI250" i="10"/>
  <c r="AJ250" i="10"/>
  <c r="AK250" i="10"/>
  <c r="AL250" i="10"/>
  <c r="AM250" i="10"/>
  <c r="AN250" i="10"/>
  <c r="AO250" i="10"/>
  <c r="AP250" i="10"/>
  <c r="AQ250" i="10"/>
  <c r="AR250" i="10"/>
  <c r="AS250" i="10"/>
  <c r="AT250" i="10"/>
  <c r="AU250" i="10"/>
  <c r="AV250" i="10"/>
  <c r="AW250" i="10"/>
  <c r="AX250" i="10"/>
  <c r="AY250" i="10"/>
  <c r="AZ250" i="10"/>
  <c r="BA250" i="10"/>
  <c r="BB250" i="10"/>
  <c r="BC250" i="10"/>
  <c r="AF251" i="10"/>
  <c r="AG251" i="10"/>
  <c r="AH251" i="10"/>
  <c r="AI251" i="10"/>
  <c r="AJ251" i="10"/>
  <c r="AK251" i="10"/>
  <c r="AL251" i="10"/>
  <c r="AM251" i="10"/>
  <c r="AN251" i="10"/>
  <c r="AO251" i="10"/>
  <c r="AP251" i="10"/>
  <c r="AQ251" i="10"/>
  <c r="AR251" i="10"/>
  <c r="AS251" i="10"/>
  <c r="AT251" i="10"/>
  <c r="AU251" i="10"/>
  <c r="AV251" i="10"/>
  <c r="AW251" i="10"/>
  <c r="AX251" i="10"/>
  <c r="AY251" i="10"/>
  <c r="AZ251" i="10"/>
  <c r="BA251" i="10"/>
  <c r="BB251" i="10"/>
  <c r="BC251" i="10"/>
  <c r="AF252" i="10"/>
  <c r="AG252" i="10"/>
  <c r="AH252" i="10"/>
  <c r="AI252" i="10"/>
  <c r="AJ252" i="10"/>
  <c r="AK252" i="10"/>
  <c r="AL252" i="10"/>
  <c r="AM252" i="10"/>
  <c r="AN252" i="10"/>
  <c r="AO252" i="10"/>
  <c r="AP252" i="10"/>
  <c r="AQ252" i="10"/>
  <c r="AR252" i="10"/>
  <c r="AS252" i="10"/>
  <c r="AT252" i="10"/>
  <c r="AU252" i="10"/>
  <c r="AV252" i="10"/>
  <c r="AW252" i="10"/>
  <c r="AX252" i="10"/>
  <c r="AY252" i="10"/>
  <c r="AZ252" i="10"/>
  <c r="BA252" i="10"/>
  <c r="BB252" i="10"/>
  <c r="BC252" i="10"/>
  <c r="AF253" i="10"/>
  <c r="AG253" i="10"/>
  <c r="AH253" i="10"/>
  <c r="AI253" i="10"/>
  <c r="AJ253" i="10"/>
  <c r="AK253" i="10"/>
  <c r="AL253" i="10"/>
  <c r="AM253" i="10"/>
  <c r="AN253" i="10"/>
  <c r="AO253" i="10"/>
  <c r="AP253" i="10"/>
  <c r="AQ253" i="10"/>
  <c r="AR253" i="10"/>
  <c r="AS253" i="10"/>
  <c r="AT253" i="10"/>
  <c r="AU253" i="10"/>
  <c r="AV253" i="10"/>
  <c r="AW253" i="10"/>
  <c r="AX253" i="10"/>
  <c r="AY253" i="10"/>
  <c r="AZ253" i="10"/>
  <c r="BA253" i="10"/>
  <c r="BB253" i="10"/>
  <c r="BC253" i="10"/>
  <c r="AF254" i="10"/>
  <c r="AG254" i="10"/>
  <c r="AH254" i="10"/>
  <c r="AI254" i="10"/>
  <c r="AJ254" i="10"/>
  <c r="AK254" i="10"/>
  <c r="AL254" i="10"/>
  <c r="AM254" i="10"/>
  <c r="AN254" i="10"/>
  <c r="AO254" i="10"/>
  <c r="AP254" i="10"/>
  <c r="AQ254" i="10"/>
  <c r="AR254" i="10"/>
  <c r="AS254" i="10"/>
  <c r="AT254" i="10"/>
  <c r="AU254" i="10"/>
  <c r="AV254" i="10"/>
  <c r="AW254" i="10"/>
  <c r="AX254" i="10"/>
  <c r="AY254" i="10"/>
  <c r="AZ254" i="10"/>
  <c r="BA254" i="10"/>
  <c r="BB254" i="10"/>
  <c r="BC254" i="10"/>
  <c r="AF255" i="10"/>
  <c r="AG255" i="10"/>
  <c r="AH255" i="10"/>
  <c r="AI255" i="10"/>
  <c r="AJ255" i="10"/>
  <c r="AK255" i="10"/>
  <c r="AL255" i="10"/>
  <c r="AM255" i="10"/>
  <c r="AN255" i="10"/>
  <c r="AO255" i="10"/>
  <c r="AP255" i="10"/>
  <c r="AQ255" i="10"/>
  <c r="AR255" i="10"/>
  <c r="AS255" i="10"/>
  <c r="AT255" i="10"/>
  <c r="AU255" i="10"/>
  <c r="AV255" i="10"/>
  <c r="AW255" i="10"/>
  <c r="AX255" i="10"/>
  <c r="AY255" i="10"/>
  <c r="AZ255" i="10"/>
  <c r="BA255" i="10"/>
  <c r="BB255" i="10"/>
  <c r="BC255" i="10"/>
  <c r="AF256" i="10"/>
  <c r="AG256" i="10"/>
  <c r="AH256" i="10"/>
  <c r="AI256" i="10"/>
  <c r="AJ256" i="10"/>
  <c r="AK256" i="10"/>
  <c r="AL256" i="10"/>
  <c r="AM256" i="10"/>
  <c r="AN256" i="10"/>
  <c r="AO256" i="10"/>
  <c r="AP256" i="10"/>
  <c r="AQ256" i="10"/>
  <c r="AR256" i="10"/>
  <c r="AS256" i="10"/>
  <c r="AT256" i="10"/>
  <c r="AU256" i="10"/>
  <c r="AV256" i="10"/>
  <c r="AW256" i="10"/>
  <c r="AX256" i="10"/>
  <c r="AY256" i="10"/>
  <c r="AZ256" i="10"/>
  <c r="BA256" i="10"/>
  <c r="BB256" i="10"/>
  <c r="BC256" i="10"/>
  <c r="AF257" i="10"/>
  <c r="AG257" i="10"/>
  <c r="AH257" i="10"/>
  <c r="AI257" i="10"/>
  <c r="AJ257" i="10"/>
  <c r="AK257" i="10"/>
  <c r="AL257" i="10"/>
  <c r="AM257" i="10"/>
  <c r="AN257" i="10"/>
  <c r="AO257" i="10"/>
  <c r="AP257" i="10"/>
  <c r="AQ257" i="10"/>
  <c r="AR257" i="10"/>
  <c r="AS257" i="10"/>
  <c r="AT257" i="10"/>
  <c r="AU257" i="10"/>
  <c r="AV257" i="10"/>
  <c r="AW257" i="10"/>
  <c r="AX257" i="10"/>
  <c r="AY257" i="10"/>
  <c r="AZ257" i="10"/>
  <c r="BA257" i="10"/>
  <c r="BB257" i="10"/>
  <c r="BC257" i="10"/>
  <c r="AF258" i="10"/>
  <c r="AG258" i="10"/>
  <c r="AH258" i="10"/>
  <c r="AI258" i="10"/>
  <c r="AJ258" i="10"/>
  <c r="AK258" i="10"/>
  <c r="AL258" i="10"/>
  <c r="AM258" i="10"/>
  <c r="AN258" i="10"/>
  <c r="AO258" i="10"/>
  <c r="AP258" i="10"/>
  <c r="AQ258" i="10"/>
  <c r="AR258" i="10"/>
  <c r="AS258" i="10"/>
  <c r="AT258" i="10"/>
  <c r="AU258" i="10"/>
  <c r="AV258" i="10"/>
  <c r="AW258" i="10"/>
  <c r="AX258" i="10"/>
  <c r="AY258" i="10"/>
  <c r="AZ258" i="10"/>
  <c r="BA258" i="10"/>
  <c r="BB258" i="10"/>
  <c r="BC258" i="10"/>
  <c r="AF259" i="10"/>
  <c r="AG259" i="10"/>
  <c r="AH259" i="10"/>
  <c r="AI259" i="10"/>
  <c r="AJ259" i="10"/>
  <c r="AK259" i="10"/>
  <c r="AL259" i="10"/>
  <c r="AM259" i="10"/>
  <c r="AN259" i="10"/>
  <c r="AO259" i="10"/>
  <c r="AP259" i="10"/>
  <c r="AQ259" i="10"/>
  <c r="AR259" i="10"/>
  <c r="AS259" i="10"/>
  <c r="AT259" i="10"/>
  <c r="AU259" i="10"/>
  <c r="AV259" i="10"/>
  <c r="AW259" i="10"/>
  <c r="AX259" i="10"/>
  <c r="AY259" i="10"/>
  <c r="AZ259" i="10"/>
  <c r="BA259" i="10"/>
  <c r="BB259" i="10"/>
  <c r="BC259" i="10"/>
  <c r="AF260" i="10"/>
  <c r="AG260" i="10"/>
  <c r="AH260" i="10"/>
  <c r="AI260" i="10"/>
  <c r="AJ260" i="10"/>
  <c r="AK260" i="10"/>
  <c r="AL260" i="10"/>
  <c r="AM260" i="10"/>
  <c r="AN260" i="10"/>
  <c r="AO260" i="10"/>
  <c r="AP260" i="10"/>
  <c r="AQ260" i="10"/>
  <c r="AR260" i="10"/>
  <c r="AS260" i="10"/>
  <c r="AT260" i="10"/>
  <c r="AU260" i="10"/>
  <c r="AV260" i="10"/>
  <c r="AW260" i="10"/>
  <c r="AX260" i="10"/>
  <c r="AY260" i="10"/>
  <c r="AZ260" i="10"/>
  <c r="BA260" i="10"/>
  <c r="BB260" i="10"/>
  <c r="BC260" i="10"/>
  <c r="AF261" i="10"/>
  <c r="AG261" i="10"/>
  <c r="AH261" i="10"/>
  <c r="AI261" i="10"/>
  <c r="AJ261" i="10"/>
  <c r="AK261" i="10"/>
  <c r="AL261" i="10"/>
  <c r="AM261" i="10"/>
  <c r="AN261" i="10"/>
  <c r="AO261" i="10"/>
  <c r="AP261" i="10"/>
  <c r="AQ261" i="10"/>
  <c r="AR261" i="10"/>
  <c r="AS261" i="10"/>
  <c r="AT261" i="10"/>
  <c r="AU261" i="10"/>
  <c r="AV261" i="10"/>
  <c r="AW261" i="10"/>
  <c r="AX261" i="10"/>
  <c r="AY261" i="10"/>
  <c r="AZ261" i="10"/>
  <c r="BA261" i="10"/>
  <c r="BB261" i="10"/>
  <c r="BC261" i="10"/>
  <c r="AF262" i="10"/>
  <c r="AG262" i="10"/>
  <c r="AH262" i="10"/>
  <c r="AI262" i="10"/>
  <c r="AJ262" i="10"/>
  <c r="AK262" i="10"/>
  <c r="AL262" i="10"/>
  <c r="AM262" i="10"/>
  <c r="AN262" i="10"/>
  <c r="AO262" i="10"/>
  <c r="AP262" i="10"/>
  <c r="AQ262" i="10"/>
  <c r="AR262" i="10"/>
  <c r="AS262" i="10"/>
  <c r="AT262" i="10"/>
  <c r="AU262" i="10"/>
  <c r="AV262" i="10"/>
  <c r="AW262" i="10"/>
  <c r="AX262" i="10"/>
  <c r="AY262" i="10"/>
  <c r="AZ262" i="10"/>
  <c r="BA262" i="10"/>
  <c r="BB262" i="10"/>
  <c r="BC262" i="10"/>
  <c r="AF263" i="10"/>
  <c r="AG263" i="10"/>
  <c r="AH263" i="10"/>
  <c r="AI263" i="10"/>
  <c r="AJ263" i="10"/>
  <c r="AK263" i="10"/>
  <c r="AL263" i="10"/>
  <c r="AM263" i="10"/>
  <c r="AN263" i="10"/>
  <c r="AO263" i="10"/>
  <c r="AP263" i="10"/>
  <c r="AQ263" i="10"/>
  <c r="AR263" i="10"/>
  <c r="AS263" i="10"/>
  <c r="AT263" i="10"/>
  <c r="AU263" i="10"/>
  <c r="AV263" i="10"/>
  <c r="AW263" i="10"/>
  <c r="AX263" i="10"/>
  <c r="AY263" i="10"/>
  <c r="AZ263" i="10"/>
  <c r="BA263" i="10"/>
  <c r="BB263" i="10"/>
  <c r="BC263" i="10"/>
  <c r="AF264" i="10"/>
  <c r="AG264" i="10"/>
  <c r="AH264" i="10"/>
  <c r="AI264" i="10"/>
  <c r="AJ264" i="10"/>
  <c r="AK264" i="10"/>
  <c r="AL264" i="10"/>
  <c r="AM264" i="10"/>
  <c r="AN264" i="10"/>
  <c r="AO264" i="10"/>
  <c r="AP264" i="10"/>
  <c r="AQ264" i="10"/>
  <c r="AR264" i="10"/>
  <c r="AS264" i="10"/>
  <c r="AT264" i="10"/>
  <c r="AU264" i="10"/>
  <c r="AV264" i="10"/>
  <c r="AW264" i="10"/>
  <c r="AX264" i="10"/>
  <c r="AY264" i="10"/>
  <c r="AZ264" i="10"/>
  <c r="BA264" i="10"/>
  <c r="BB264" i="10"/>
  <c r="BC264" i="10"/>
  <c r="AF265" i="10"/>
  <c r="AG265" i="10"/>
  <c r="AH265" i="10"/>
  <c r="AI265" i="10"/>
  <c r="AJ265" i="10"/>
  <c r="AK265" i="10"/>
  <c r="AL265" i="10"/>
  <c r="AM265" i="10"/>
  <c r="AN265" i="10"/>
  <c r="AO265" i="10"/>
  <c r="AP265" i="10"/>
  <c r="AQ265" i="10"/>
  <c r="AR265" i="10"/>
  <c r="AS265" i="10"/>
  <c r="AT265" i="10"/>
  <c r="AU265" i="10"/>
  <c r="AV265" i="10"/>
  <c r="AW265" i="10"/>
  <c r="AX265" i="10"/>
  <c r="AY265" i="10"/>
  <c r="AZ265" i="10"/>
  <c r="BA265" i="10"/>
  <c r="BB265" i="10"/>
  <c r="BC265" i="10"/>
  <c r="AF266" i="10"/>
  <c r="AG266" i="10"/>
  <c r="AH266" i="10"/>
  <c r="AI266" i="10"/>
  <c r="AJ266" i="10"/>
  <c r="AK266" i="10"/>
  <c r="AL266" i="10"/>
  <c r="AM266" i="10"/>
  <c r="AN266" i="10"/>
  <c r="AO266" i="10"/>
  <c r="AP266" i="10"/>
  <c r="AQ266" i="10"/>
  <c r="AR266" i="10"/>
  <c r="AS266" i="10"/>
  <c r="AT266" i="10"/>
  <c r="AU266" i="10"/>
  <c r="AV266" i="10"/>
  <c r="AW266" i="10"/>
  <c r="AX266" i="10"/>
  <c r="AY266" i="10"/>
  <c r="AZ266" i="10"/>
  <c r="BA266" i="10"/>
  <c r="BB266" i="10"/>
  <c r="BC266" i="10"/>
  <c r="AF267" i="10"/>
  <c r="AG267" i="10"/>
  <c r="AH267" i="10"/>
  <c r="AI267" i="10"/>
  <c r="AJ267" i="10"/>
  <c r="AK267" i="10"/>
  <c r="AL267" i="10"/>
  <c r="AM267" i="10"/>
  <c r="AN267" i="10"/>
  <c r="AO267" i="10"/>
  <c r="AP267" i="10"/>
  <c r="AQ267" i="10"/>
  <c r="AR267" i="10"/>
  <c r="AS267" i="10"/>
  <c r="AT267" i="10"/>
  <c r="AU267" i="10"/>
  <c r="AV267" i="10"/>
  <c r="AW267" i="10"/>
  <c r="AX267" i="10"/>
  <c r="AY267" i="10"/>
  <c r="AZ267" i="10"/>
  <c r="BA267" i="10"/>
  <c r="BB267" i="10"/>
  <c r="BC267" i="10"/>
  <c r="AF268" i="10"/>
  <c r="AG268" i="10"/>
  <c r="AH268" i="10"/>
  <c r="AI268" i="10"/>
  <c r="AJ268" i="10"/>
  <c r="AK268" i="10"/>
  <c r="AL268" i="10"/>
  <c r="AM268" i="10"/>
  <c r="AN268" i="10"/>
  <c r="AO268" i="10"/>
  <c r="AP268" i="10"/>
  <c r="AQ268" i="10"/>
  <c r="AR268" i="10"/>
  <c r="AS268" i="10"/>
  <c r="AT268" i="10"/>
  <c r="AU268" i="10"/>
  <c r="AV268" i="10"/>
  <c r="AW268" i="10"/>
  <c r="AX268" i="10"/>
  <c r="AY268" i="10"/>
  <c r="AZ268" i="10"/>
  <c r="BA268" i="10"/>
  <c r="BB268" i="10"/>
  <c r="BC268" i="10"/>
  <c r="AF269" i="10"/>
  <c r="AG269" i="10"/>
  <c r="AH269" i="10"/>
  <c r="AI269" i="10"/>
  <c r="AJ269" i="10"/>
  <c r="AK269" i="10"/>
  <c r="AL269" i="10"/>
  <c r="AM269" i="10"/>
  <c r="AN269" i="10"/>
  <c r="AO269" i="10"/>
  <c r="AP269" i="10"/>
  <c r="AQ269" i="10"/>
  <c r="AR269" i="10"/>
  <c r="AS269" i="10"/>
  <c r="AT269" i="10"/>
  <c r="AU269" i="10"/>
  <c r="AV269" i="10"/>
  <c r="AW269" i="10"/>
  <c r="AX269" i="10"/>
  <c r="AY269" i="10"/>
  <c r="AZ269" i="10"/>
  <c r="BA269" i="10"/>
  <c r="BB269" i="10"/>
  <c r="BC269" i="10"/>
  <c r="AF270" i="10"/>
  <c r="AG270" i="10"/>
  <c r="AH270" i="10"/>
  <c r="AI270" i="10"/>
  <c r="AJ270" i="10"/>
  <c r="AK270" i="10"/>
  <c r="AL270" i="10"/>
  <c r="AM270" i="10"/>
  <c r="AN270" i="10"/>
  <c r="AO270" i="10"/>
  <c r="AP270" i="10"/>
  <c r="AQ270" i="10"/>
  <c r="AR270" i="10"/>
  <c r="AS270" i="10"/>
  <c r="AT270" i="10"/>
  <c r="AU270" i="10"/>
  <c r="AV270" i="10"/>
  <c r="AW270" i="10"/>
  <c r="AX270" i="10"/>
  <c r="AY270" i="10"/>
  <c r="AZ270" i="10"/>
  <c r="BA270" i="10"/>
  <c r="BB270" i="10"/>
  <c r="BC270" i="10"/>
  <c r="AF271" i="10"/>
  <c r="AG271" i="10"/>
  <c r="AH271" i="10"/>
  <c r="AI271" i="10"/>
  <c r="AJ271" i="10"/>
  <c r="AK271" i="10"/>
  <c r="AL271" i="10"/>
  <c r="AM271" i="10"/>
  <c r="AN271" i="10"/>
  <c r="AO271" i="10"/>
  <c r="AP271" i="10"/>
  <c r="AQ271" i="10"/>
  <c r="AR271" i="10"/>
  <c r="AS271" i="10"/>
  <c r="AT271" i="10"/>
  <c r="AU271" i="10"/>
  <c r="AV271" i="10"/>
  <c r="AW271" i="10"/>
  <c r="AX271" i="10"/>
  <c r="AY271" i="10"/>
  <c r="AZ271" i="10"/>
  <c r="BA271" i="10"/>
  <c r="BB271" i="10"/>
  <c r="BC271" i="10"/>
  <c r="AF272" i="10"/>
  <c r="AG272" i="10"/>
  <c r="AH272" i="10"/>
  <c r="AI272" i="10"/>
  <c r="AJ272" i="10"/>
  <c r="AK272" i="10"/>
  <c r="AL272" i="10"/>
  <c r="AM272" i="10"/>
  <c r="AN272" i="10"/>
  <c r="AO272" i="10"/>
  <c r="AP272" i="10"/>
  <c r="AQ272" i="10"/>
  <c r="AR272" i="10"/>
  <c r="AS272" i="10"/>
  <c r="AT272" i="10"/>
  <c r="AU272" i="10"/>
  <c r="AV272" i="10"/>
  <c r="AW272" i="10"/>
  <c r="AX272" i="10"/>
  <c r="AY272" i="10"/>
  <c r="AZ272" i="10"/>
  <c r="BA272" i="10"/>
  <c r="BB272" i="10"/>
  <c r="BC272" i="10"/>
  <c r="AF273" i="10"/>
  <c r="AG273" i="10"/>
  <c r="AH273" i="10"/>
  <c r="AI273" i="10"/>
  <c r="AJ273" i="10"/>
  <c r="AK273" i="10"/>
  <c r="AL273" i="10"/>
  <c r="AM273" i="10"/>
  <c r="AN273" i="10"/>
  <c r="AO273" i="10"/>
  <c r="AP273" i="10"/>
  <c r="AQ273" i="10"/>
  <c r="AR273" i="10"/>
  <c r="AS273" i="10"/>
  <c r="AT273" i="10"/>
  <c r="AU273" i="10"/>
  <c r="AV273" i="10"/>
  <c r="AW273" i="10"/>
  <c r="AX273" i="10"/>
  <c r="AY273" i="10"/>
  <c r="AZ273" i="10"/>
  <c r="BA273" i="10"/>
  <c r="BB273" i="10"/>
  <c r="BC273" i="10"/>
  <c r="AF274" i="10"/>
  <c r="AG274" i="10"/>
  <c r="AH274" i="10"/>
  <c r="AI274" i="10"/>
  <c r="AJ274" i="10"/>
  <c r="AK274" i="10"/>
  <c r="AL274" i="10"/>
  <c r="AM274" i="10"/>
  <c r="AN274" i="10"/>
  <c r="AO274" i="10"/>
  <c r="AP274" i="10"/>
  <c r="AQ274" i="10"/>
  <c r="AR274" i="10"/>
  <c r="AS274" i="10"/>
  <c r="AT274" i="10"/>
  <c r="AU274" i="10"/>
  <c r="AV274" i="10"/>
  <c r="AW274" i="10"/>
  <c r="AX274" i="10"/>
  <c r="AY274" i="10"/>
  <c r="AZ274" i="10"/>
  <c r="BA274" i="10"/>
  <c r="BB274" i="10"/>
  <c r="BC274" i="10"/>
  <c r="AF275" i="10"/>
  <c r="AG275" i="10"/>
  <c r="AH275" i="10"/>
  <c r="AI275" i="10"/>
  <c r="AJ275" i="10"/>
  <c r="AK275" i="10"/>
  <c r="AL275" i="10"/>
  <c r="AM275" i="10"/>
  <c r="AN275" i="10"/>
  <c r="AO275" i="10"/>
  <c r="AP275" i="10"/>
  <c r="AQ275" i="10"/>
  <c r="AR275" i="10"/>
  <c r="AS275" i="10"/>
  <c r="AT275" i="10"/>
  <c r="AU275" i="10"/>
  <c r="AV275" i="10"/>
  <c r="AW275" i="10"/>
  <c r="AX275" i="10"/>
  <c r="AY275" i="10"/>
  <c r="AZ275" i="10"/>
  <c r="BA275" i="10"/>
  <c r="BB275" i="10"/>
  <c r="BC275" i="10"/>
  <c r="AF276" i="10"/>
  <c r="AG276" i="10"/>
  <c r="AH276" i="10"/>
  <c r="AI276" i="10"/>
  <c r="AJ276" i="10"/>
  <c r="AK276" i="10"/>
  <c r="AL276" i="10"/>
  <c r="AM276" i="10"/>
  <c r="AN276" i="10"/>
  <c r="AO276" i="10"/>
  <c r="AP276" i="10"/>
  <c r="AQ276" i="10"/>
  <c r="AR276" i="10"/>
  <c r="AS276" i="10"/>
  <c r="AT276" i="10"/>
  <c r="AU276" i="10"/>
  <c r="AV276" i="10"/>
  <c r="AW276" i="10"/>
  <c r="AX276" i="10"/>
  <c r="AY276" i="10"/>
  <c r="AZ276" i="10"/>
  <c r="BA276" i="10"/>
  <c r="BB276" i="10"/>
  <c r="BC276" i="10"/>
  <c r="AF277" i="10"/>
  <c r="AG277" i="10"/>
  <c r="AH277" i="10"/>
  <c r="AI277" i="10"/>
  <c r="AJ277" i="10"/>
  <c r="AK277" i="10"/>
  <c r="AL277" i="10"/>
  <c r="AM277" i="10"/>
  <c r="AN277" i="10"/>
  <c r="AO277" i="10"/>
  <c r="AP277" i="10"/>
  <c r="AQ277" i="10"/>
  <c r="AR277" i="10"/>
  <c r="AS277" i="10"/>
  <c r="AT277" i="10"/>
  <c r="AU277" i="10"/>
  <c r="AV277" i="10"/>
  <c r="AW277" i="10"/>
  <c r="AX277" i="10"/>
  <c r="AY277" i="10"/>
  <c r="AZ277" i="10"/>
  <c r="BA277" i="10"/>
  <c r="BB277" i="10"/>
  <c r="BC277" i="10"/>
  <c r="AF278" i="10"/>
  <c r="AG278" i="10"/>
  <c r="AH278" i="10"/>
  <c r="AI278" i="10"/>
  <c r="AJ278" i="10"/>
  <c r="AK278" i="10"/>
  <c r="AL278" i="10"/>
  <c r="AM278" i="10"/>
  <c r="AN278" i="10"/>
  <c r="AO278" i="10"/>
  <c r="AP278" i="10"/>
  <c r="AQ278" i="10"/>
  <c r="AR278" i="10"/>
  <c r="AS278" i="10"/>
  <c r="AT278" i="10"/>
  <c r="AU278" i="10"/>
  <c r="AV278" i="10"/>
  <c r="AW278" i="10"/>
  <c r="AX278" i="10"/>
  <c r="AY278" i="10"/>
  <c r="AZ278" i="10"/>
  <c r="BA278" i="10"/>
  <c r="BB278" i="10"/>
  <c r="BC278" i="10"/>
  <c r="AF279" i="10"/>
  <c r="AG279" i="10"/>
  <c r="AH279" i="10"/>
  <c r="AI279" i="10"/>
  <c r="AJ279" i="10"/>
  <c r="AK279" i="10"/>
  <c r="AL279" i="10"/>
  <c r="AM279" i="10"/>
  <c r="AN279" i="10"/>
  <c r="AO279" i="10"/>
  <c r="AP279" i="10"/>
  <c r="AQ279" i="10"/>
  <c r="AR279" i="10"/>
  <c r="AS279" i="10"/>
  <c r="AT279" i="10"/>
  <c r="AU279" i="10"/>
  <c r="AV279" i="10"/>
  <c r="AW279" i="10"/>
  <c r="AX279" i="10"/>
  <c r="AY279" i="10"/>
  <c r="AZ279" i="10"/>
  <c r="BA279" i="10"/>
  <c r="BB279" i="10"/>
  <c r="BC279" i="10"/>
  <c r="AF280" i="10"/>
  <c r="AG280" i="10"/>
  <c r="AH280" i="10"/>
  <c r="AI280" i="10"/>
  <c r="AJ280" i="10"/>
  <c r="AK280" i="10"/>
  <c r="AL280" i="10"/>
  <c r="AM280" i="10"/>
  <c r="AN280" i="10"/>
  <c r="AO280" i="10"/>
  <c r="AP280" i="10"/>
  <c r="AQ280" i="10"/>
  <c r="AR280" i="10"/>
  <c r="AS280" i="10"/>
  <c r="AT280" i="10"/>
  <c r="AU280" i="10"/>
  <c r="AV280" i="10"/>
  <c r="AW280" i="10"/>
  <c r="AX280" i="10"/>
  <c r="AY280" i="10"/>
  <c r="AZ280" i="10"/>
  <c r="BA280" i="10"/>
  <c r="BB280" i="10"/>
  <c r="BC280" i="10"/>
  <c r="AF281" i="10"/>
  <c r="AG281" i="10"/>
  <c r="AH281" i="10"/>
  <c r="AI281" i="10"/>
  <c r="AJ281" i="10"/>
  <c r="AK281" i="10"/>
  <c r="AL281" i="10"/>
  <c r="AM281" i="10"/>
  <c r="AN281" i="10"/>
  <c r="AO281" i="10"/>
  <c r="AP281" i="10"/>
  <c r="AQ281" i="10"/>
  <c r="AR281" i="10"/>
  <c r="AS281" i="10"/>
  <c r="AT281" i="10"/>
  <c r="AU281" i="10"/>
  <c r="AV281" i="10"/>
  <c r="AW281" i="10"/>
  <c r="AX281" i="10"/>
  <c r="AY281" i="10"/>
  <c r="AZ281" i="10"/>
  <c r="BA281" i="10"/>
  <c r="BB281" i="10"/>
  <c r="BC281" i="10"/>
  <c r="AF282" i="10"/>
  <c r="AG282" i="10"/>
  <c r="AH282" i="10"/>
  <c r="AI282" i="10"/>
  <c r="AJ282" i="10"/>
  <c r="AK282" i="10"/>
  <c r="AL282" i="10"/>
  <c r="AM282" i="10"/>
  <c r="AN282" i="10"/>
  <c r="AO282" i="10"/>
  <c r="AP282" i="10"/>
  <c r="AQ282" i="10"/>
  <c r="AR282" i="10"/>
  <c r="AS282" i="10"/>
  <c r="AT282" i="10"/>
  <c r="AU282" i="10"/>
  <c r="AV282" i="10"/>
  <c r="AW282" i="10"/>
  <c r="AX282" i="10"/>
  <c r="AY282" i="10"/>
  <c r="AZ282" i="10"/>
  <c r="BA282" i="10"/>
  <c r="BB282" i="10"/>
  <c r="BC282" i="10"/>
  <c r="AF283" i="10"/>
  <c r="AG283" i="10"/>
  <c r="AH283" i="10"/>
  <c r="AI283" i="10"/>
  <c r="AJ283" i="10"/>
  <c r="AK283" i="10"/>
  <c r="AL283" i="10"/>
  <c r="AM283" i="10"/>
  <c r="AN283" i="10"/>
  <c r="AO283" i="10"/>
  <c r="AP283" i="10"/>
  <c r="AQ283" i="10"/>
  <c r="AR283" i="10"/>
  <c r="AS283" i="10"/>
  <c r="AT283" i="10"/>
  <c r="AU283" i="10"/>
  <c r="AV283" i="10"/>
  <c r="AW283" i="10"/>
  <c r="AX283" i="10"/>
  <c r="AY283" i="10"/>
  <c r="AZ283" i="10"/>
  <c r="BA283" i="10"/>
  <c r="BB283" i="10"/>
  <c r="BC283" i="10"/>
  <c r="AF284" i="10"/>
  <c r="AG284" i="10"/>
  <c r="AH284" i="10"/>
  <c r="AI284" i="10"/>
  <c r="AJ284" i="10"/>
  <c r="AK284" i="10"/>
  <c r="AL284" i="10"/>
  <c r="AM284" i="10"/>
  <c r="AN284" i="10"/>
  <c r="AO284" i="10"/>
  <c r="AP284" i="10"/>
  <c r="AQ284" i="10"/>
  <c r="AR284" i="10"/>
  <c r="AS284" i="10"/>
  <c r="AT284" i="10"/>
  <c r="AU284" i="10"/>
  <c r="AV284" i="10"/>
  <c r="AW284" i="10"/>
  <c r="AX284" i="10"/>
  <c r="AY284" i="10"/>
  <c r="AZ284" i="10"/>
  <c r="BA284" i="10"/>
  <c r="BB284" i="10"/>
  <c r="BC284" i="10"/>
  <c r="AF285" i="10"/>
  <c r="AG285" i="10"/>
  <c r="AH285" i="10"/>
  <c r="AI285" i="10"/>
  <c r="AJ285" i="10"/>
  <c r="AK285" i="10"/>
  <c r="AL285" i="10"/>
  <c r="AM285" i="10"/>
  <c r="AN285" i="10"/>
  <c r="AO285" i="10"/>
  <c r="AP285" i="10"/>
  <c r="AQ285" i="10"/>
  <c r="AR285" i="10"/>
  <c r="AS285" i="10"/>
  <c r="AT285" i="10"/>
  <c r="AU285" i="10"/>
  <c r="AV285" i="10"/>
  <c r="AW285" i="10"/>
  <c r="AX285" i="10"/>
  <c r="AY285" i="10"/>
  <c r="AZ285" i="10"/>
  <c r="BA285" i="10"/>
  <c r="BB285" i="10"/>
  <c r="BC285" i="10"/>
  <c r="AF286" i="10"/>
  <c r="AG286" i="10"/>
  <c r="AH286" i="10"/>
  <c r="AI286" i="10"/>
  <c r="AJ286" i="10"/>
  <c r="AK286" i="10"/>
  <c r="AL286" i="10"/>
  <c r="AM286" i="10"/>
  <c r="AN286" i="10"/>
  <c r="AO286" i="10"/>
  <c r="AP286" i="10"/>
  <c r="AQ286" i="10"/>
  <c r="AR286" i="10"/>
  <c r="AS286" i="10"/>
  <c r="AT286" i="10"/>
  <c r="AU286" i="10"/>
  <c r="AV286" i="10"/>
  <c r="AW286" i="10"/>
  <c r="AX286" i="10"/>
  <c r="AY286" i="10"/>
  <c r="AZ286" i="10"/>
  <c r="BA286" i="10"/>
  <c r="BB286" i="10"/>
  <c r="BC286" i="10"/>
  <c r="AF287" i="10"/>
  <c r="AG287" i="10"/>
  <c r="AH287" i="10"/>
  <c r="AI287" i="10"/>
  <c r="AJ287" i="10"/>
  <c r="AK287" i="10"/>
  <c r="AL287" i="10"/>
  <c r="AM287" i="10"/>
  <c r="AN287" i="10"/>
  <c r="AO287" i="10"/>
  <c r="AP287" i="10"/>
  <c r="AQ287" i="10"/>
  <c r="AR287" i="10"/>
  <c r="AS287" i="10"/>
  <c r="AT287" i="10"/>
  <c r="AU287" i="10"/>
  <c r="AV287" i="10"/>
  <c r="AW287" i="10"/>
  <c r="AX287" i="10"/>
  <c r="AY287" i="10"/>
  <c r="AZ287" i="10"/>
  <c r="BA287" i="10"/>
  <c r="BB287" i="10"/>
  <c r="BC287" i="10"/>
  <c r="AF288" i="10"/>
  <c r="AG288" i="10"/>
  <c r="AH288" i="10"/>
  <c r="AI288" i="10"/>
  <c r="AJ288" i="10"/>
  <c r="AK288" i="10"/>
  <c r="AL288" i="10"/>
  <c r="AM288" i="10"/>
  <c r="AN288" i="10"/>
  <c r="AO288" i="10"/>
  <c r="AP288" i="10"/>
  <c r="AQ288" i="10"/>
  <c r="AR288" i="10"/>
  <c r="AS288" i="10"/>
  <c r="AT288" i="10"/>
  <c r="AU288" i="10"/>
  <c r="AV288" i="10"/>
  <c r="AW288" i="10"/>
  <c r="AX288" i="10"/>
  <c r="AY288" i="10"/>
  <c r="AZ288" i="10"/>
  <c r="BA288" i="10"/>
  <c r="BB288" i="10"/>
  <c r="BC288" i="10"/>
  <c r="AF289" i="10"/>
  <c r="AG289" i="10"/>
  <c r="AH289" i="10"/>
  <c r="AI289" i="10"/>
  <c r="AJ289" i="10"/>
  <c r="AK289" i="10"/>
  <c r="AL289" i="10"/>
  <c r="AM289" i="10"/>
  <c r="AN289" i="10"/>
  <c r="AO289" i="10"/>
  <c r="AP289" i="10"/>
  <c r="AQ289" i="10"/>
  <c r="AR289" i="10"/>
  <c r="AS289" i="10"/>
  <c r="AT289" i="10"/>
  <c r="AU289" i="10"/>
  <c r="AV289" i="10"/>
  <c r="AW289" i="10"/>
  <c r="AX289" i="10"/>
  <c r="AY289" i="10"/>
  <c r="AZ289" i="10"/>
  <c r="BA289" i="10"/>
  <c r="BB289" i="10"/>
  <c r="BC289" i="10"/>
  <c r="AF290" i="10"/>
  <c r="AG290" i="10"/>
  <c r="AH290" i="10"/>
  <c r="AI290" i="10"/>
  <c r="AJ290" i="10"/>
  <c r="AK290" i="10"/>
  <c r="AL290" i="10"/>
  <c r="AM290" i="10"/>
  <c r="AN290" i="10"/>
  <c r="AO290" i="10"/>
  <c r="AP290" i="10"/>
  <c r="AQ290" i="10"/>
  <c r="AR290" i="10"/>
  <c r="AS290" i="10"/>
  <c r="AT290" i="10"/>
  <c r="AU290" i="10"/>
  <c r="AV290" i="10"/>
  <c r="AW290" i="10"/>
  <c r="AX290" i="10"/>
  <c r="AY290" i="10"/>
  <c r="AZ290" i="10"/>
  <c r="BA290" i="10"/>
  <c r="BB290" i="10"/>
  <c r="BC290" i="10"/>
  <c r="AF291" i="10"/>
  <c r="AG291" i="10"/>
  <c r="AH291" i="10"/>
  <c r="AI291" i="10"/>
  <c r="AJ291" i="10"/>
  <c r="AK291" i="10"/>
  <c r="AL291" i="10"/>
  <c r="AM291" i="10"/>
  <c r="AN291" i="10"/>
  <c r="AO291" i="10"/>
  <c r="AP291" i="10"/>
  <c r="AQ291" i="10"/>
  <c r="AR291" i="10"/>
  <c r="AS291" i="10"/>
  <c r="AT291" i="10"/>
  <c r="AU291" i="10"/>
  <c r="AV291" i="10"/>
  <c r="AW291" i="10"/>
  <c r="AX291" i="10"/>
  <c r="AY291" i="10"/>
  <c r="AZ291" i="10"/>
  <c r="BA291" i="10"/>
  <c r="BB291" i="10"/>
  <c r="BC291" i="10"/>
  <c r="AF292" i="10"/>
  <c r="AG292" i="10"/>
  <c r="AH292" i="10"/>
  <c r="AI292" i="10"/>
  <c r="AJ292" i="10"/>
  <c r="AK292" i="10"/>
  <c r="AL292" i="10"/>
  <c r="AM292" i="10"/>
  <c r="AN292" i="10"/>
  <c r="AO292" i="10"/>
  <c r="AP292" i="10"/>
  <c r="AQ292" i="10"/>
  <c r="AR292" i="10"/>
  <c r="AS292" i="10"/>
  <c r="AT292" i="10"/>
  <c r="AU292" i="10"/>
  <c r="AV292" i="10"/>
  <c r="AW292" i="10"/>
  <c r="AX292" i="10"/>
  <c r="AY292" i="10"/>
  <c r="AZ292" i="10"/>
  <c r="BA292" i="10"/>
  <c r="BB292" i="10"/>
  <c r="BC292" i="10"/>
  <c r="AF293" i="10"/>
  <c r="AG293" i="10"/>
  <c r="AH293" i="10"/>
  <c r="AI293" i="10"/>
  <c r="AJ293" i="10"/>
  <c r="AK293" i="10"/>
  <c r="AL293" i="10"/>
  <c r="AM293" i="10"/>
  <c r="AN293" i="10"/>
  <c r="AO293" i="10"/>
  <c r="AP293" i="10"/>
  <c r="AQ293" i="10"/>
  <c r="AR293" i="10"/>
  <c r="AS293" i="10"/>
  <c r="AT293" i="10"/>
  <c r="AU293" i="10"/>
  <c r="AV293" i="10"/>
  <c r="AW293" i="10"/>
  <c r="AX293" i="10"/>
  <c r="AY293" i="10"/>
  <c r="AZ293" i="10"/>
  <c r="BA293" i="10"/>
  <c r="BB293" i="10"/>
  <c r="BC293" i="10"/>
  <c r="AF294" i="10"/>
  <c r="AG294" i="10"/>
  <c r="AH294" i="10"/>
  <c r="AI294" i="10"/>
  <c r="AJ294" i="10"/>
  <c r="AK294" i="10"/>
  <c r="AL294" i="10"/>
  <c r="AM294" i="10"/>
  <c r="AN294" i="10"/>
  <c r="AO294" i="10"/>
  <c r="AP294" i="10"/>
  <c r="AQ294" i="10"/>
  <c r="AR294" i="10"/>
  <c r="AS294" i="10"/>
  <c r="AT294" i="10"/>
  <c r="AU294" i="10"/>
  <c r="AV294" i="10"/>
  <c r="AW294" i="10"/>
  <c r="AX294" i="10"/>
  <c r="AY294" i="10"/>
  <c r="AZ294" i="10"/>
  <c r="BA294" i="10"/>
  <c r="BB294" i="10"/>
  <c r="BC294" i="10"/>
  <c r="AF295" i="10"/>
  <c r="AG295" i="10"/>
  <c r="AH295" i="10"/>
  <c r="AI295" i="10"/>
  <c r="AJ295" i="10"/>
  <c r="AK295" i="10"/>
  <c r="AL295" i="10"/>
  <c r="AM295" i="10"/>
  <c r="AN295" i="10"/>
  <c r="AO295" i="10"/>
  <c r="AP295" i="10"/>
  <c r="AQ295" i="10"/>
  <c r="AR295" i="10"/>
  <c r="AS295" i="10"/>
  <c r="AT295" i="10"/>
  <c r="AU295" i="10"/>
  <c r="AV295" i="10"/>
  <c r="AW295" i="10"/>
  <c r="AX295" i="10"/>
  <c r="AY295" i="10"/>
  <c r="AZ295" i="10"/>
  <c r="BA295" i="10"/>
  <c r="BB295" i="10"/>
  <c r="BC295" i="10"/>
  <c r="AF296" i="10"/>
  <c r="AG296" i="10"/>
  <c r="AH296" i="10"/>
  <c r="AI296" i="10"/>
  <c r="AJ296" i="10"/>
  <c r="AK296" i="10"/>
  <c r="AL296" i="10"/>
  <c r="AM296" i="10"/>
  <c r="AN296" i="10"/>
  <c r="AO296" i="10"/>
  <c r="AP296" i="10"/>
  <c r="AQ296" i="10"/>
  <c r="AR296" i="10"/>
  <c r="AS296" i="10"/>
  <c r="AT296" i="10"/>
  <c r="AU296" i="10"/>
  <c r="AV296" i="10"/>
  <c r="AW296" i="10"/>
  <c r="AX296" i="10"/>
  <c r="AY296" i="10"/>
  <c r="AZ296" i="10"/>
  <c r="BA296" i="10"/>
  <c r="BB296" i="10"/>
  <c r="BC296" i="10"/>
  <c r="AF297" i="10"/>
  <c r="AG297" i="10"/>
  <c r="AH297" i="10"/>
  <c r="AI297" i="10"/>
  <c r="AJ297" i="10"/>
  <c r="AK297" i="10"/>
  <c r="AL297" i="10"/>
  <c r="AM297" i="10"/>
  <c r="AN297" i="10"/>
  <c r="AO297" i="10"/>
  <c r="AP297" i="10"/>
  <c r="AQ297" i="10"/>
  <c r="AR297" i="10"/>
  <c r="AS297" i="10"/>
  <c r="AT297" i="10"/>
  <c r="AU297" i="10"/>
  <c r="AV297" i="10"/>
  <c r="AW297" i="10"/>
  <c r="AX297" i="10"/>
  <c r="AY297" i="10"/>
  <c r="AZ297" i="10"/>
  <c r="BA297" i="10"/>
  <c r="BB297" i="10"/>
  <c r="BC297" i="10"/>
  <c r="AF298" i="10"/>
  <c r="AG298" i="10"/>
  <c r="AH298" i="10"/>
  <c r="AI298" i="10"/>
  <c r="AJ298" i="10"/>
  <c r="AK298" i="10"/>
  <c r="AL298" i="10"/>
  <c r="AM298" i="10"/>
  <c r="AN298" i="10"/>
  <c r="AO298" i="10"/>
  <c r="AP298" i="10"/>
  <c r="AQ298" i="10"/>
  <c r="AR298" i="10"/>
  <c r="AS298" i="10"/>
  <c r="AT298" i="10"/>
  <c r="AU298" i="10"/>
  <c r="AV298" i="10"/>
  <c r="AW298" i="10"/>
  <c r="AX298" i="10"/>
  <c r="AY298" i="10"/>
  <c r="AZ298" i="10"/>
  <c r="BA298" i="10"/>
  <c r="BB298" i="10"/>
  <c r="BC298" i="10"/>
  <c r="AF299" i="10"/>
  <c r="AG299" i="10"/>
  <c r="AH299" i="10"/>
  <c r="AI299" i="10"/>
  <c r="AJ299" i="10"/>
  <c r="AK299" i="10"/>
  <c r="AL299" i="10"/>
  <c r="AM299" i="10"/>
  <c r="AN299" i="10"/>
  <c r="AO299" i="10"/>
  <c r="AP299" i="10"/>
  <c r="AQ299" i="10"/>
  <c r="AR299" i="10"/>
  <c r="AS299" i="10"/>
  <c r="AT299" i="10"/>
  <c r="AU299" i="10"/>
  <c r="AV299" i="10"/>
  <c r="AW299" i="10"/>
  <c r="AX299" i="10"/>
  <c r="AY299" i="10"/>
  <c r="AZ299" i="10"/>
  <c r="BA299" i="10"/>
  <c r="BB299" i="10"/>
  <c r="BC299" i="10"/>
  <c r="AF300" i="10"/>
  <c r="AG300" i="10"/>
  <c r="AH300" i="10"/>
  <c r="AI300" i="10"/>
  <c r="AJ300" i="10"/>
  <c r="AK300" i="10"/>
  <c r="AL300" i="10"/>
  <c r="AM300" i="10"/>
  <c r="AN300" i="10"/>
  <c r="AO300" i="10"/>
  <c r="AP300" i="10"/>
  <c r="AQ300" i="10"/>
  <c r="AR300" i="10"/>
  <c r="AS300" i="10"/>
  <c r="AT300" i="10"/>
  <c r="AU300" i="10"/>
  <c r="AV300" i="10"/>
  <c r="AW300" i="10"/>
  <c r="AX300" i="10"/>
  <c r="AY300" i="10"/>
  <c r="AZ300" i="10"/>
  <c r="BA300" i="10"/>
  <c r="BB300" i="10"/>
  <c r="BC300" i="10"/>
  <c r="AF301" i="10"/>
  <c r="AG301" i="10"/>
  <c r="AH301" i="10"/>
  <c r="AI301" i="10"/>
  <c r="AJ301" i="10"/>
  <c r="AK301" i="10"/>
  <c r="AL301" i="10"/>
  <c r="AM301" i="10"/>
  <c r="AN301" i="10"/>
  <c r="AO301" i="10"/>
  <c r="AP301" i="10"/>
  <c r="AQ301" i="10"/>
  <c r="AR301" i="10"/>
  <c r="AS301" i="10"/>
  <c r="AT301" i="10"/>
  <c r="AU301" i="10"/>
  <c r="AV301" i="10"/>
  <c r="AW301" i="10"/>
  <c r="AX301" i="10"/>
  <c r="AY301" i="10"/>
  <c r="AZ301" i="10"/>
  <c r="BA301" i="10"/>
  <c r="BB301" i="10"/>
  <c r="BC301" i="10"/>
  <c r="AF302" i="10"/>
  <c r="AG302" i="10"/>
  <c r="AH302" i="10"/>
  <c r="AI302" i="10"/>
  <c r="AJ302" i="10"/>
  <c r="AK302" i="10"/>
  <c r="AL302" i="10"/>
  <c r="AM302" i="10"/>
  <c r="AN302" i="10"/>
  <c r="AO302" i="10"/>
  <c r="AP302" i="10"/>
  <c r="AQ302" i="10"/>
  <c r="AR302" i="10"/>
  <c r="AS302" i="10"/>
  <c r="AT302" i="10"/>
  <c r="AU302" i="10"/>
  <c r="AV302" i="10"/>
  <c r="AW302" i="10"/>
  <c r="AX302" i="10"/>
  <c r="AY302" i="10"/>
  <c r="AZ302" i="10"/>
  <c r="BA302" i="10"/>
  <c r="BB302" i="10"/>
  <c r="BC302" i="10"/>
  <c r="AF303" i="10"/>
  <c r="AG303" i="10"/>
  <c r="AH303" i="10"/>
  <c r="AI303" i="10"/>
  <c r="AJ303" i="10"/>
  <c r="AK303" i="10"/>
  <c r="AL303" i="10"/>
  <c r="AM303" i="10"/>
  <c r="AN303" i="10"/>
  <c r="AO303" i="10"/>
  <c r="AP303" i="10"/>
  <c r="AQ303" i="10"/>
  <c r="AR303" i="10"/>
  <c r="AS303" i="10"/>
  <c r="AT303" i="10"/>
  <c r="AU303" i="10"/>
  <c r="AV303" i="10"/>
  <c r="AW303" i="10"/>
  <c r="AX303" i="10"/>
  <c r="AY303" i="10"/>
  <c r="AZ303" i="10"/>
  <c r="BA303" i="10"/>
  <c r="BB303" i="10"/>
  <c r="BC303" i="10"/>
  <c r="AF304" i="10"/>
  <c r="AG304" i="10"/>
  <c r="AH304" i="10"/>
  <c r="AI304" i="10"/>
  <c r="AJ304" i="10"/>
  <c r="AK304" i="10"/>
  <c r="AL304" i="10"/>
  <c r="AM304" i="10"/>
  <c r="AN304" i="10"/>
  <c r="AO304" i="10"/>
  <c r="AP304" i="10"/>
  <c r="AQ304" i="10"/>
  <c r="AR304" i="10"/>
  <c r="AS304" i="10"/>
  <c r="AT304" i="10"/>
  <c r="AU304" i="10"/>
  <c r="AV304" i="10"/>
  <c r="AW304" i="10"/>
  <c r="AX304" i="10"/>
  <c r="AY304" i="10"/>
  <c r="AZ304" i="10"/>
  <c r="BA304" i="10"/>
  <c r="BB304" i="10"/>
  <c r="BC304" i="10"/>
  <c r="AF305" i="10"/>
  <c r="AG305" i="10"/>
  <c r="AH305" i="10"/>
  <c r="AI305" i="10"/>
  <c r="AJ305" i="10"/>
  <c r="AK305" i="10"/>
  <c r="AL305" i="10"/>
  <c r="AM305" i="10"/>
  <c r="AN305" i="10"/>
  <c r="AO305" i="10"/>
  <c r="AP305" i="10"/>
  <c r="AQ305" i="10"/>
  <c r="AR305" i="10"/>
  <c r="AS305" i="10"/>
  <c r="AT305" i="10"/>
  <c r="AU305" i="10"/>
  <c r="AV305" i="10"/>
  <c r="AW305" i="10"/>
  <c r="AX305" i="10"/>
  <c r="AY305" i="10"/>
  <c r="AZ305" i="10"/>
  <c r="BA305" i="10"/>
  <c r="BB305" i="10"/>
  <c r="BC305" i="10"/>
  <c r="AF306" i="10"/>
  <c r="AG306" i="10"/>
  <c r="AH306" i="10"/>
  <c r="AI306" i="10"/>
  <c r="AJ306" i="10"/>
  <c r="AK306" i="10"/>
  <c r="AL306" i="10"/>
  <c r="AM306" i="10"/>
  <c r="AN306" i="10"/>
  <c r="AO306" i="10"/>
  <c r="AP306" i="10"/>
  <c r="AQ306" i="10"/>
  <c r="AR306" i="10"/>
  <c r="AS306" i="10"/>
  <c r="AT306" i="10"/>
  <c r="AU306" i="10"/>
  <c r="AV306" i="10"/>
  <c r="AW306" i="10"/>
  <c r="AX306" i="10"/>
  <c r="AY306" i="10"/>
  <c r="AZ306" i="10"/>
  <c r="BA306" i="10"/>
  <c r="BB306" i="10"/>
  <c r="BC306" i="10"/>
  <c r="AF307" i="10"/>
  <c r="AG307" i="10"/>
  <c r="AH307" i="10"/>
  <c r="AI307" i="10"/>
  <c r="AJ307" i="10"/>
  <c r="AK307" i="10"/>
  <c r="AL307" i="10"/>
  <c r="AM307" i="10"/>
  <c r="AN307" i="10"/>
  <c r="AO307" i="10"/>
  <c r="AP307" i="10"/>
  <c r="AQ307" i="10"/>
  <c r="AR307" i="10"/>
  <c r="AS307" i="10"/>
  <c r="AT307" i="10"/>
  <c r="AU307" i="10"/>
  <c r="AV307" i="10"/>
  <c r="AW307" i="10"/>
  <c r="AX307" i="10"/>
  <c r="AY307" i="10"/>
  <c r="AZ307" i="10"/>
  <c r="BA307" i="10"/>
  <c r="BB307" i="10"/>
  <c r="BC307" i="10"/>
  <c r="AF308" i="10"/>
  <c r="AG308" i="10"/>
  <c r="AH308" i="10"/>
  <c r="AI308" i="10"/>
  <c r="AJ308" i="10"/>
  <c r="AK308" i="10"/>
  <c r="AL308" i="10"/>
  <c r="AM308" i="10"/>
  <c r="AN308" i="10"/>
  <c r="AO308" i="10"/>
  <c r="AP308" i="10"/>
  <c r="AQ308" i="10"/>
  <c r="AR308" i="10"/>
  <c r="AS308" i="10"/>
  <c r="AT308" i="10"/>
  <c r="AU308" i="10"/>
  <c r="AV308" i="10"/>
  <c r="AW308" i="10"/>
  <c r="AX308" i="10"/>
  <c r="AY308" i="10"/>
  <c r="AZ308" i="10"/>
  <c r="BA308" i="10"/>
  <c r="BB308" i="10"/>
  <c r="BC308" i="10"/>
  <c r="AF309" i="10"/>
  <c r="AG309" i="10"/>
  <c r="AH309" i="10"/>
  <c r="AI309" i="10"/>
  <c r="AJ309" i="10"/>
  <c r="AK309" i="10"/>
  <c r="AL309" i="10"/>
  <c r="AM309" i="10"/>
  <c r="AN309" i="10"/>
  <c r="AO309" i="10"/>
  <c r="AP309" i="10"/>
  <c r="AQ309" i="10"/>
  <c r="AR309" i="10"/>
  <c r="AS309" i="10"/>
  <c r="AT309" i="10"/>
  <c r="AU309" i="10"/>
  <c r="AV309" i="10"/>
  <c r="AW309" i="10"/>
  <c r="AX309" i="10"/>
  <c r="AY309" i="10"/>
  <c r="AZ309" i="10"/>
  <c r="BA309" i="10"/>
  <c r="BB309" i="10"/>
  <c r="BC309" i="10"/>
  <c r="AF310" i="10"/>
  <c r="AG310" i="10"/>
  <c r="AH310" i="10"/>
  <c r="AI310" i="10"/>
  <c r="AJ310" i="10"/>
  <c r="AK310" i="10"/>
  <c r="AL310" i="10"/>
  <c r="AM310" i="10"/>
  <c r="AN310" i="10"/>
  <c r="AO310" i="10"/>
  <c r="AP310" i="10"/>
  <c r="AQ310" i="10"/>
  <c r="AR310" i="10"/>
  <c r="AS310" i="10"/>
  <c r="AT310" i="10"/>
  <c r="AU310" i="10"/>
  <c r="AV310" i="10"/>
  <c r="AW310" i="10"/>
  <c r="AX310" i="10"/>
  <c r="AY310" i="10"/>
  <c r="AZ310" i="10"/>
  <c r="BA310" i="10"/>
  <c r="BB310" i="10"/>
  <c r="BC310" i="10"/>
  <c r="AF311" i="10"/>
  <c r="AG311" i="10"/>
  <c r="AH311" i="10"/>
  <c r="AI311" i="10"/>
  <c r="AJ311" i="10"/>
  <c r="AK311" i="10"/>
  <c r="AL311" i="10"/>
  <c r="AM311" i="10"/>
  <c r="AN311" i="10"/>
  <c r="AO311" i="10"/>
  <c r="AP311" i="10"/>
  <c r="AQ311" i="10"/>
  <c r="AR311" i="10"/>
  <c r="AS311" i="10"/>
  <c r="AT311" i="10"/>
  <c r="AU311" i="10"/>
  <c r="AV311" i="10"/>
  <c r="AW311" i="10"/>
  <c r="AX311" i="10"/>
  <c r="AY311" i="10"/>
  <c r="AZ311" i="10"/>
  <c r="BA311" i="10"/>
  <c r="BB311" i="10"/>
  <c r="BC311" i="10"/>
  <c r="AF312" i="10"/>
  <c r="AG312" i="10"/>
  <c r="AH312" i="10"/>
  <c r="AI312" i="10"/>
  <c r="AJ312" i="10"/>
  <c r="AK312" i="10"/>
  <c r="AL312" i="10"/>
  <c r="AM312" i="10"/>
  <c r="AN312" i="10"/>
  <c r="AO312" i="10"/>
  <c r="AP312" i="10"/>
  <c r="AQ312" i="10"/>
  <c r="AR312" i="10"/>
  <c r="AS312" i="10"/>
  <c r="AT312" i="10"/>
  <c r="AU312" i="10"/>
  <c r="AV312" i="10"/>
  <c r="AW312" i="10"/>
  <c r="AX312" i="10"/>
  <c r="AY312" i="10"/>
  <c r="AZ312" i="10"/>
  <c r="BA312" i="10"/>
  <c r="BB312" i="10"/>
  <c r="BC312" i="10"/>
  <c r="AF313" i="10"/>
  <c r="AG313" i="10"/>
  <c r="AH313" i="10"/>
  <c r="AI313" i="10"/>
  <c r="AJ313" i="10"/>
  <c r="AK313" i="10"/>
  <c r="AL313" i="10"/>
  <c r="AM313" i="10"/>
  <c r="AN313" i="10"/>
  <c r="AO313" i="10"/>
  <c r="AP313" i="10"/>
  <c r="AQ313" i="10"/>
  <c r="AR313" i="10"/>
  <c r="AS313" i="10"/>
  <c r="AT313" i="10"/>
  <c r="AU313" i="10"/>
  <c r="AV313" i="10"/>
  <c r="AW313" i="10"/>
  <c r="AX313" i="10"/>
  <c r="AY313" i="10"/>
  <c r="AZ313" i="10"/>
  <c r="BA313" i="10"/>
  <c r="BB313" i="10"/>
  <c r="BC313" i="10"/>
  <c r="AF314" i="10"/>
  <c r="AG314" i="10"/>
  <c r="AH314" i="10"/>
  <c r="AI314" i="10"/>
  <c r="AJ314" i="10"/>
  <c r="AK314" i="10"/>
  <c r="AL314" i="10"/>
  <c r="AM314" i="10"/>
  <c r="AN314" i="10"/>
  <c r="AO314" i="10"/>
  <c r="AP314" i="10"/>
  <c r="AQ314" i="10"/>
  <c r="AR314" i="10"/>
  <c r="AS314" i="10"/>
  <c r="AT314" i="10"/>
  <c r="AU314" i="10"/>
  <c r="AV314" i="10"/>
  <c r="AW314" i="10"/>
  <c r="AX314" i="10"/>
  <c r="AY314" i="10"/>
  <c r="AZ314" i="10"/>
  <c r="BA314" i="10"/>
  <c r="BB314" i="10"/>
  <c r="BC314" i="10"/>
  <c r="AF315" i="10"/>
  <c r="AG315" i="10"/>
  <c r="AH315" i="10"/>
  <c r="AI315" i="10"/>
  <c r="AJ315" i="10"/>
  <c r="AK315" i="10"/>
  <c r="AL315" i="10"/>
  <c r="AM315" i="10"/>
  <c r="AN315" i="10"/>
  <c r="AO315" i="10"/>
  <c r="AP315" i="10"/>
  <c r="AQ315" i="10"/>
  <c r="AR315" i="10"/>
  <c r="AS315" i="10"/>
  <c r="AT315" i="10"/>
  <c r="AU315" i="10"/>
  <c r="AV315" i="10"/>
  <c r="AW315" i="10"/>
  <c r="AX315" i="10"/>
  <c r="AY315" i="10"/>
  <c r="AZ315" i="10"/>
  <c r="BA315" i="10"/>
  <c r="BB315" i="10"/>
  <c r="BC315" i="10"/>
  <c r="AF316" i="10"/>
  <c r="AG316" i="10"/>
  <c r="AH316" i="10"/>
  <c r="AI316" i="10"/>
  <c r="AJ316" i="10"/>
  <c r="AK316" i="10"/>
  <c r="AL316" i="10"/>
  <c r="AM316" i="10"/>
  <c r="AN316" i="10"/>
  <c r="AO316" i="10"/>
  <c r="AP316" i="10"/>
  <c r="AQ316" i="10"/>
  <c r="AR316" i="10"/>
  <c r="AS316" i="10"/>
  <c r="AT316" i="10"/>
  <c r="AU316" i="10"/>
  <c r="AV316" i="10"/>
  <c r="AW316" i="10"/>
  <c r="AX316" i="10"/>
  <c r="AY316" i="10"/>
  <c r="AZ316" i="10"/>
  <c r="BA316" i="10"/>
  <c r="BB316" i="10"/>
  <c r="BC316" i="10"/>
  <c r="AF317" i="10"/>
  <c r="AG317" i="10"/>
  <c r="AH317" i="10"/>
  <c r="AI317" i="10"/>
  <c r="AJ317" i="10"/>
  <c r="AK317" i="10"/>
  <c r="AL317" i="10"/>
  <c r="AM317" i="10"/>
  <c r="AN317" i="10"/>
  <c r="AO317" i="10"/>
  <c r="AP317" i="10"/>
  <c r="AQ317" i="10"/>
  <c r="AR317" i="10"/>
  <c r="AS317" i="10"/>
  <c r="AT317" i="10"/>
  <c r="AU317" i="10"/>
  <c r="AV317" i="10"/>
  <c r="AW317" i="10"/>
  <c r="AX317" i="10"/>
  <c r="AY317" i="10"/>
  <c r="AZ317" i="10"/>
  <c r="BA317" i="10"/>
  <c r="BB317" i="10"/>
  <c r="BC317" i="10"/>
  <c r="AF318" i="10"/>
  <c r="AG318" i="10"/>
  <c r="AH318" i="10"/>
  <c r="AI318" i="10"/>
  <c r="AJ318" i="10"/>
  <c r="AK318" i="10"/>
  <c r="AL318" i="10"/>
  <c r="AM318" i="10"/>
  <c r="AN318" i="10"/>
  <c r="AO318" i="10"/>
  <c r="AP318" i="10"/>
  <c r="AQ318" i="10"/>
  <c r="AR318" i="10"/>
  <c r="AS318" i="10"/>
  <c r="AT318" i="10"/>
  <c r="AU318" i="10"/>
  <c r="AV318" i="10"/>
  <c r="AW318" i="10"/>
  <c r="AX318" i="10"/>
  <c r="AY318" i="10"/>
  <c r="AZ318" i="10"/>
  <c r="BA318" i="10"/>
  <c r="BB318" i="10"/>
  <c r="BC318" i="10"/>
  <c r="AF319" i="10"/>
  <c r="AG319" i="10"/>
  <c r="AH319" i="10"/>
  <c r="AI319" i="10"/>
  <c r="AJ319" i="10"/>
  <c r="AK319" i="10"/>
  <c r="AL319" i="10"/>
  <c r="AM319" i="10"/>
  <c r="AN319" i="10"/>
  <c r="AO319" i="10"/>
  <c r="AP319" i="10"/>
  <c r="AQ319" i="10"/>
  <c r="AR319" i="10"/>
  <c r="AS319" i="10"/>
  <c r="AT319" i="10"/>
  <c r="AU319" i="10"/>
  <c r="AV319" i="10"/>
  <c r="AW319" i="10"/>
  <c r="AX319" i="10"/>
  <c r="AY319" i="10"/>
  <c r="AZ319" i="10"/>
  <c r="BA319" i="10"/>
  <c r="BB319" i="10"/>
  <c r="BC319" i="10"/>
  <c r="AF320" i="10"/>
  <c r="AG320" i="10"/>
  <c r="AH320" i="10"/>
  <c r="AI320" i="10"/>
  <c r="AJ320" i="10"/>
  <c r="AK320" i="10"/>
  <c r="AL320" i="10"/>
  <c r="AM320" i="10"/>
  <c r="AN320" i="10"/>
  <c r="AO320" i="10"/>
  <c r="AP320" i="10"/>
  <c r="AQ320" i="10"/>
  <c r="AR320" i="10"/>
  <c r="AS320" i="10"/>
  <c r="AT320" i="10"/>
  <c r="AU320" i="10"/>
  <c r="AV320" i="10"/>
  <c r="AW320" i="10"/>
  <c r="AX320" i="10"/>
  <c r="AY320" i="10"/>
  <c r="AZ320" i="10"/>
  <c r="BA320" i="10"/>
  <c r="BB320" i="10"/>
  <c r="BC320" i="10"/>
  <c r="AF321" i="10"/>
  <c r="AG321" i="10"/>
  <c r="AH321" i="10"/>
  <c r="AI321" i="10"/>
  <c r="AJ321" i="10"/>
  <c r="AK321" i="10"/>
  <c r="AL321" i="10"/>
  <c r="AM321" i="10"/>
  <c r="AN321" i="10"/>
  <c r="AO321" i="10"/>
  <c r="AP321" i="10"/>
  <c r="AQ321" i="10"/>
  <c r="AR321" i="10"/>
  <c r="AS321" i="10"/>
  <c r="AT321" i="10"/>
  <c r="AU321" i="10"/>
  <c r="AV321" i="10"/>
  <c r="AW321" i="10"/>
  <c r="AX321" i="10"/>
  <c r="AY321" i="10"/>
  <c r="AZ321" i="10"/>
  <c r="BA321" i="10"/>
  <c r="BB321" i="10"/>
  <c r="BC321" i="10"/>
  <c r="AF322" i="10"/>
  <c r="AG322" i="10"/>
  <c r="AH322" i="10"/>
  <c r="AI322" i="10"/>
  <c r="AJ322" i="10"/>
  <c r="AK322" i="10"/>
  <c r="AL322" i="10"/>
  <c r="AM322" i="10"/>
  <c r="AN322" i="10"/>
  <c r="AO322" i="10"/>
  <c r="AP322" i="10"/>
  <c r="AQ322" i="10"/>
  <c r="AR322" i="10"/>
  <c r="AS322" i="10"/>
  <c r="AT322" i="10"/>
  <c r="AU322" i="10"/>
  <c r="AV322" i="10"/>
  <c r="AW322" i="10"/>
  <c r="AX322" i="10"/>
  <c r="AY322" i="10"/>
  <c r="AZ322" i="10"/>
  <c r="BA322" i="10"/>
  <c r="BB322" i="10"/>
  <c r="BC322" i="10"/>
  <c r="AF323" i="10"/>
  <c r="AG323" i="10"/>
  <c r="AH323" i="10"/>
  <c r="AI323" i="10"/>
  <c r="AJ323" i="10"/>
  <c r="AK323" i="10"/>
  <c r="AL323" i="10"/>
  <c r="AM323" i="10"/>
  <c r="AN323" i="10"/>
  <c r="AO323" i="10"/>
  <c r="AP323" i="10"/>
  <c r="AQ323" i="10"/>
  <c r="AR323" i="10"/>
  <c r="AS323" i="10"/>
  <c r="AT323" i="10"/>
  <c r="AU323" i="10"/>
  <c r="AV323" i="10"/>
  <c r="AW323" i="10"/>
  <c r="AX323" i="10"/>
  <c r="AY323" i="10"/>
  <c r="AZ323" i="10"/>
  <c r="BA323" i="10"/>
  <c r="BB323" i="10"/>
  <c r="BC323" i="10"/>
  <c r="AF324" i="10"/>
  <c r="AG324" i="10"/>
  <c r="AH324" i="10"/>
  <c r="AI324" i="10"/>
  <c r="AJ324" i="10"/>
  <c r="AK324" i="10"/>
  <c r="AL324" i="10"/>
  <c r="AM324" i="10"/>
  <c r="AN324" i="10"/>
  <c r="AO324" i="10"/>
  <c r="AP324" i="10"/>
  <c r="AQ324" i="10"/>
  <c r="AR324" i="10"/>
  <c r="AS324" i="10"/>
  <c r="AT324" i="10"/>
  <c r="AU324" i="10"/>
  <c r="AV324" i="10"/>
  <c r="AW324" i="10"/>
  <c r="AX324" i="10"/>
  <c r="AY324" i="10"/>
  <c r="AZ324" i="10"/>
  <c r="BA324" i="10"/>
  <c r="BB324" i="10"/>
  <c r="BC324" i="10"/>
  <c r="AF325" i="10"/>
  <c r="AG325" i="10"/>
  <c r="AH325" i="10"/>
  <c r="AI325" i="10"/>
  <c r="AJ325" i="10"/>
  <c r="AK325" i="10"/>
  <c r="AL325" i="10"/>
  <c r="AM325" i="10"/>
  <c r="AN325" i="10"/>
  <c r="AO325" i="10"/>
  <c r="AP325" i="10"/>
  <c r="AQ325" i="10"/>
  <c r="AR325" i="10"/>
  <c r="AS325" i="10"/>
  <c r="AT325" i="10"/>
  <c r="AU325" i="10"/>
  <c r="AV325" i="10"/>
  <c r="AW325" i="10"/>
  <c r="AX325" i="10"/>
  <c r="AY325" i="10"/>
  <c r="AZ325" i="10"/>
  <c r="BA325" i="10"/>
  <c r="BB325" i="10"/>
  <c r="BC325" i="10"/>
  <c r="AF326" i="10"/>
  <c r="AG326" i="10"/>
  <c r="AH326" i="10"/>
  <c r="AI326" i="10"/>
  <c r="AJ326" i="10"/>
  <c r="AK326" i="10"/>
  <c r="AL326" i="10"/>
  <c r="AM326" i="10"/>
  <c r="AN326" i="10"/>
  <c r="AO326" i="10"/>
  <c r="AP326" i="10"/>
  <c r="AQ326" i="10"/>
  <c r="AR326" i="10"/>
  <c r="AS326" i="10"/>
  <c r="AT326" i="10"/>
  <c r="AU326" i="10"/>
  <c r="AV326" i="10"/>
  <c r="AW326" i="10"/>
  <c r="AX326" i="10"/>
  <c r="AY326" i="10"/>
  <c r="AZ326" i="10"/>
  <c r="BA326" i="10"/>
  <c r="BB326" i="10"/>
  <c r="BC326" i="10"/>
  <c r="AF327" i="10"/>
  <c r="AG327" i="10"/>
  <c r="AH327" i="10"/>
  <c r="AI327" i="10"/>
  <c r="AJ327" i="10"/>
  <c r="AK327" i="10"/>
  <c r="AL327" i="10"/>
  <c r="AM327" i="10"/>
  <c r="AN327" i="10"/>
  <c r="AO327" i="10"/>
  <c r="AP327" i="10"/>
  <c r="AQ327" i="10"/>
  <c r="AR327" i="10"/>
  <c r="AS327" i="10"/>
  <c r="AT327" i="10"/>
  <c r="AU327" i="10"/>
  <c r="AV327" i="10"/>
  <c r="AW327" i="10"/>
  <c r="AX327" i="10"/>
  <c r="AY327" i="10"/>
  <c r="AZ327" i="10"/>
  <c r="BA327" i="10"/>
  <c r="BB327" i="10"/>
  <c r="BC327" i="10"/>
  <c r="AF328" i="10"/>
  <c r="AG328" i="10"/>
  <c r="AH328" i="10"/>
  <c r="AI328" i="10"/>
  <c r="AJ328" i="10"/>
  <c r="AK328" i="10"/>
  <c r="AL328" i="10"/>
  <c r="AM328" i="10"/>
  <c r="AN328" i="10"/>
  <c r="AO328" i="10"/>
  <c r="AP328" i="10"/>
  <c r="AQ328" i="10"/>
  <c r="AR328" i="10"/>
  <c r="AS328" i="10"/>
  <c r="AT328" i="10"/>
  <c r="AU328" i="10"/>
  <c r="AV328" i="10"/>
  <c r="AW328" i="10"/>
  <c r="AX328" i="10"/>
  <c r="AY328" i="10"/>
  <c r="AZ328" i="10"/>
  <c r="BA328" i="10"/>
  <c r="BB328" i="10"/>
  <c r="BC328" i="10"/>
  <c r="AF329" i="10"/>
  <c r="AG329" i="10"/>
  <c r="AH329" i="10"/>
  <c r="AI329" i="10"/>
  <c r="AJ329" i="10"/>
  <c r="AK329" i="10"/>
  <c r="AL329" i="10"/>
  <c r="AM329" i="10"/>
  <c r="AN329" i="10"/>
  <c r="AO329" i="10"/>
  <c r="AP329" i="10"/>
  <c r="AQ329" i="10"/>
  <c r="AR329" i="10"/>
  <c r="AS329" i="10"/>
  <c r="AT329" i="10"/>
  <c r="AU329" i="10"/>
  <c r="AV329" i="10"/>
  <c r="AW329" i="10"/>
  <c r="AX329" i="10"/>
  <c r="AY329" i="10"/>
  <c r="AZ329" i="10"/>
  <c r="BA329" i="10"/>
  <c r="BB329" i="10"/>
  <c r="BC329" i="10"/>
  <c r="AF330" i="10"/>
  <c r="AG330" i="10"/>
  <c r="AH330" i="10"/>
  <c r="AI330" i="10"/>
  <c r="AJ330" i="10"/>
  <c r="AK330" i="10"/>
  <c r="AL330" i="10"/>
  <c r="AM330" i="10"/>
  <c r="AN330" i="10"/>
  <c r="AO330" i="10"/>
  <c r="AP330" i="10"/>
  <c r="AQ330" i="10"/>
  <c r="AR330" i="10"/>
  <c r="AS330" i="10"/>
  <c r="AT330" i="10"/>
  <c r="AU330" i="10"/>
  <c r="AV330" i="10"/>
  <c r="AW330" i="10"/>
  <c r="AX330" i="10"/>
  <c r="AY330" i="10"/>
  <c r="AZ330" i="10"/>
  <c r="BA330" i="10"/>
  <c r="BB330" i="10"/>
  <c r="BC330" i="10"/>
  <c r="AF331" i="10"/>
  <c r="AG331" i="10"/>
  <c r="AH331" i="10"/>
  <c r="AI331" i="10"/>
  <c r="AJ331" i="10"/>
  <c r="AK331" i="10"/>
  <c r="AL331" i="10"/>
  <c r="AM331" i="10"/>
  <c r="AN331" i="10"/>
  <c r="AO331" i="10"/>
  <c r="AP331" i="10"/>
  <c r="AQ331" i="10"/>
  <c r="AR331" i="10"/>
  <c r="AS331" i="10"/>
  <c r="AT331" i="10"/>
  <c r="AU331" i="10"/>
  <c r="AV331" i="10"/>
  <c r="AW331" i="10"/>
  <c r="AX331" i="10"/>
  <c r="AY331" i="10"/>
  <c r="AZ331" i="10"/>
  <c r="BA331" i="10"/>
  <c r="BB331" i="10"/>
  <c r="BC331" i="10"/>
  <c r="AF332" i="10"/>
  <c r="AG332" i="10"/>
  <c r="AH332" i="10"/>
  <c r="AI332" i="10"/>
  <c r="AJ332" i="10"/>
  <c r="AK332" i="10"/>
  <c r="AL332" i="10"/>
  <c r="AM332" i="10"/>
  <c r="AN332" i="10"/>
  <c r="AO332" i="10"/>
  <c r="AP332" i="10"/>
  <c r="AQ332" i="10"/>
  <c r="AR332" i="10"/>
  <c r="AS332" i="10"/>
  <c r="AT332" i="10"/>
  <c r="AU332" i="10"/>
  <c r="AV332" i="10"/>
  <c r="AW332" i="10"/>
  <c r="AX332" i="10"/>
  <c r="AY332" i="10"/>
  <c r="AZ332" i="10"/>
  <c r="BA332" i="10"/>
  <c r="BB332" i="10"/>
  <c r="BC332" i="10"/>
  <c r="AF333" i="10"/>
  <c r="AG333" i="10"/>
  <c r="AH333" i="10"/>
  <c r="AI333" i="10"/>
  <c r="AJ333" i="10"/>
  <c r="AK333" i="10"/>
  <c r="AL333" i="10"/>
  <c r="AM333" i="10"/>
  <c r="AN333" i="10"/>
  <c r="AO333" i="10"/>
  <c r="AP333" i="10"/>
  <c r="AQ333" i="10"/>
  <c r="AR333" i="10"/>
  <c r="AS333" i="10"/>
  <c r="AT333" i="10"/>
  <c r="AU333" i="10"/>
  <c r="AV333" i="10"/>
  <c r="AW333" i="10"/>
  <c r="AX333" i="10"/>
  <c r="AY333" i="10"/>
  <c r="AZ333" i="10"/>
  <c r="BA333" i="10"/>
  <c r="BB333" i="10"/>
  <c r="BC333" i="10"/>
  <c r="AF334" i="10"/>
  <c r="AG334" i="10"/>
  <c r="AH334" i="10"/>
  <c r="AI334" i="10"/>
  <c r="AJ334" i="10"/>
  <c r="AK334" i="10"/>
  <c r="AL334" i="10"/>
  <c r="AM334" i="10"/>
  <c r="AN334" i="10"/>
  <c r="AO334" i="10"/>
  <c r="AP334" i="10"/>
  <c r="AQ334" i="10"/>
  <c r="AR334" i="10"/>
  <c r="AS334" i="10"/>
  <c r="AT334" i="10"/>
  <c r="AU334" i="10"/>
  <c r="AV334" i="10"/>
  <c r="AW334" i="10"/>
  <c r="AX334" i="10"/>
  <c r="AY334" i="10"/>
  <c r="AZ334" i="10"/>
  <c r="BA334" i="10"/>
  <c r="BB334" i="10"/>
  <c r="BC334" i="10"/>
  <c r="AF335" i="10"/>
  <c r="AG335" i="10"/>
  <c r="AH335" i="10"/>
  <c r="AI335" i="10"/>
  <c r="AJ335" i="10"/>
  <c r="AK335" i="10"/>
  <c r="AL335" i="10"/>
  <c r="AM335" i="10"/>
  <c r="AN335" i="10"/>
  <c r="AO335" i="10"/>
  <c r="AP335" i="10"/>
  <c r="AQ335" i="10"/>
  <c r="AR335" i="10"/>
  <c r="AS335" i="10"/>
  <c r="AT335" i="10"/>
  <c r="AU335" i="10"/>
  <c r="AV335" i="10"/>
  <c r="AW335" i="10"/>
  <c r="AX335" i="10"/>
  <c r="AY335" i="10"/>
  <c r="AZ335" i="10"/>
  <c r="BA335" i="10"/>
  <c r="BB335" i="10"/>
  <c r="BC335" i="10"/>
  <c r="AF336" i="10"/>
  <c r="AG336" i="10"/>
  <c r="AH336" i="10"/>
  <c r="AI336" i="10"/>
  <c r="AJ336" i="10"/>
  <c r="AK336" i="10"/>
  <c r="AL336" i="10"/>
  <c r="AM336" i="10"/>
  <c r="AN336" i="10"/>
  <c r="AO336" i="10"/>
  <c r="AP336" i="10"/>
  <c r="AQ336" i="10"/>
  <c r="AR336" i="10"/>
  <c r="AS336" i="10"/>
  <c r="AT336" i="10"/>
  <c r="AU336" i="10"/>
  <c r="AV336" i="10"/>
  <c r="AW336" i="10"/>
  <c r="AX336" i="10"/>
  <c r="AY336" i="10"/>
  <c r="AZ336" i="10"/>
  <c r="BA336" i="10"/>
  <c r="BB336" i="10"/>
  <c r="BC336" i="10"/>
  <c r="AF337" i="10"/>
  <c r="AG337" i="10"/>
  <c r="AH337" i="10"/>
  <c r="AI337" i="10"/>
  <c r="AJ337" i="10"/>
  <c r="AK337" i="10"/>
  <c r="AL337" i="10"/>
  <c r="AM337" i="10"/>
  <c r="AN337" i="10"/>
  <c r="AO337" i="10"/>
  <c r="AP337" i="10"/>
  <c r="AQ337" i="10"/>
  <c r="AR337" i="10"/>
  <c r="AS337" i="10"/>
  <c r="AT337" i="10"/>
  <c r="AU337" i="10"/>
  <c r="AV337" i="10"/>
  <c r="AW337" i="10"/>
  <c r="AX337" i="10"/>
  <c r="AY337" i="10"/>
  <c r="AZ337" i="10"/>
  <c r="BA337" i="10"/>
  <c r="BB337" i="10"/>
  <c r="BC337" i="10"/>
  <c r="AF338" i="10"/>
  <c r="AG338" i="10"/>
  <c r="AH338" i="10"/>
  <c r="AI338" i="10"/>
  <c r="AJ338" i="10"/>
  <c r="AK338" i="10"/>
  <c r="AL338" i="10"/>
  <c r="AM338" i="10"/>
  <c r="AN338" i="10"/>
  <c r="AO338" i="10"/>
  <c r="AP338" i="10"/>
  <c r="AQ338" i="10"/>
  <c r="AR338" i="10"/>
  <c r="AS338" i="10"/>
  <c r="AT338" i="10"/>
  <c r="AU338" i="10"/>
  <c r="AV338" i="10"/>
  <c r="AW338" i="10"/>
  <c r="AX338" i="10"/>
  <c r="AY338" i="10"/>
  <c r="AZ338" i="10"/>
  <c r="BA338" i="10"/>
  <c r="BB338" i="10"/>
  <c r="BC338" i="10"/>
  <c r="AF339" i="10"/>
  <c r="AG339" i="10"/>
  <c r="AH339" i="10"/>
  <c r="AI339" i="10"/>
  <c r="AJ339" i="10"/>
  <c r="AK339" i="10"/>
  <c r="AL339" i="10"/>
  <c r="AM339" i="10"/>
  <c r="AN339" i="10"/>
  <c r="AO339" i="10"/>
  <c r="AP339" i="10"/>
  <c r="AQ339" i="10"/>
  <c r="AR339" i="10"/>
  <c r="AS339" i="10"/>
  <c r="AT339" i="10"/>
  <c r="AU339" i="10"/>
  <c r="AV339" i="10"/>
  <c r="AW339" i="10"/>
  <c r="AX339" i="10"/>
  <c r="AY339" i="10"/>
  <c r="AZ339" i="10"/>
  <c r="BA339" i="10"/>
  <c r="BB339" i="10"/>
  <c r="BC339" i="10"/>
  <c r="AF340" i="10"/>
  <c r="AG340" i="10"/>
  <c r="AH340" i="10"/>
  <c r="AI340" i="10"/>
  <c r="AJ340" i="10"/>
  <c r="AK340" i="10"/>
  <c r="AL340" i="10"/>
  <c r="AM340" i="10"/>
  <c r="AN340" i="10"/>
  <c r="AO340" i="10"/>
  <c r="AP340" i="10"/>
  <c r="AQ340" i="10"/>
  <c r="AR340" i="10"/>
  <c r="AS340" i="10"/>
  <c r="AT340" i="10"/>
  <c r="AU340" i="10"/>
  <c r="AV340" i="10"/>
  <c r="AW340" i="10"/>
  <c r="AX340" i="10"/>
  <c r="AY340" i="10"/>
  <c r="AZ340" i="10"/>
  <c r="BA340" i="10"/>
  <c r="BB340" i="10"/>
  <c r="BC340" i="10"/>
  <c r="AF341" i="10"/>
  <c r="AG341" i="10"/>
  <c r="AH341" i="10"/>
  <c r="AI341" i="10"/>
  <c r="AJ341" i="10"/>
  <c r="AK341" i="10"/>
  <c r="AL341" i="10"/>
  <c r="AM341" i="10"/>
  <c r="AN341" i="10"/>
  <c r="AO341" i="10"/>
  <c r="AP341" i="10"/>
  <c r="AQ341" i="10"/>
  <c r="AR341" i="10"/>
  <c r="AS341" i="10"/>
  <c r="AT341" i="10"/>
  <c r="AU341" i="10"/>
  <c r="AV341" i="10"/>
  <c r="AW341" i="10"/>
  <c r="AX341" i="10"/>
  <c r="AY341" i="10"/>
  <c r="AZ341" i="10"/>
  <c r="BA341" i="10"/>
  <c r="BB341" i="10"/>
  <c r="BC341" i="10"/>
  <c r="AF342" i="10"/>
  <c r="AG342" i="10"/>
  <c r="AH342" i="10"/>
  <c r="AI342" i="10"/>
  <c r="AJ342" i="10"/>
  <c r="AK342" i="10"/>
  <c r="AL342" i="10"/>
  <c r="AM342" i="10"/>
  <c r="AN342" i="10"/>
  <c r="AO342" i="10"/>
  <c r="AP342" i="10"/>
  <c r="AQ342" i="10"/>
  <c r="AR342" i="10"/>
  <c r="AS342" i="10"/>
  <c r="AT342" i="10"/>
  <c r="AU342" i="10"/>
  <c r="AV342" i="10"/>
  <c r="AW342" i="10"/>
  <c r="AX342" i="10"/>
  <c r="AY342" i="10"/>
  <c r="AZ342" i="10"/>
  <c r="BA342" i="10"/>
  <c r="BB342" i="10"/>
  <c r="BC342" i="10"/>
  <c r="AF343" i="10"/>
  <c r="AG343" i="10"/>
  <c r="AH343" i="10"/>
  <c r="AI343" i="10"/>
  <c r="AJ343" i="10"/>
  <c r="AK343" i="10"/>
  <c r="AL343" i="10"/>
  <c r="AM343" i="10"/>
  <c r="AN343" i="10"/>
  <c r="AO343" i="10"/>
  <c r="AP343" i="10"/>
  <c r="AQ343" i="10"/>
  <c r="AR343" i="10"/>
  <c r="AS343" i="10"/>
  <c r="AT343" i="10"/>
  <c r="AU343" i="10"/>
  <c r="AV343" i="10"/>
  <c r="AW343" i="10"/>
  <c r="AX343" i="10"/>
  <c r="AY343" i="10"/>
  <c r="AZ343" i="10"/>
  <c r="BA343" i="10"/>
  <c r="BB343" i="10"/>
  <c r="BC343" i="10"/>
  <c r="AF344" i="10"/>
  <c r="AG344" i="10"/>
  <c r="AH344" i="10"/>
  <c r="AI344" i="10"/>
  <c r="AJ344" i="10"/>
  <c r="AK344" i="10"/>
  <c r="AL344" i="10"/>
  <c r="AM344" i="10"/>
  <c r="AN344" i="10"/>
  <c r="AO344" i="10"/>
  <c r="AP344" i="10"/>
  <c r="AQ344" i="10"/>
  <c r="AR344" i="10"/>
  <c r="AS344" i="10"/>
  <c r="AT344" i="10"/>
  <c r="AU344" i="10"/>
  <c r="AV344" i="10"/>
  <c r="AW344" i="10"/>
  <c r="AX344" i="10"/>
  <c r="AY344" i="10"/>
  <c r="AZ344" i="10"/>
  <c r="BA344" i="10"/>
  <c r="BB344" i="10"/>
  <c r="BC344" i="10"/>
  <c r="AF345" i="10"/>
  <c r="AG345" i="10"/>
  <c r="AH345" i="10"/>
  <c r="AI345" i="10"/>
  <c r="AJ345" i="10"/>
  <c r="AK345" i="10"/>
  <c r="AL345" i="10"/>
  <c r="AM345" i="10"/>
  <c r="AN345" i="10"/>
  <c r="AO345" i="10"/>
  <c r="AP345" i="10"/>
  <c r="AQ345" i="10"/>
  <c r="AR345" i="10"/>
  <c r="AS345" i="10"/>
  <c r="AT345" i="10"/>
  <c r="AU345" i="10"/>
  <c r="AV345" i="10"/>
  <c r="AW345" i="10"/>
  <c r="AX345" i="10"/>
  <c r="AY345" i="10"/>
  <c r="AZ345" i="10"/>
  <c r="BA345" i="10"/>
  <c r="BB345" i="10"/>
  <c r="BC345" i="10"/>
  <c r="AF346" i="10"/>
  <c r="AG346" i="10"/>
  <c r="AH346" i="10"/>
  <c r="AI346" i="10"/>
  <c r="AJ346" i="10"/>
  <c r="AK346" i="10"/>
  <c r="AL346" i="10"/>
  <c r="AM346" i="10"/>
  <c r="AN346" i="10"/>
  <c r="AO346" i="10"/>
  <c r="AP346" i="10"/>
  <c r="AQ346" i="10"/>
  <c r="AR346" i="10"/>
  <c r="AS346" i="10"/>
  <c r="AT346" i="10"/>
  <c r="AU346" i="10"/>
  <c r="AV346" i="10"/>
  <c r="AW346" i="10"/>
  <c r="AX346" i="10"/>
  <c r="AY346" i="10"/>
  <c r="AZ346" i="10"/>
  <c r="BA346" i="10"/>
  <c r="BB346" i="10"/>
  <c r="BC346" i="10"/>
  <c r="AF347" i="10"/>
  <c r="AG347" i="10"/>
  <c r="AH347" i="10"/>
  <c r="AI347" i="10"/>
  <c r="AJ347" i="10"/>
  <c r="AK347" i="10"/>
  <c r="AL347" i="10"/>
  <c r="AM347" i="10"/>
  <c r="AN347" i="10"/>
  <c r="AO347" i="10"/>
  <c r="AP347" i="10"/>
  <c r="AQ347" i="10"/>
  <c r="AR347" i="10"/>
  <c r="AS347" i="10"/>
  <c r="AT347" i="10"/>
  <c r="AU347" i="10"/>
  <c r="AV347" i="10"/>
  <c r="AW347" i="10"/>
  <c r="AX347" i="10"/>
  <c r="AY347" i="10"/>
  <c r="AZ347" i="10"/>
  <c r="BA347" i="10"/>
  <c r="BB347" i="10"/>
  <c r="BC347" i="10"/>
  <c r="AF348" i="10"/>
  <c r="AG348" i="10"/>
  <c r="AH348" i="10"/>
  <c r="AI348" i="10"/>
  <c r="AJ348" i="10"/>
  <c r="AK348" i="10"/>
  <c r="AL348" i="10"/>
  <c r="AM348" i="10"/>
  <c r="AN348" i="10"/>
  <c r="AO348" i="10"/>
  <c r="AP348" i="10"/>
  <c r="AQ348" i="10"/>
  <c r="AR348" i="10"/>
  <c r="AS348" i="10"/>
  <c r="AT348" i="10"/>
  <c r="AU348" i="10"/>
  <c r="AV348" i="10"/>
  <c r="AW348" i="10"/>
  <c r="AX348" i="10"/>
  <c r="AY348" i="10"/>
  <c r="AZ348" i="10"/>
  <c r="BA348" i="10"/>
  <c r="BB348" i="10"/>
  <c r="BC348" i="10"/>
  <c r="AF349" i="10"/>
  <c r="AG349" i="10"/>
  <c r="AH349" i="10"/>
  <c r="AI349" i="10"/>
  <c r="AJ349" i="10"/>
  <c r="AK349" i="10"/>
  <c r="AL349" i="10"/>
  <c r="AM349" i="10"/>
  <c r="AN349" i="10"/>
  <c r="AO349" i="10"/>
  <c r="AP349" i="10"/>
  <c r="AQ349" i="10"/>
  <c r="AR349" i="10"/>
  <c r="AS349" i="10"/>
  <c r="AT349" i="10"/>
  <c r="AU349" i="10"/>
  <c r="AV349" i="10"/>
  <c r="AW349" i="10"/>
  <c r="AX349" i="10"/>
  <c r="AY349" i="10"/>
  <c r="AZ349" i="10"/>
  <c r="BA349" i="10"/>
  <c r="BB349" i="10"/>
  <c r="BC349" i="10"/>
  <c r="AF350" i="10"/>
  <c r="AG350" i="10"/>
  <c r="AH350" i="10"/>
  <c r="AI350" i="10"/>
  <c r="AJ350" i="10"/>
  <c r="AK350" i="10"/>
  <c r="AL350" i="10"/>
  <c r="AM350" i="10"/>
  <c r="AN350" i="10"/>
  <c r="AO350" i="10"/>
  <c r="AP350" i="10"/>
  <c r="AQ350" i="10"/>
  <c r="AR350" i="10"/>
  <c r="AS350" i="10"/>
  <c r="AT350" i="10"/>
  <c r="AU350" i="10"/>
  <c r="AV350" i="10"/>
  <c r="AW350" i="10"/>
  <c r="AX350" i="10"/>
  <c r="AY350" i="10"/>
  <c r="AZ350" i="10"/>
  <c r="BA350" i="10"/>
  <c r="BB350" i="10"/>
  <c r="BC350" i="10"/>
  <c r="AF351" i="10"/>
  <c r="AG351" i="10"/>
  <c r="AH351" i="10"/>
  <c r="AI351" i="10"/>
  <c r="AJ351" i="10"/>
  <c r="AK351" i="10"/>
  <c r="AL351" i="10"/>
  <c r="AM351" i="10"/>
  <c r="AN351" i="10"/>
  <c r="AO351" i="10"/>
  <c r="AP351" i="10"/>
  <c r="AQ351" i="10"/>
  <c r="AR351" i="10"/>
  <c r="AS351" i="10"/>
  <c r="AT351" i="10"/>
  <c r="AU351" i="10"/>
  <c r="AV351" i="10"/>
  <c r="AW351" i="10"/>
  <c r="AX351" i="10"/>
  <c r="AY351" i="10"/>
  <c r="AZ351" i="10"/>
  <c r="BA351" i="10"/>
  <c r="BB351" i="10"/>
  <c r="BC351" i="10"/>
  <c r="AF352" i="10"/>
  <c r="AG352" i="10"/>
  <c r="AH352" i="10"/>
  <c r="AI352" i="10"/>
  <c r="AJ352" i="10"/>
  <c r="AK352" i="10"/>
  <c r="AL352" i="10"/>
  <c r="AM352" i="10"/>
  <c r="AN352" i="10"/>
  <c r="AO352" i="10"/>
  <c r="AP352" i="10"/>
  <c r="AQ352" i="10"/>
  <c r="AR352" i="10"/>
  <c r="AS352" i="10"/>
  <c r="AT352" i="10"/>
  <c r="AU352" i="10"/>
  <c r="AV352" i="10"/>
  <c r="AW352" i="10"/>
  <c r="AX352" i="10"/>
  <c r="AY352" i="10"/>
  <c r="AZ352" i="10"/>
  <c r="BA352" i="10"/>
  <c r="BB352" i="10"/>
  <c r="BC352" i="10"/>
  <c r="AF353" i="10"/>
  <c r="AG353" i="10"/>
  <c r="AH353" i="10"/>
  <c r="AI353" i="10"/>
  <c r="AJ353" i="10"/>
  <c r="AK353" i="10"/>
  <c r="AL353" i="10"/>
  <c r="AM353" i="10"/>
  <c r="AN353" i="10"/>
  <c r="AO353" i="10"/>
  <c r="AP353" i="10"/>
  <c r="AQ353" i="10"/>
  <c r="AR353" i="10"/>
  <c r="AS353" i="10"/>
  <c r="AT353" i="10"/>
  <c r="AU353" i="10"/>
  <c r="AV353" i="10"/>
  <c r="AW353" i="10"/>
  <c r="AX353" i="10"/>
  <c r="AY353" i="10"/>
  <c r="AZ353" i="10"/>
  <c r="BA353" i="10"/>
  <c r="BB353" i="10"/>
  <c r="BC353" i="10"/>
  <c r="AF354" i="10"/>
  <c r="AG354" i="10"/>
  <c r="AH354" i="10"/>
  <c r="AI354" i="10"/>
  <c r="AJ354" i="10"/>
  <c r="AK354" i="10"/>
  <c r="AL354" i="10"/>
  <c r="AM354" i="10"/>
  <c r="AN354" i="10"/>
  <c r="AO354" i="10"/>
  <c r="AP354" i="10"/>
  <c r="AQ354" i="10"/>
  <c r="AR354" i="10"/>
  <c r="AS354" i="10"/>
  <c r="AT354" i="10"/>
  <c r="AU354" i="10"/>
  <c r="AV354" i="10"/>
  <c r="AW354" i="10"/>
  <c r="AX354" i="10"/>
  <c r="AY354" i="10"/>
  <c r="AZ354" i="10"/>
  <c r="BA354" i="10"/>
  <c r="BB354" i="10"/>
  <c r="BC354" i="10"/>
  <c r="AF355" i="10"/>
  <c r="AG355" i="10"/>
  <c r="AH355" i="10"/>
  <c r="AI355" i="10"/>
  <c r="AJ355" i="10"/>
  <c r="AK355" i="10"/>
  <c r="AL355" i="10"/>
  <c r="AM355" i="10"/>
  <c r="AN355" i="10"/>
  <c r="AO355" i="10"/>
  <c r="AP355" i="10"/>
  <c r="AQ355" i="10"/>
  <c r="AR355" i="10"/>
  <c r="AS355" i="10"/>
  <c r="AT355" i="10"/>
  <c r="AU355" i="10"/>
  <c r="AV355" i="10"/>
  <c r="AW355" i="10"/>
  <c r="AX355" i="10"/>
  <c r="AY355" i="10"/>
  <c r="AZ355" i="10"/>
  <c r="BA355" i="10"/>
  <c r="BB355" i="10"/>
  <c r="BC355" i="10"/>
  <c r="AF356" i="10"/>
  <c r="AG356" i="10"/>
  <c r="AH356" i="10"/>
  <c r="AI356" i="10"/>
  <c r="AJ356" i="10"/>
  <c r="AK356" i="10"/>
  <c r="AL356" i="10"/>
  <c r="AM356" i="10"/>
  <c r="AN356" i="10"/>
  <c r="AO356" i="10"/>
  <c r="AP356" i="10"/>
  <c r="AQ356" i="10"/>
  <c r="AR356" i="10"/>
  <c r="AS356" i="10"/>
  <c r="AT356" i="10"/>
  <c r="AU356" i="10"/>
  <c r="AV356" i="10"/>
  <c r="AW356" i="10"/>
  <c r="AX356" i="10"/>
  <c r="AY356" i="10"/>
  <c r="AZ356" i="10"/>
  <c r="BA356" i="10"/>
  <c r="BB356" i="10"/>
  <c r="BC356" i="10"/>
  <c r="AF357" i="10"/>
  <c r="AG357" i="10"/>
  <c r="AH357" i="10"/>
  <c r="AI357" i="10"/>
  <c r="AJ357" i="10"/>
  <c r="AK357" i="10"/>
  <c r="AL357" i="10"/>
  <c r="AM357" i="10"/>
  <c r="AN357" i="10"/>
  <c r="AO357" i="10"/>
  <c r="AP357" i="10"/>
  <c r="AQ357" i="10"/>
  <c r="AR357" i="10"/>
  <c r="AS357" i="10"/>
  <c r="AT357" i="10"/>
  <c r="AU357" i="10"/>
  <c r="AV357" i="10"/>
  <c r="AW357" i="10"/>
  <c r="AX357" i="10"/>
  <c r="AY357" i="10"/>
  <c r="AZ357" i="10"/>
  <c r="BA357" i="10"/>
  <c r="BB357" i="10"/>
  <c r="BC357" i="10"/>
  <c r="AF358" i="10"/>
  <c r="AG358" i="10"/>
  <c r="AH358" i="10"/>
  <c r="AI358" i="10"/>
  <c r="AJ358" i="10"/>
  <c r="AK358" i="10"/>
  <c r="AL358" i="10"/>
  <c r="AM358" i="10"/>
  <c r="AN358" i="10"/>
  <c r="AO358" i="10"/>
  <c r="AP358" i="10"/>
  <c r="AQ358" i="10"/>
  <c r="AR358" i="10"/>
  <c r="AS358" i="10"/>
  <c r="AT358" i="10"/>
  <c r="AU358" i="10"/>
  <c r="AV358" i="10"/>
  <c r="AW358" i="10"/>
  <c r="AX358" i="10"/>
  <c r="AY358" i="10"/>
  <c r="AZ358" i="10"/>
  <c r="BA358" i="10"/>
  <c r="BB358" i="10"/>
  <c r="BC358" i="10"/>
  <c r="AF359" i="10"/>
  <c r="AG359" i="10"/>
  <c r="AH359" i="10"/>
  <c r="AI359" i="10"/>
  <c r="AJ359" i="10"/>
  <c r="AK359" i="10"/>
  <c r="AL359" i="10"/>
  <c r="AM359" i="10"/>
  <c r="AN359" i="10"/>
  <c r="AO359" i="10"/>
  <c r="AP359" i="10"/>
  <c r="AQ359" i="10"/>
  <c r="AR359" i="10"/>
  <c r="AS359" i="10"/>
  <c r="AT359" i="10"/>
  <c r="AU359" i="10"/>
  <c r="AV359" i="10"/>
  <c r="AW359" i="10"/>
  <c r="AX359" i="10"/>
  <c r="AY359" i="10"/>
  <c r="AZ359" i="10"/>
  <c r="BA359" i="10"/>
  <c r="BB359" i="10"/>
  <c r="BC359" i="10"/>
  <c r="AF360" i="10"/>
  <c r="AG360" i="10"/>
  <c r="AH360" i="10"/>
  <c r="AI360" i="10"/>
  <c r="AJ360" i="10"/>
  <c r="AK360" i="10"/>
  <c r="AL360" i="10"/>
  <c r="AM360" i="10"/>
  <c r="AN360" i="10"/>
  <c r="AO360" i="10"/>
  <c r="AP360" i="10"/>
  <c r="AQ360" i="10"/>
  <c r="AR360" i="10"/>
  <c r="AS360" i="10"/>
  <c r="AT360" i="10"/>
  <c r="AU360" i="10"/>
  <c r="AV360" i="10"/>
  <c r="AW360" i="10"/>
  <c r="AX360" i="10"/>
  <c r="AY360" i="10"/>
  <c r="AZ360" i="10"/>
  <c r="BA360" i="10"/>
  <c r="BB360" i="10"/>
  <c r="BC360" i="10"/>
  <c r="AF361" i="10"/>
  <c r="AG361" i="10"/>
  <c r="AH361" i="10"/>
  <c r="AI361" i="10"/>
  <c r="AJ361" i="10"/>
  <c r="AK361" i="10"/>
  <c r="AL361" i="10"/>
  <c r="AM361" i="10"/>
  <c r="AN361" i="10"/>
  <c r="AO361" i="10"/>
  <c r="AP361" i="10"/>
  <c r="AQ361" i="10"/>
  <c r="AR361" i="10"/>
  <c r="AS361" i="10"/>
  <c r="AT361" i="10"/>
  <c r="AU361" i="10"/>
  <c r="AV361" i="10"/>
  <c r="AW361" i="10"/>
  <c r="AX361" i="10"/>
  <c r="AY361" i="10"/>
  <c r="AZ361" i="10"/>
  <c r="BA361" i="10"/>
  <c r="BB361" i="10"/>
  <c r="BC361" i="10"/>
  <c r="AF362" i="10"/>
  <c r="AG362" i="10"/>
  <c r="AH362" i="10"/>
  <c r="AI362" i="10"/>
  <c r="AJ362" i="10"/>
  <c r="AK362" i="10"/>
  <c r="AL362" i="10"/>
  <c r="AM362" i="10"/>
  <c r="AN362" i="10"/>
  <c r="AO362" i="10"/>
  <c r="AP362" i="10"/>
  <c r="AQ362" i="10"/>
  <c r="AR362" i="10"/>
  <c r="AS362" i="10"/>
  <c r="AT362" i="10"/>
  <c r="AU362" i="10"/>
  <c r="AV362" i="10"/>
  <c r="AW362" i="10"/>
  <c r="AX362" i="10"/>
  <c r="AY362" i="10"/>
  <c r="AZ362" i="10"/>
  <c r="BA362" i="10"/>
  <c r="BB362" i="10"/>
  <c r="BC362" i="10"/>
  <c r="AF363" i="10"/>
  <c r="AG363" i="10"/>
  <c r="AH363" i="10"/>
  <c r="AI363" i="10"/>
  <c r="AJ363" i="10"/>
  <c r="AK363" i="10"/>
  <c r="AL363" i="10"/>
  <c r="AM363" i="10"/>
  <c r="AN363" i="10"/>
  <c r="AO363" i="10"/>
  <c r="AP363" i="10"/>
  <c r="AQ363" i="10"/>
  <c r="AR363" i="10"/>
  <c r="AS363" i="10"/>
  <c r="AT363" i="10"/>
  <c r="AU363" i="10"/>
  <c r="AV363" i="10"/>
  <c r="AW363" i="10"/>
  <c r="AX363" i="10"/>
  <c r="AY363" i="10"/>
  <c r="AZ363" i="10"/>
  <c r="BA363" i="10"/>
  <c r="BB363" i="10"/>
  <c r="BC363" i="10"/>
  <c r="AF364" i="10"/>
  <c r="AG364" i="10"/>
  <c r="AH364" i="10"/>
  <c r="AI364" i="10"/>
  <c r="AJ364" i="10"/>
  <c r="AK364" i="10"/>
  <c r="AL364" i="10"/>
  <c r="AM364" i="10"/>
  <c r="AN364" i="10"/>
  <c r="AO364" i="10"/>
  <c r="AP364" i="10"/>
  <c r="AQ364" i="10"/>
  <c r="AR364" i="10"/>
  <c r="AS364" i="10"/>
  <c r="AT364" i="10"/>
  <c r="AU364" i="10"/>
  <c r="AV364" i="10"/>
  <c r="AW364" i="10"/>
  <c r="AX364" i="10"/>
  <c r="AY364" i="10"/>
  <c r="AZ364" i="10"/>
  <c r="BA364" i="10"/>
  <c r="BB364" i="10"/>
  <c r="BC364" i="10"/>
  <c r="AF365" i="10"/>
  <c r="AG365" i="10"/>
  <c r="AH365" i="10"/>
  <c r="AI365" i="10"/>
  <c r="AJ365" i="10"/>
  <c r="AK365" i="10"/>
  <c r="AL365" i="10"/>
  <c r="AM365" i="10"/>
  <c r="AN365" i="10"/>
  <c r="AO365" i="10"/>
  <c r="AP365" i="10"/>
  <c r="AQ365" i="10"/>
  <c r="AR365" i="10"/>
  <c r="AS365" i="10"/>
  <c r="AT365" i="10"/>
  <c r="AU365" i="10"/>
  <c r="AV365" i="10"/>
  <c r="AW365" i="10"/>
  <c r="AX365" i="10"/>
  <c r="AY365" i="10"/>
  <c r="AZ365" i="10"/>
  <c r="BA365" i="10"/>
  <c r="BB365" i="10"/>
  <c r="BC365" i="10"/>
  <c r="AF366" i="10"/>
  <c r="AG366" i="10"/>
  <c r="AH366" i="10"/>
  <c r="AI366" i="10"/>
  <c r="AJ366" i="10"/>
  <c r="AK366" i="10"/>
  <c r="AL366" i="10"/>
  <c r="AM366" i="10"/>
  <c r="AN366" i="10"/>
  <c r="AO366" i="10"/>
  <c r="AP366" i="10"/>
  <c r="AQ366" i="10"/>
  <c r="AR366" i="10"/>
  <c r="AS366" i="10"/>
  <c r="AT366" i="10"/>
  <c r="AU366" i="10"/>
  <c r="AV366" i="10"/>
  <c r="AW366" i="10"/>
  <c r="AX366" i="10"/>
  <c r="AY366" i="10"/>
  <c r="AZ366" i="10"/>
  <c r="BA366" i="10"/>
  <c r="BB366" i="10"/>
  <c r="BC366" i="10"/>
  <c r="AF367" i="10"/>
  <c r="AG367" i="10"/>
  <c r="AH367" i="10"/>
  <c r="AI367" i="10"/>
  <c r="AJ367" i="10"/>
  <c r="AK367" i="10"/>
  <c r="AL367" i="10"/>
  <c r="AM367" i="10"/>
  <c r="AN367" i="10"/>
  <c r="AO367" i="10"/>
  <c r="AP367" i="10"/>
  <c r="AQ367" i="10"/>
  <c r="AR367" i="10"/>
  <c r="AS367" i="10"/>
  <c r="AT367" i="10"/>
  <c r="AU367" i="10"/>
  <c r="AV367" i="10"/>
  <c r="AW367" i="10"/>
  <c r="AX367" i="10"/>
  <c r="AY367" i="10"/>
  <c r="AZ367" i="10"/>
  <c r="BA367" i="10"/>
  <c r="BB367" i="10"/>
  <c r="BC367" i="10"/>
  <c r="AF368" i="10"/>
  <c r="AG368" i="10"/>
  <c r="AH368" i="10"/>
  <c r="AI368" i="10"/>
  <c r="AJ368" i="10"/>
  <c r="AK368" i="10"/>
  <c r="AL368" i="10"/>
  <c r="AM368" i="10"/>
  <c r="AN368" i="10"/>
  <c r="AO368" i="10"/>
  <c r="AP368" i="10"/>
  <c r="AQ368" i="10"/>
  <c r="AR368" i="10"/>
  <c r="AS368" i="10"/>
  <c r="AT368" i="10"/>
  <c r="AU368" i="10"/>
  <c r="AV368" i="10"/>
  <c r="AW368" i="10"/>
  <c r="AX368" i="10"/>
  <c r="AY368" i="10"/>
  <c r="AZ368" i="10"/>
  <c r="BA368" i="10"/>
  <c r="BB368" i="10"/>
  <c r="BC368" i="10"/>
  <c r="AF369" i="10"/>
  <c r="AG369" i="10"/>
  <c r="AH369" i="10"/>
  <c r="AI369" i="10"/>
  <c r="AJ369" i="10"/>
  <c r="AK369" i="10"/>
  <c r="AL369" i="10"/>
  <c r="AM369" i="10"/>
  <c r="AN369" i="10"/>
  <c r="AO369" i="10"/>
  <c r="AP369" i="10"/>
  <c r="AQ369" i="10"/>
  <c r="AR369" i="10"/>
  <c r="AS369" i="10"/>
  <c r="AT369" i="10"/>
  <c r="AU369" i="10"/>
  <c r="AV369" i="10"/>
  <c r="AW369" i="10"/>
  <c r="AX369" i="10"/>
  <c r="AY369" i="10"/>
  <c r="AZ369" i="10"/>
  <c r="BA369" i="10"/>
  <c r="BB369" i="10"/>
  <c r="BC369" i="10"/>
  <c r="AF370" i="10"/>
  <c r="AG370" i="10"/>
  <c r="AH370" i="10"/>
  <c r="AI370" i="10"/>
  <c r="AJ370" i="10"/>
  <c r="AK370" i="10"/>
  <c r="AL370" i="10"/>
  <c r="AM370" i="10"/>
  <c r="AN370" i="10"/>
  <c r="AO370" i="10"/>
  <c r="AP370" i="10"/>
  <c r="AQ370" i="10"/>
  <c r="AR370" i="10"/>
  <c r="AS370" i="10"/>
  <c r="AT370" i="10"/>
  <c r="AU370" i="10"/>
  <c r="AV370" i="10"/>
  <c r="AW370" i="10"/>
  <c r="AX370" i="10"/>
  <c r="AY370" i="10"/>
  <c r="AZ370" i="10"/>
  <c r="BA370" i="10"/>
  <c r="BB370" i="10"/>
  <c r="BC370" i="10"/>
  <c r="AF371" i="10"/>
  <c r="AG371" i="10"/>
  <c r="AH371" i="10"/>
  <c r="AI371" i="10"/>
  <c r="AJ371" i="10"/>
  <c r="AK371" i="10"/>
  <c r="AL371" i="10"/>
  <c r="AM371" i="10"/>
  <c r="AN371" i="10"/>
  <c r="AO371" i="10"/>
  <c r="AP371" i="10"/>
  <c r="AQ371" i="10"/>
  <c r="AR371" i="10"/>
  <c r="AS371" i="10"/>
  <c r="AT371" i="10"/>
  <c r="AU371" i="10"/>
  <c r="AV371" i="10"/>
  <c r="AW371" i="10"/>
  <c r="AX371" i="10"/>
  <c r="AY371" i="10"/>
  <c r="AZ371" i="10"/>
  <c r="BA371" i="10"/>
  <c r="BB371" i="10"/>
  <c r="BC371" i="10"/>
  <c r="AF372" i="10"/>
  <c r="AG372" i="10"/>
  <c r="AH372" i="10"/>
  <c r="AI372" i="10"/>
  <c r="AJ372" i="10"/>
  <c r="AK372" i="10"/>
  <c r="AL372" i="10"/>
  <c r="AM372" i="10"/>
  <c r="AN372" i="10"/>
  <c r="AO372" i="10"/>
  <c r="AP372" i="10"/>
  <c r="AQ372" i="10"/>
  <c r="AR372" i="10"/>
  <c r="AS372" i="10"/>
  <c r="AT372" i="10"/>
  <c r="AU372" i="10"/>
  <c r="AV372" i="10"/>
  <c r="AW372" i="10"/>
  <c r="AX372" i="10"/>
  <c r="AY372" i="10"/>
  <c r="AZ372" i="10"/>
  <c r="BA372" i="10"/>
  <c r="BB372" i="10"/>
  <c r="BC372" i="10"/>
  <c r="AF373" i="10"/>
  <c r="AG373" i="10"/>
  <c r="AH373" i="10"/>
  <c r="AI373" i="10"/>
  <c r="AJ373" i="10"/>
  <c r="AK373" i="10"/>
  <c r="AL373" i="10"/>
  <c r="AM373" i="10"/>
  <c r="AN373" i="10"/>
  <c r="AO373" i="10"/>
  <c r="AP373" i="10"/>
  <c r="AQ373" i="10"/>
  <c r="AR373" i="10"/>
  <c r="AS373" i="10"/>
  <c r="AT373" i="10"/>
  <c r="AU373" i="10"/>
  <c r="AV373" i="10"/>
  <c r="AW373" i="10"/>
  <c r="AX373" i="10"/>
  <c r="AY373" i="10"/>
  <c r="AZ373" i="10"/>
  <c r="BA373" i="10"/>
  <c r="BB373" i="10"/>
  <c r="BC373" i="10"/>
  <c r="AF374" i="10"/>
  <c r="AG374" i="10"/>
  <c r="AH374" i="10"/>
  <c r="AI374" i="10"/>
  <c r="AJ374" i="10"/>
  <c r="AK374" i="10"/>
  <c r="AL374" i="10"/>
  <c r="AM374" i="10"/>
  <c r="AN374" i="10"/>
  <c r="AO374" i="10"/>
  <c r="AP374" i="10"/>
  <c r="AQ374" i="10"/>
  <c r="AR374" i="10"/>
  <c r="AS374" i="10"/>
  <c r="AT374" i="10"/>
  <c r="AU374" i="10"/>
  <c r="AV374" i="10"/>
  <c r="AW374" i="10"/>
  <c r="AX374" i="10"/>
  <c r="AY374" i="10"/>
  <c r="AZ374" i="10"/>
  <c r="BA374" i="10"/>
  <c r="BB374" i="10"/>
  <c r="BC374" i="10"/>
  <c r="AF375" i="10"/>
  <c r="AG375" i="10"/>
  <c r="AH375" i="10"/>
  <c r="AI375" i="10"/>
  <c r="AJ375" i="10"/>
  <c r="AK375" i="10"/>
  <c r="AL375" i="10"/>
  <c r="AM375" i="10"/>
  <c r="AN375" i="10"/>
  <c r="AO375" i="10"/>
  <c r="AP375" i="10"/>
  <c r="AQ375" i="10"/>
  <c r="AR375" i="10"/>
  <c r="AS375" i="10"/>
  <c r="AT375" i="10"/>
  <c r="AU375" i="10"/>
  <c r="AV375" i="10"/>
  <c r="AW375" i="10"/>
  <c r="AX375" i="10"/>
  <c r="AY375" i="10"/>
  <c r="AZ375" i="10"/>
  <c r="BA375" i="10"/>
  <c r="BB375" i="10"/>
  <c r="BC375" i="10"/>
  <c r="AF376" i="10"/>
  <c r="AG376" i="10"/>
  <c r="AH376" i="10"/>
  <c r="AI376" i="10"/>
  <c r="AJ376" i="10"/>
  <c r="AK376" i="10"/>
  <c r="AL376" i="10"/>
  <c r="AM376" i="10"/>
  <c r="AN376" i="10"/>
  <c r="AO376" i="10"/>
  <c r="AP376" i="10"/>
  <c r="AQ376" i="10"/>
  <c r="AR376" i="10"/>
  <c r="AS376" i="10"/>
  <c r="AT376" i="10"/>
  <c r="AU376" i="10"/>
  <c r="AV376" i="10"/>
  <c r="AW376" i="10"/>
  <c r="AX376" i="10"/>
  <c r="AY376" i="10"/>
  <c r="AZ376" i="10"/>
  <c r="BA376" i="10"/>
  <c r="BB376" i="10"/>
  <c r="BC376" i="10"/>
  <c r="AF377" i="10"/>
  <c r="AG377" i="10"/>
  <c r="AH377" i="10"/>
  <c r="AI377" i="10"/>
  <c r="AJ377" i="10"/>
  <c r="AK377" i="10"/>
  <c r="AL377" i="10"/>
  <c r="AM377" i="10"/>
  <c r="AN377" i="10"/>
  <c r="AO377" i="10"/>
  <c r="AP377" i="10"/>
  <c r="AQ377" i="10"/>
  <c r="AR377" i="10"/>
  <c r="AS377" i="10"/>
  <c r="AT377" i="10"/>
  <c r="AU377" i="10"/>
  <c r="AV377" i="10"/>
  <c r="AW377" i="10"/>
  <c r="AX377" i="10"/>
  <c r="AY377" i="10"/>
  <c r="AZ377" i="10"/>
  <c r="BA377" i="10"/>
  <c r="BB377" i="10"/>
  <c r="BC377" i="10"/>
  <c r="AF378" i="10"/>
  <c r="AG378" i="10"/>
  <c r="AH378" i="10"/>
  <c r="AI378" i="10"/>
  <c r="AJ378" i="10"/>
  <c r="AK378" i="10"/>
  <c r="AL378" i="10"/>
  <c r="AM378" i="10"/>
  <c r="AN378" i="10"/>
  <c r="AO378" i="10"/>
  <c r="AP378" i="10"/>
  <c r="AQ378" i="10"/>
  <c r="AR378" i="10"/>
  <c r="AS378" i="10"/>
  <c r="AT378" i="10"/>
  <c r="AU378" i="10"/>
  <c r="AV378" i="10"/>
  <c r="AW378" i="10"/>
  <c r="AX378" i="10"/>
  <c r="AY378" i="10"/>
  <c r="AZ378" i="10"/>
  <c r="BA378" i="10"/>
  <c r="BB378" i="10"/>
  <c r="BC378" i="10"/>
  <c r="AF379" i="10"/>
  <c r="AG379" i="10"/>
  <c r="AH379" i="10"/>
  <c r="AI379" i="10"/>
  <c r="AJ379" i="10"/>
  <c r="AK379" i="10"/>
  <c r="AL379" i="10"/>
  <c r="AM379" i="10"/>
  <c r="AN379" i="10"/>
  <c r="AO379" i="10"/>
  <c r="AP379" i="10"/>
  <c r="AQ379" i="10"/>
  <c r="AR379" i="10"/>
  <c r="AS379" i="10"/>
  <c r="AT379" i="10"/>
  <c r="AU379" i="10"/>
  <c r="AV379" i="10"/>
  <c r="AW379" i="10"/>
  <c r="AX379" i="10"/>
  <c r="AY379" i="10"/>
  <c r="AZ379" i="10"/>
  <c r="BA379" i="10"/>
  <c r="BB379" i="10"/>
  <c r="BC379" i="10"/>
  <c r="AF380" i="10"/>
  <c r="AG380" i="10"/>
  <c r="AH380" i="10"/>
  <c r="AI380" i="10"/>
  <c r="AJ380" i="10"/>
  <c r="AK380" i="10"/>
  <c r="AL380" i="10"/>
  <c r="AM380" i="10"/>
  <c r="AN380" i="10"/>
  <c r="AO380" i="10"/>
  <c r="AP380" i="10"/>
  <c r="AQ380" i="10"/>
  <c r="AR380" i="10"/>
  <c r="AS380" i="10"/>
  <c r="AT380" i="10"/>
  <c r="AU380" i="10"/>
  <c r="AV380" i="10"/>
  <c r="AW380" i="10"/>
  <c r="AX380" i="10"/>
  <c r="AY380" i="10"/>
  <c r="AZ380" i="10"/>
  <c r="BA380" i="10"/>
  <c r="BB380" i="10"/>
  <c r="BC380" i="10"/>
  <c r="AF381" i="10"/>
  <c r="AG381" i="10"/>
  <c r="AH381" i="10"/>
  <c r="AI381" i="10"/>
  <c r="AJ381" i="10"/>
  <c r="AK381" i="10"/>
  <c r="AL381" i="10"/>
  <c r="AM381" i="10"/>
  <c r="AN381" i="10"/>
  <c r="AO381" i="10"/>
  <c r="AP381" i="10"/>
  <c r="AQ381" i="10"/>
  <c r="AR381" i="10"/>
  <c r="AS381" i="10"/>
  <c r="AT381" i="10"/>
  <c r="AU381" i="10"/>
  <c r="AV381" i="10"/>
  <c r="AW381" i="10"/>
  <c r="AX381" i="10"/>
  <c r="AY381" i="10"/>
  <c r="AZ381" i="10"/>
  <c r="BA381" i="10"/>
  <c r="BB381" i="10"/>
  <c r="BC381" i="10"/>
  <c r="AF382" i="10"/>
  <c r="AG382" i="10"/>
  <c r="AH382" i="10"/>
  <c r="AI382" i="10"/>
  <c r="AJ382" i="10"/>
  <c r="AK382" i="10"/>
  <c r="AL382" i="10"/>
  <c r="AM382" i="10"/>
  <c r="AN382" i="10"/>
  <c r="AO382" i="10"/>
  <c r="AP382" i="10"/>
  <c r="AQ382" i="10"/>
  <c r="AR382" i="10"/>
  <c r="AS382" i="10"/>
  <c r="AT382" i="10"/>
  <c r="AU382" i="10"/>
  <c r="AV382" i="10"/>
  <c r="AW382" i="10"/>
  <c r="AX382" i="10"/>
  <c r="AY382" i="10"/>
  <c r="AZ382" i="10"/>
  <c r="BA382" i="10"/>
  <c r="BB382" i="10"/>
  <c r="BC382" i="10"/>
  <c r="AF383" i="10"/>
  <c r="AG383" i="10"/>
  <c r="AH383" i="10"/>
  <c r="AI383" i="10"/>
  <c r="AJ383" i="10"/>
  <c r="AK383" i="10"/>
  <c r="AL383" i="10"/>
  <c r="AM383" i="10"/>
  <c r="AN383" i="10"/>
  <c r="AO383" i="10"/>
  <c r="AP383" i="10"/>
  <c r="AQ383" i="10"/>
  <c r="AR383" i="10"/>
  <c r="AS383" i="10"/>
  <c r="AT383" i="10"/>
  <c r="AU383" i="10"/>
  <c r="AV383" i="10"/>
  <c r="AW383" i="10"/>
  <c r="AX383" i="10"/>
  <c r="AY383" i="10"/>
  <c r="AZ383" i="10"/>
  <c r="BA383" i="10"/>
  <c r="BB383" i="10"/>
  <c r="BC383" i="10"/>
  <c r="AF384" i="10"/>
  <c r="AG384" i="10"/>
  <c r="AH384" i="10"/>
  <c r="AI384" i="10"/>
  <c r="AJ384" i="10"/>
  <c r="AK384" i="10"/>
  <c r="AL384" i="10"/>
  <c r="AM384" i="10"/>
  <c r="AN384" i="10"/>
  <c r="AO384" i="10"/>
  <c r="AP384" i="10"/>
  <c r="AQ384" i="10"/>
  <c r="AR384" i="10"/>
  <c r="AS384" i="10"/>
  <c r="AT384" i="10"/>
  <c r="AU384" i="10"/>
  <c r="AV384" i="10"/>
  <c r="AW384" i="10"/>
  <c r="AX384" i="10"/>
  <c r="AY384" i="10"/>
  <c r="AZ384" i="10"/>
  <c r="BA384" i="10"/>
  <c r="BB384" i="10"/>
  <c r="BC384" i="10"/>
  <c r="AF385" i="10"/>
  <c r="AG385" i="10"/>
  <c r="AH385" i="10"/>
  <c r="AI385" i="10"/>
  <c r="AJ385" i="10"/>
  <c r="AK385" i="10"/>
  <c r="AL385" i="10"/>
  <c r="AM385" i="10"/>
  <c r="AN385" i="10"/>
  <c r="AO385" i="10"/>
  <c r="AP385" i="10"/>
  <c r="AQ385" i="10"/>
  <c r="AR385" i="10"/>
  <c r="AS385" i="10"/>
  <c r="AT385" i="10"/>
  <c r="AU385" i="10"/>
  <c r="AV385" i="10"/>
  <c r="AW385" i="10"/>
  <c r="AX385" i="10"/>
  <c r="AY385" i="10"/>
  <c r="AZ385" i="10"/>
  <c r="BA385" i="10"/>
  <c r="BB385" i="10"/>
  <c r="BC385" i="10"/>
  <c r="AF386" i="10"/>
  <c r="AG386" i="10"/>
  <c r="AH386" i="10"/>
  <c r="AI386" i="10"/>
  <c r="AJ386" i="10"/>
  <c r="AK386" i="10"/>
  <c r="AL386" i="10"/>
  <c r="AM386" i="10"/>
  <c r="AN386" i="10"/>
  <c r="AO386" i="10"/>
  <c r="AP386" i="10"/>
  <c r="AQ386" i="10"/>
  <c r="AR386" i="10"/>
  <c r="AS386" i="10"/>
  <c r="AT386" i="10"/>
  <c r="AU386" i="10"/>
  <c r="AV386" i="10"/>
  <c r="AW386" i="10"/>
  <c r="AX386" i="10"/>
  <c r="AY386" i="10"/>
  <c r="AZ386" i="10"/>
  <c r="BA386" i="10"/>
  <c r="BB386" i="10"/>
  <c r="BC386" i="10"/>
  <c r="AF387" i="10"/>
  <c r="AG387" i="10"/>
  <c r="AH387" i="10"/>
  <c r="AI387" i="10"/>
  <c r="AJ387" i="10"/>
  <c r="AK387" i="10"/>
  <c r="AL387" i="10"/>
  <c r="AM387" i="10"/>
  <c r="AN387" i="10"/>
  <c r="AO387" i="10"/>
  <c r="AP387" i="10"/>
  <c r="AQ387" i="10"/>
  <c r="AR387" i="10"/>
  <c r="AS387" i="10"/>
  <c r="AT387" i="10"/>
  <c r="AU387" i="10"/>
  <c r="AV387" i="10"/>
  <c r="AW387" i="10"/>
  <c r="AX387" i="10"/>
  <c r="AY387" i="10"/>
  <c r="AZ387" i="10"/>
  <c r="BA387" i="10"/>
  <c r="BB387" i="10"/>
  <c r="BC387" i="10"/>
  <c r="AF388" i="10"/>
  <c r="AG388" i="10"/>
  <c r="AH388" i="10"/>
  <c r="AI388" i="10"/>
  <c r="AJ388" i="10"/>
  <c r="AK388" i="10"/>
  <c r="AL388" i="10"/>
  <c r="AM388" i="10"/>
  <c r="AN388" i="10"/>
  <c r="AO388" i="10"/>
  <c r="AP388" i="10"/>
  <c r="AQ388" i="10"/>
  <c r="AR388" i="10"/>
  <c r="AS388" i="10"/>
  <c r="AT388" i="10"/>
  <c r="AU388" i="10"/>
  <c r="AV388" i="10"/>
  <c r="AW388" i="10"/>
  <c r="AX388" i="10"/>
  <c r="AY388" i="10"/>
  <c r="AZ388" i="10"/>
  <c r="BA388" i="10"/>
  <c r="BB388" i="10"/>
  <c r="BC388" i="10"/>
  <c r="AF389" i="10"/>
  <c r="AG389" i="10"/>
  <c r="AH389" i="10"/>
  <c r="AI389" i="10"/>
  <c r="AJ389" i="10"/>
  <c r="AK389" i="10"/>
  <c r="AL389" i="10"/>
  <c r="AM389" i="10"/>
  <c r="AN389" i="10"/>
  <c r="AO389" i="10"/>
  <c r="AP389" i="10"/>
  <c r="AQ389" i="10"/>
  <c r="AR389" i="10"/>
  <c r="AS389" i="10"/>
  <c r="AT389" i="10"/>
  <c r="AU389" i="10"/>
  <c r="AV389" i="10"/>
  <c r="AW389" i="10"/>
  <c r="AX389" i="10"/>
  <c r="AY389" i="10"/>
  <c r="AZ389" i="10"/>
  <c r="BA389" i="10"/>
  <c r="BB389" i="10"/>
  <c r="BC389" i="10"/>
  <c r="AF390" i="10"/>
  <c r="AG390" i="10"/>
  <c r="AH390" i="10"/>
  <c r="AI390" i="10"/>
  <c r="AJ390" i="10"/>
  <c r="AK390" i="10"/>
  <c r="AL390" i="10"/>
  <c r="AM390" i="10"/>
  <c r="AN390" i="10"/>
  <c r="AO390" i="10"/>
  <c r="AP390" i="10"/>
  <c r="AQ390" i="10"/>
  <c r="AR390" i="10"/>
  <c r="AS390" i="10"/>
  <c r="AT390" i="10"/>
  <c r="AU390" i="10"/>
  <c r="AV390" i="10"/>
  <c r="AW390" i="10"/>
  <c r="AX390" i="10"/>
  <c r="AY390" i="10"/>
  <c r="AZ390" i="10"/>
  <c r="BA390" i="10"/>
  <c r="BB390" i="10"/>
  <c r="BC390" i="10"/>
  <c r="AF391" i="10"/>
  <c r="AG391" i="10"/>
  <c r="AH391" i="10"/>
  <c r="AI391" i="10"/>
  <c r="AJ391" i="10"/>
  <c r="AK391" i="10"/>
  <c r="AL391" i="10"/>
  <c r="AM391" i="10"/>
  <c r="AN391" i="10"/>
  <c r="AO391" i="10"/>
  <c r="AP391" i="10"/>
  <c r="AQ391" i="10"/>
  <c r="AR391" i="10"/>
  <c r="AS391" i="10"/>
  <c r="AT391" i="10"/>
  <c r="AU391" i="10"/>
  <c r="AV391" i="10"/>
  <c r="AW391" i="10"/>
  <c r="AX391" i="10"/>
  <c r="AY391" i="10"/>
  <c r="AZ391" i="10"/>
  <c r="BA391" i="10"/>
  <c r="BB391" i="10"/>
  <c r="BC391" i="10"/>
  <c r="AF392" i="10"/>
  <c r="AG392" i="10"/>
  <c r="AH392" i="10"/>
  <c r="AI392" i="10"/>
  <c r="AJ392" i="10"/>
  <c r="AK392" i="10"/>
  <c r="AL392" i="10"/>
  <c r="AM392" i="10"/>
  <c r="AN392" i="10"/>
  <c r="AO392" i="10"/>
  <c r="AP392" i="10"/>
  <c r="AQ392" i="10"/>
  <c r="AR392" i="10"/>
  <c r="AS392" i="10"/>
  <c r="AT392" i="10"/>
  <c r="AU392" i="10"/>
  <c r="AV392" i="10"/>
  <c r="AW392" i="10"/>
  <c r="AX392" i="10"/>
  <c r="AY392" i="10"/>
  <c r="AZ392" i="10"/>
  <c r="BA392" i="10"/>
  <c r="BB392" i="10"/>
  <c r="BC392" i="10"/>
  <c r="AF393" i="10"/>
  <c r="AG393" i="10"/>
  <c r="AH393" i="10"/>
  <c r="AI393" i="10"/>
  <c r="AJ393" i="10"/>
  <c r="AK393" i="10"/>
  <c r="AL393" i="10"/>
  <c r="AM393" i="10"/>
  <c r="AN393" i="10"/>
  <c r="AO393" i="10"/>
  <c r="AP393" i="10"/>
  <c r="AQ393" i="10"/>
  <c r="AR393" i="10"/>
  <c r="AS393" i="10"/>
  <c r="AT393" i="10"/>
  <c r="AU393" i="10"/>
  <c r="AV393" i="10"/>
  <c r="AW393" i="10"/>
  <c r="AX393" i="10"/>
  <c r="AY393" i="10"/>
  <c r="AZ393" i="10"/>
  <c r="BA393" i="10"/>
  <c r="BB393" i="10"/>
  <c r="BC393" i="10"/>
  <c r="AF394" i="10"/>
  <c r="AG394" i="10"/>
  <c r="AH394" i="10"/>
  <c r="AI394" i="10"/>
  <c r="AJ394" i="10"/>
  <c r="AK394" i="10"/>
  <c r="AL394" i="10"/>
  <c r="AM394" i="10"/>
  <c r="AN394" i="10"/>
  <c r="AO394" i="10"/>
  <c r="AP394" i="10"/>
  <c r="AQ394" i="10"/>
  <c r="AR394" i="10"/>
  <c r="AS394" i="10"/>
  <c r="AT394" i="10"/>
  <c r="AU394" i="10"/>
  <c r="AV394" i="10"/>
  <c r="AW394" i="10"/>
  <c r="AX394" i="10"/>
  <c r="AY394" i="10"/>
  <c r="AZ394" i="10"/>
  <c r="BA394" i="10"/>
  <c r="BB394" i="10"/>
  <c r="BC394" i="10"/>
  <c r="AF395" i="10"/>
  <c r="AG395" i="10"/>
  <c r="AH395" i="10"/>
  <c r="AI395" i="10"/>
  <c r="AJ395" i="10"/>
  <c r="AK395" i="10"/>
  <c r="AL395" i="10"/>
  <c r="AM395" i="10"/>
  <c r="AN395" i="10"/>
  <c r="AO395" i="10"/>
  <c r="AP395" i="10"/>
  <c r="AQ395" i="10"/>
  <c r="AR395" i="10"/>
  <c r="AS395" i="10"/>
  <c r="AT395" i="10"/>
  <c r="AU395" i="10"/>
  <c r="AV395" i="10"/>
  <c r="AW395" i="10"/>
  <c r="AX395" i="10"/>
  <c r="AY395" i="10"/>
  <c r="AZ395" i="10"/>
  <c r="BA395" i="10"/>
  <c r="BB395" i="10"/>
  <c r="BC395" i="10"/>
  <c r="AF396" i="10"/>
  <c r="AG396" i="10"/>
  <c r="AH396" i="10"/>
  <c r="AI396" i="10"/>
  <c r="AJ396" i="10"/>
  <c r="AK396" i="10"/>
  <c r="AL396" i="10"/>
  <c r="AM396" i="10"/>
  <c r="AN396" i="10"/>
  <c r="AO396" i="10"/>
  <c r="AP396" i="10"/>
  <c r="AQ396" i="10"/>
  <c r="AR396" i="10"/>
  <c r="AS396" i="10"/>
  <c r="AT396" i="10"/>
  <c r="AU396" i="10"/>
  <c r="AV396" i="10"/>
  <c r="AW396" i="10"/>
  <c r="AX396" i="10"/>
  <c r="AY396" i="10"/>
  <c r="AZ396" i="10"/>
  <c r="BA396" i="10"/>
  <c r="BB396" i="10"/>
  <c r="BC396" i="10"/>
  <c r="AF397" i="10"/>
  <c r="AG397" i="10"/>
  <c r="AH397" i="10"/>
  <c r="AI397" i="10"/>
  <c r="AJ397" i="10"/>
  <c r="AK397" i="10"/>
  <c r="AL397" i="10"/>
  <c r="AM397" i="10"/>
  <c r="AN397" i="10"/>
  <c r="AO397" i="10"/>
  <c r="AP397" i="10"/>
  <c r="AQ397" i="10"/>
  <c r="AR397" i="10"/>
  <c r="AS397" i="10"/>
  <c r="AT397" i="10"/>
  <c r="AU397" i="10"/>
  <c r="AV397" i="10"/>
  <c r="AW397" i="10"/>
  <c r="AX397" i="10"/>
  <c r="AY397" i="10"/>
  <c r="AZ397" i="10"/>
  <c r="BA397" i="10"/>
  <c r="BB397" i="10"/>
  <c r="BC397" i="10"/>
  <c r="AF398" i="10"/>
  <c r="AG398" i="10"/>
  <c r="AH398" i="10"/>
  <c r="AI398" i="10"/>
  <c r="AJ398" i="10"/>
  <c r="AK398" i="10"/>
  <c r="AL398" i="10"/>
  <c r="AM398" i="10"/>
  <c r="AN398" i="10"/>
  <c r="AO398" i="10"/>
  <c r="AP398" i="10"/>
  <c r="AQ398" i="10"/>
  <c r="AR398" i="10"/>
  <c r="AS398" i="10"/>
  <c r="AT398" i="10"/>
  <c r="AU398" i="10"/>
  <c r="AV398" i="10"/>
  <c r="AW398" i="10"/>
  <c r="AX398" i="10"/>
  <c r="AY398" i="10"/>
  <c r="AZ398" i="10"/>
  <c r="BA398" i="10"/>
  <c r="BB398" i="10"/>
  <c r="BC398" i="10"/>
  <c r="AF399" i="10"/>
  <c r="AG399" i="10"/>
  <c r="AH399" i="10"/>
  <c r="AI399" i="10"/>
  <c r="AJ399" i="10"/>
  <c r="AK399" i="10"/>
  <c r="AL399" i="10"/>
  <c r="AM399" i="10"/>
  <c r="AN399" i="10"/>
  <c r="AO399" i="10"/>
  <c r="AP399" i="10"/>
  <c r="AQ399" i="10"/>
  <c r="AR399" i="10"/>
  <c r="AS399" i="10"/>
  <c r="AT399" i="10"/>
  <c r="AU399" i="10"/>
  <c r="AV399" i="10"/>
  <c r="AW399" i="10"/>
  <c r="AX399" i="10"/>
  <c r="AY399" i="10"/>
  <c r="AZ399" i="10"/>
  <c r="BA399" i="10"/>
  <c r="BB399" i="10"/>
  <c r="BC399" i="10"/>
  <c r="AF400" i="10"/>
  <c r="AG400" i="10"/>
  <c r="AH400" i="10"/>
  <c r="AI400" i="10"/>
  <c r="AJ400" i="10"/>
  <c r="AK400" i="10"/>
  <c r="AL400" i="10"/>
  <c r="AM400" i="10"/>
  <c r="AN400" i="10"/>
  <c r="AO400" i="10"/>
  <c r="AP400" i="10"/>
  <c r="AQ400" i="10"/>
  <c r="AR400" i="10"/>
  <c r="AS400" i="10"/>
  <c r="AT400" i="10"/>
  <c r="AU400" i="10"/>
  <c r="AV400" i="10"/>
  <c r="AW400" i="10"/>
  <c r="AX400" i="10"/>
  <c r="AY400" i="10"/>
  <c r="AZ400" i="10"/>
  <c r="BA400" i="10"/>
  <c r="BB400" i="10"/>
  <c r="BC400" i="10"/>
  <c r="AF401" i="10"/>
  <c r="AG401" i="10"/>
  <c r="AH401" i="10"/>
  <c r="AI401" i="10"/>
  <c r="AJ401" i="10"/>
  <c r="AK401" i="10"/>
  <c r="AL401" i="10"/>
  <c r="AM401" i="10"/>
  <c r="AN401" i="10"/>
  <c r="AO401" i="10"/>
  <c r="AP401" i="10"/>
  <c r="AQ401" i="10"/>
  <c r="AR401" i="10"/>
  <c r="AS401" i="10"/>
  <c r="AT401" i="10"/>
  <c r="AU401" i="10"/>
  <c r="AV401" i="10"/>
  <c r="AW401" i="10"/>
  <c r="AX401" i="10"/>
  <c r="AY401" i="10"/>
  <c r="AZ401" i="10"/>
  <c r="BA401" i="10"/>
  <c r="BB401" i="10"/>
  <c r="BC401" i="10"/>
  <c r="AF402" i="10"/>
  <c r="AG402" i="10"/>
  <c r="AH402" i="10"/>
  <c r="AI402" i="10"/>
  <c r="AJ402" i="10"/>
  <c r="AK402" i="10"/>
  <c r="AL402" i="10"/>
  <c r="AM402" i="10"/>
  <c r="AN402" i="10"/>
  <c r="AO402" i="10"/>
  <c r="AP402" i="10"/>
  <c r="AQ402" i="10"/>
  <c r="AR402" i="10"/>
  <c r="AS402" i="10"/>
  <c r="AT402" i="10"/>
  <c r="AU402" i="10"/>
  <c r="AV402" i="10"/>
  <c r="AW402" i="10"/>
  <c r="AX402" i="10"/>
  <c r="AY402" i="10"/>
  <c r="AZ402" i="10"/>
  <c r="BA402" i="10"/>
  <c r="BB402" i="10"/>
  <c r="BC402" i="10"/>
  <c r="AF403" i="10"/>
  <c r="AG403" i="10"/>
  <c r="AH403" i="10"/>
  <c r="AI403" i="10"/>
  <c r="AJ403" i="10"/>
  <c r="AK403" i="10"/>
  <c r="AL403" i="10"/>
  <c r="AM403" i="10"/>
  <c r="AN403" i="10"/>
  <c r="AO403" i="10"/>
  <c r="AP403" i="10"/>
  <c r="AQ403" i="10"/>
  <c r="AR403" i="10"/>
  <c r="AS403" i="10"/>
  <c r="AT403" i="10"/>
  <c r="AU403" i="10"/>
  <c r="AV403" i="10"/>
  <c r="AW403" i="10"/>
  <c r="AX403" i="10"/>
  <c r="AY403" i="10"/>
  <c r="AZ403" i="10"/>
  <c r="BA403" i="10"/>
  <c r="BB403" i="10"/>
  <c r="BC403" i="10"/>
  <c r="AF404" i="10"/>
  <c r="AG404" i="10"/>
  <c r="AH404" i="10"/>
  <c r="AI404" i="10"/>
  <c r="AJ404" i="10"/>
  <c r="AK404" i="10"/>
  <c r="AL404" i="10"/>
  <c r="AM404" i="10"/>
  <c r="AN404" i="10"/>
  <c r="AO404" i="10"/>
  <c r="AP404" i="10"/>
  <c r="AQ404" i="10"/>
  <c r="AR404" i="10"/>
  <c r="AS404" i="10"/>
  <c r="AT404" i="10"/>
  <c r="AU404" i="10"/>
  <c r="AV404" i="10"/>
  <c r="AW404" i="10"/>
  <c r="AX404" i="10"/>
  <c r="AY404" i="10"/>
  <c r="AZ404" i="10"/>
  <c r="BA404" i="10"/>
  <c r="BB404" i="10"/>
  <c r="BC404" i="10"/>
  <c r="AF405" i="10"/>
  <c r="AG405" i="10"/>
  <c r="AH405" i="10"/>
  <c r="AI405" i="10"/>
  <c r="AJ405" i="10"/>
  <c r="AK405" i="10"/>
  <c r="AL405" i="10"/>
  <c r="AM405" i="10"/>
  <c r="AN405" i="10"/>
  <c r="AO405" i="10"/>
  <c r="AP405" i="10"/>
  <c r="AQ405" i="10"/>
  <c r="AR405" i="10"/>
  <c r="AS405" i="10"/>
  <c r="AT405" i="10"/>
  <c r="AU405" i="10"/>
  <c r="AV405" i="10"/>
  <c r="AW405" i="10"/>
  <c r="AX405" i="10"/>
  <c r="AY405" i="10"/>
  <c r="AZ405" i="10"/>
  <c r="BA405" i="10"/>
  <c r="BB405" i="10"/>
  <c r="BC405" i="10"/>
  <c r="AF406" i="10"/>
  <c r="AG406" i="10"/>
  <c r="AH406" i="10"/>
  <c r="AI406" i="10"/>
  <c r="AJ406" i="10"/>
  <c r="AK406" i="10"/>
  <c r="AL406" i="10"/>
  <c r="AM406" i="10"/>
  <c r="AN406" i="10"/>
  <c r="AO406" i="10"/>
  <c r="AP406" i="10"/>
  <c r="AQ406" i="10"/>
  <c r="AR406" i="10"/>
  <c r="AS406" i="10"/>
  <c r="AT406" i="10"/>
  <c r="AU406" i="10"/>
  <c r="AV406" i="10"/>
  <c r="AW406" i="10"/>
  <c r="AX406" i="10"/>
  <c r="AY406" i="10"/>
  <c r="AZ406" i="10"/>
  <c r="BA406" i="10"/>
  <c r="BB406" i="10"/>
  <c r="BC406" i="10"/>
  <c r="AF407" i="10"/>
  <c r="AG407" i="10"/>
  <c r="AH407" i="10"/>
  <c r="AI407" i="10"/>
  <c r="AJ407" i="10"/>
  <c r="AK407" i="10"/>
  <c r="AL407" i="10"/>
  <c r="AM407" i="10"/>
  <c r="AN407" i="10"/>
  <c r="AO407" i="10"/>
  <c r="AP407" i="10"/>
  <c r="AQ407" i="10"/>
  <c r="AR407" i="10"/>
  <c r="AS407" i="10"/>
  <c r="AT407" i="10"/>
  <c r="AU407" i="10"/>
  <c r="AV407" i="10"/>
  <c r="AW407" i="10"/>
  <c r="AX407" i="10"/>
  <c r="AY407" i="10"/>
  <c r="AZ407" i="10"/>
  <c r="BA407" i="10"/>
  <c r="BB407" i="10"/>
  <c r="BC407" i="10"/>
  <c r="AF408" i="10"/>
  <c r="AG408" i="10"/>
  <c r="AH408" i="10"/>
  <c r="AI408" i="10"/>
  <c r="AJ408" i="10"/>
  <c r="AK408" i="10"/>
  <c r="AL408" i="10"/>
  <c r="AM408" i="10"/>
  <c r="AN408" i="10"/>
  <c r="AO408" i="10"/>
  <c r="AP408" i="10"/>
  <c r="AQ408" i="10"/>
  <c r="AR408" i="10"/>
  <c r="AS408" i="10"/>
  <c r="AT408" i="10"/>
  <c r="AU408" i="10"/>
  <c r="AV408" i="10"/>
  <c r="AW408" i="10"/>
  <c r="AX408" i="10"/>
  <c r="AY408" i="10"/>
  <c r="AZ408" i="10"/>
  <c r="BA408" i="10"/>
  <c r="BB408" i="10"/>
  <c r="BC408" i="10"/>
  <c r="AF409" i="10"/>
  <c r="AG409" i="10"/>
  <c r="AH409" i="10"/>
  <c r="AI409" i="10"/>
  <c r="AJ409" i="10"/>
  <c r="AK409" i="10"/>
  <c r="AL409" i="10"/>
  <c r="AM409" i="10"/>
  <c r="AN409" i="10"/>
  <c r="AO409" i="10"/>
  <c r="AP409" i="10"/>
  <c r="AQ409" i="10"/>
  <c r="AR409" i="10"/>
  <c r="AS409" i="10"/>
  <c r="AT409" i="10"/>
  <c r="AU409" i="10"/>
  <c r="AV409" i="10"/>
  <c r="AW409" i="10"/>
  <c r="AX409" i="10"/>
  <c r="AY409" i="10"/>
  <c r="AZ409" i="10"/>
  <c r="BA409" i="10"/>
  <c r="BB409" i="10"/>
  <c r="BC409" i="10"/>
  <c r="AF410" i="10"/>
  <c r="AG410" i="10"/>
  <c r="AH410" i="10"/>
  <c r="AI410" i="10"/>
  <c r="AJ410" i="10"/>
  <c r="AK410" i="10"/>
  <c r="AL410" i="10"/>
  <c r="AM410" i="10"/>
  <c r="AN410" i="10"/>
  <c r="AO410" i="10"/>
  <c r="AP410" i="10"/>
  <c r="AQ410" i="10"/>
  <c r="AR410" i="10"/>
  <c r="AS410" i="10"/>
  <c r="AT410" i="10"/>
  <c r="AU410" i="10"/>
  <c r="AV410" i="10"/>
  <c r="AW410" i="10"/>
  <c r="AX410" i="10"/>
  <c r="AY410" i="10"/>
  <c r="AZ410" i="10"/>
  <c r="BA410" i="10"/>
  <c r="BB410" i="10"/>
  <c r="BC410" i="10"/>
  <c r="AF411" i="10"/>
  <c r="AG411" i="10"/>
  <c r="AH411" i="10"/>
  <c r="AI411" i="10"/>
  <c r="AJ411" i="10"/>
  <c r="AK411" i="10"/>
  <c r="AL411" i="10"/>
  <c r="AM411" i="10"/>
  <c r="AN411" i="10"/>
  <c r="AO411" i="10"/>
  <c r="AP411" i="10"/>
  <c r="AQ411" i="10"/>
  <c r="AR411" i="10"/>
  <c r="AS411" i="10"/>
  <c r="AT411" i="10"/>
  <c r="AU411" i="10"/>
  <c r="AV411" i="10"/>
  <c r="AW411" i="10"/>
  <c r="AX411" i="10"/>
  <c r="AY411" i="10"/>
  <c r="AZ411" i="10"/>
  <c r="BA411" i="10"/>
  <c r="BB411" i="10"/>
  <c r="BC411" i="10"/>
  <c r="AF412" i="10"/>
  <c r="AG412" i="10"/>
  <c r="AH412" i="10"/>
  <c r="AI412" i="10"/>
  <c r="AJ412" i="10"/>
  <c r="AK412" i="10"/>
  <c r="AL412" i="10"/>
  <c r="AM412" i="10"/>
  <c r="AN412" i="10"/>
  <c r="AO412" i="10"/>
  <c r="AP412" i="10"/>
  <c r="AQ412" i="10"/>
  <c r="AR412" i="10"/>
  <c r="AS412" i="10"/>
  <c r="AT412" i="10"/>
  <c r="AU412" i="10"/>
  <c r="AV412" i="10"/>
  <c r="AW412" i="10"/>
  <c r="AX412" i="10"/>
  <c r="AY412" i="10"/>
  <c r="AZ412" i="10"/>
  <c r="BA412" i="10"/>
  <c r="BB412" i="10"/>
  <c r="BC412" i="10"/>
  <c r="AF413" i="10"/>
  <c r="AG413" i="10"/>
  <c r="AH413" i="10"/>
  <c r="AI413" i="10"/>
  <c r="AJ413" i="10"/>
  <c r="AK413" i="10"/>
  <c r="AL413" i="10"/>
  <c r="AM413" i="10"/>
  <c r="AN413" i="10"/>
  <c r="AO413" i="10"/>
  <c r="AP413" i="10"/>
  <c r="AQ413" i="10"/>
  <c r="AR413" i="10"/>
  <c r="AS413" i="10"/>
  <c r="AT413" i="10"/>
  <c r="AU413" i="10"/>
  <c r="AV413" i="10"/>
  <c r="AW413" i="10"/>
  <c r="AX413" i="10"/>
  <c r="AY413" i="10"/>
  <c r="AZ413" i="10"/>
  <c r="BA413" i="10"/>
  <c r="BB413" i="10"/>
  <c r="BC413" i="10"/>
  <c r="AF414" i="10"/>
  <c r="AG414" i="10"/>
  <c r="AH414" i="10"/>
  <c r="AI414" i="10"/>
  <c r="AJ414" i="10"/>
  <c r="AK414" i="10"/>
  <c r="AL414" i="10"/>
  <c r="AM414" i="10"/>
  <c r="AN414" i="10"/>
  <c r="AO414" i="10"/>
  <c r="AP414" i="10"/>
  <c r="AQ414" i="10"/>
  <c r="AR414" i="10"/>
  <c r="AS414" i="10"/>
  <c r="AT414" i="10"/>
  <c r="AU414" i="10"/>
  <c r="AV414" i="10"/>
  <c r="AW414" i="10"/>
  <c r="AX414" i="10"/>
  <c r="AY414" i="10"/>
  <c r="AZ414" i="10"/>
  <c r="BA414" i="10"/>
  <c r="BB414" i="10"/>
  <c r="BC414" i="10"/>
  <c r="AF415" i="10"/>
  <c r="AG415" i="10"/>
  <c r="AH415" i="10"/>
  <c r="AI415" i="10"/>
  <c r="AJ415" i="10"/>
  <c r="AK415" i="10"/>
  <c r="AL415" i="10"/>
  <c r="AM415" i="10"/>
  <c r="AN415" i="10"/>
  <c r="AO415" i="10"/>
  <c r="AP415" i="10"/>
  <c r="AQ415" i="10"/>
  <c r="AR415" i="10"/>
  <c r="AS415" i="10"/>
  <c r="AT415" i="10"/>
  <c r="AU415" i="10"/>
  <c r="AV415" i="10"/>
  <c r="AW415" i="10"/>
  <c r="AX415" i="10"/>
  <c r="AY415" i="10"/>
  <c r="AZ415" i="10"/>
  <c r="BA415" i="10"/>
  <c r="BB415" i="10"/>
  <c r="BC415" i="10"/>
  <c r="AF416" i="10"/>
  <c r="AG416" i="10"/>
  <c r="AH416" i="10"/>
  <c r="AI416" i="10"/>
  <c r="AJ416" i="10"/>
  <c r="AK416" i="10"/>
  <c r="AL416" i="10"/>
  <c r="AM416" i="10"/>
  <c r="AN416" i="10"/>
  <c r="AO416" i="10"/>
  <c r="AP416" i="10"/>
  <c r="AQ416" i="10"/>
  <c r="AR416" i="10"/>
  <c r="AS416" i="10"/>
  <c r="AT416" i="10"/>
  <c r="AU416" i="10"/>
  <c r="AV416" i="10"/>
  <c r="AW416" i="10"/>
  <c r="AX416" i="10"/>
  <c r="AY416" i="10"/>
  <c r="AZ416" i="10"/>
  <c r="BA416" i="10"/>
  <c r="BB416" i="10"/>
  <c r="BC416" i="10"/>
  <c r="AF417" i="10"/>
  <c r="AG417" i="10"/>
  <c r="AH417" i="10"/>
  <c r="AI417" i="10"/>
  <c r="AJ417" i="10"/>
  <c r="AK417" i="10"/>
  <c r="AL417" i="10"/>
  <c r="AM417" i="10"/>
  <c r="AN417" i="10"/>
  <c r="AO417" i="10"/>
  <c r="AP417" i="10"/>
  <c r="AQ417" i="10"/>
  <c r="AR417" i="10"/>
  <c r="AS417" i="10"/>
  <c r="AT417" i="10"/>
  <c r="AU417" i="10"/>
  <c r="AV417" i="10"/>
  <c r="AW417" i="10"/>
  <c r="AX417" i="10"/>
  <c r="AY417" i="10"/>
  <c r="AZ417" i="10"/>
  <c r="BA417" i="10"/>
  <c r="BB417" i="10"/>
  <c r="BC417" i="10"/>
  <c r="AF418" i="10"/>
  <c r="AG418" i="10"/>
  <c r="AH418" i="10"/>
  <c r="AI418" i="10"/>
  <c r="AJ418" i="10"/>
  <c r="AK418" i="10"/>
  <c r="AL418" i="10"/>
  <c r="AM418" i="10"/>
  <c r="AN418" i="10"/>
  <c r="AO418" i="10"/>
  <c r="AP418" i="10"/>
  <c r="AQ418" i="10"/>
  <c r="AR418" i="10"/>
  <c r="AS418" i="10"/>
  <c r="AT418" i="10"/>
  <c r="AU418" i="10"/>
  <c r="AV418" i="10"/>
  <c r="AW418" i="10"/>
  <c r="AX418" i="10"/>
  <c r="AY418" i="10"/>
  <c r="AZ418" i="10"/>
  <c r="BA418" i="10"/>
  <c r="BB418" i="10"/>
  <c r="BC418" i="10"/>
  <c r="AF419" i="10"/>
  <c r="AG419" i="10"/>
  <c r="AH419" i="10"/>
  <c r="AI419" i="10"/>
  <c r="AJ419" i="10"/>
  <c r="AK419" i="10"/>
  <c r="AL419" i="10"/>
  <c r="AM419" i="10"/>
  <c r="AN419" i="10"/>
  <c r="AO419" i="10"/>
  <c r="AP419" i="10"/>
  <c r="AQ419" i="10"/>
  <c r="AR419" i="10"/>
  <c r="AS419" i="10"/>
  <c r="AT419" i="10"/>
  <c r="AU419" i="10"/>
  <c r="AV419" i="10"/>
  <c r="AW419" i="10"/>
  <c r="AX419" i="10"/>
  <c r="AY419" i="10"/>
  <c r="AZ419" i="10"/>
  <c r="BA419" i="10"/>
  <c r="BB419" i="10"/>
  <c r="BC419" i="10"/>
  <c r="AF420" i="10"/>
  <c r="AG420" i="10"/>
  <c r="AH420" i="10"/>
  <c r="AI420" i="10"/>
  <c r="AJ420" i="10"/>
  <c r="AK420" i="10"/>
  <c r="AL420" i="10"/>
  <c r="AM420" i="10"/>
  <c r="AN420" i="10"/>
  <c r="AO420" i="10"/>
  <c r="AP420" i="10"/>
  <c r="AQ420" i="10"/>
  <c r="AR420" i="10"/>
  <c r="AS420" i="10"/>
  <c r="AT420" i="10"/>
  <c r="AU420" i="10"/>
  <c r="AV420" i="10"/>
  <c r="AW420" i="10"/>
  <c r="AX420" i="10"/>
  <c r="AY420" i="10"/>
  <c r="AZ420" i="10"/>
  <c r="BA420" i="10"/>
  <c r="BB420" i="10"/>
  <c r="BC420" i="10"/>
  <c r="AF421" i="10"/>
  <c r="AG421" i="10"/>
  <c r="AH421" i="10"/>
  <c r="AI421" i="10"/>
  <c r="AJ421" i="10"/>
  <c r="AK421" i="10"/>
  <c r="AL421" i="10"/>
  <c r="AM421" i="10"/>
  <c r="AN421" i="10"/>
  <c r="AO421" i="10"/>
  <c r="AP421" i="10"/>
  <c r="AQ421" i="10"/>
  <c r="AR421" i="10"/>
  <c r="AS421" i="10"/>
  <c r="AT421" i="10"/>
  <c r="AU421" i="10"/>
  <c r="AV421" i="10"/>
  <c r="AW421" i="10"/>
  <c r="AX421" i="10"/>
  <c r="AY421" i="10"/>
  <c r="AZ421" i="10"/>
  <c r="BA421" i="10"/>
  <c r="BB421" i="10"/>
  <c r="BC421" i="10"/>
  <c r="AF422" i="10"/>
  <c r="AG422" i="10"/>
  <c r="AH422" i="10"/>
  <c r="AI422" i="10"/>
  <c r="AJ422" i="10"/>
  <c r="AK422" i="10"/>
  <c r="AL422" i="10"/>
  <c r="AM422" i="10"/>
  <c r="AN422" i="10"/>
  <c r="AO422" i="10"/>
  <c r="AP422" i="10"/>
  <c r="AQ422" i="10"/>
  <c r="AR422" i="10"/>
  <c r="AS422" i="10"/>
  <c r="AT422" i="10"/>
  <c r="AU422" i="10"/>
  <c r="AV422" i="10"/>
  <c r="AW422" i="10"/>
  <c r="AX422" i="10"/>
  <c r="AY422" i="10"/>
  <c r="AZ422" i="10"/>
  <c r="BA422" i="10"/>
  <c r="BB422" i="10"/>
  <c r="BC422" i="10"/>
  <c r="AF423" i="10"/>
  <c r="AG423" i="10"/>
  <c r="AH423" i="10"/>
  <c r="AI423" i="10"/>
  <c r="AJ423" i="10"/>
  <c r="AK423" i="10"/>
  <c r="AL423" i="10"/>
  <c r="AM423" i="10"/>
  <c r="AN423" i="10"/>
  <c r="AO423" i="10"/>
  <c r="AP423" i="10"/>
  <c r="AQ423" i="10"/>
  <c r="AR423" i="10"/>
  <c r="AS423" i="10"/>
  <c r="AT423" i="10"/>
  <c r="AU423" i="10"/>
  <c r="AV423" i="10"/>
  <c r="AW423" i="10"/>
  <c r="AX423" i="10"/>
  <c r="AY423" i="10"/>
  <c r="AZ423" i="10"/>
  <c r="BA423" i="10"/>
  <c r="BB423" i="10"/>
  <c r="BC423" i="10"/>
  <c r="AF424" i="10"/>
  <c r="AG424" i="10"/>
  <c r="AH424" i="10"/>
  <c r="AI424" i="10"/>
  <c r="AJ424" i="10"/>
  <c r="AK424" i="10"/>
  <c r="AL424" i="10"/>
  <c r="AM424" i="10"/>
  <c r="AN424" i="10"/>
  <c r="AO424" i="10"/>
  <c r="AP424" i="10"/>
  <c r="AQ424" i="10"/>
  <c r="AR424" i="10"/>
  <c r="AS424" i="10"/>
  <c r="AT424" i="10"/>
  <c r="AU424" i="10"/>
  <c r="AV424" i="10"/>
  <c r="AW424" i="10"/>
  <c r="AX424" i="10"/>
  <c r="AY424" i="10"/>
  <c r="AZ424" i="10"/>
  <c r="BA424" i="10"/>
  <c r="BB424" i="10"/>
  <c r="BC424" i="10"/>
  <c r="AF425" i="10"/>
  <c r="AG425" i="10"/>
  <c r="AH425" i="10"/>
  <c r="AI425" i="10"/>
  <c r="AJ425" i="10"/>
  <c r="AK425" i="10"/>
  <c r="AL425" i="10"/>
  <c r="AM425" i="10"/>
  <c r="AN425" i="10"/>
  <c r="AO425" i="10"/>
  <c r="AP425" i="10"/>
  <c r="AQ425" i="10"/>
  <c r="AR425" i="10"/>
  <c r="AS425" i="10"/>
  <c r="AT425" i="10"/>
  <c r="AU425" i="10"/>
  <c r="AV425" i="10"/>
  <c r="AW425" i="10"/>
  <c r="AX425" i="10"/>
  <c r="AY425" i="10"/>
  <c r="AZ425" i="10"/>
  <c r="BA425" i="10"/>
  <c r="BB425" i="10"/>
  <c r="BC425" i="10"/>
  <c r="AF426" i="10"/>
  <c r="AG426" i="10"/>
  <c r="AH426" i="10"/>
  <c r="AI426" i="10"/>
  <c r="AJ426" i="10"/>
  <c r="AK426" i="10"/>
  <c r="AL426" i="10"/>
  <c r="AM426" i="10"/>
  <c r="AN426" i="10"/>
  <c r="AO426" i="10"/>
  <c r="AP426" i="10"/>
  <c r="AQ426" i="10"/>
  <c r="AR426" i="10"/>
  <c r="AS426" i="10"/>
  <c r="AT426" i="10"/>
  <c r="AU426" i="10"/>
  <c r="AV426" i="10"/>
  <c r="AW426" i="10"/>
  <c r="AX426" i="10"/>
  <c r="AY426" i="10"/>
  <c r="AZ426" i="10"/>
  <c r="BA426" i="10"/>
  <c r="BB426" i="10"/>
  <c r="BC426" i="10"/>
  <c r="AF427" i="10"/>
  <c r="AG427" i="10"/>
  <c r="AH427" i="10"/>
  <c r="AI427" i="10"/>
  <c r="AJ427" i="10"/>
  <c r="AK427" i="10"/>
  <c r="AL427" i="10"/>
  <c r="AM427" i="10"/>
  <c r="AN427" i="10"/>
  <c r="AO427" i="10"/>
  <c r="AP427" i="10"/>
  <c r="AQ427" i="10"/>
  <c r="AR427" i="10"/>
  <c r="AS427" i="10"/>
  <c r="AT427" i="10"/>
  <c r="AU427" i="10"/>
  <c r="AV427" i="10"/>
  <c r="AW427" i="10"/>
  <c r="AX427" i="10"/>
  <c r="AY427" i="10"/>
  <c r="AZ427" i="10"/>
  <c r="BA427" i="10"/>
  <c r="BB427" i="10"/>
  <c r="BC427" i="10"/>
  <c r="AF428" i="10"/>
  <c r="AG428" i="10"/>
  <c r="AH428" i="10"/>
  <c r="AI428" i="10"/>
  <c r="AJ428" i="10"/>
  <c r="AK428" i="10"/>
  <c r="AL428" i="10"/>
  <c r="AM428" i="10"/>
  <c r="AN428" i="10"/>
  <c r="AO428" i="10"/>
  <c r="AP428" i="10"/>
  <c r="AQ428" i="10"/>
  <c r="AR428" i="10"/>
  <c r="AS428" i="10"/>
  <c r="AT428" i="10"/>
  <c r="AU428" i="10"/>
  <c r="AV428" i="10"/>
  <c r="AW428" i="10"/>
  <c r="AX428" i="10"/>
  <c r="AY428" i="10"/>
  <c r="AZ428" i="10"/>
  <c r="BA428" i="10"/>
  <c r="BB428" i="10"/>
  <c r="BC428" i="10"/>
  <c r="AF429" i="10"/>
  <c r="AG429" i="10"/>
  <c r="AH429" i="10"/>
  <c r="AI429" i="10"/>
  <c r="AJ429" i="10"/>
  <c r="AK429" i="10"/>
  <c r="AL429" i="10"/>
  <c r="AM429" i="10"/>
  <c r="AN429" i="10"/>
  <c r="AO429" i="10"/>
  <c r="AP429" i="10"/>
  <c r="AQ429" i="10"/>
  <c r="AR429" i="10"/>
  <c r="AS429" i="10"/>
  <c r="AT429" i="10"/>
  <c r="AU429" i="10"/>
  <c r="AV429" i="10"/>
  <c r="AW429" i="10"/>
  <c r="AX429" i="10"/>
  <c r="AY429" i="10"/>
  <c r="AZ429" i="10"/>
  <c r="BA429" i="10"/>
  <c r="BB429" i="10"/>
  <c r="BC429" i="10"/>
  <c r="AF430" i="10"/>
  <c r="AG430" i="10"/>
  <c r="AH430" i="10"/>
  <c r="AI430" i="10"/>
  <c r="AJ430" i="10"/>
  <c r="AK430" i="10"/>
  <c r="AL430" i="10"/>
  <c r="AM430" i="10"/>
  <c r="AN430" i="10"/>
  <c r="AO430" i="10"/>
  <c r="AP430" i="10"/>
  <c r="AQ430" i="10"/>
  <c r="AR430" i="10"/>
  <c r="AS430" i="10"/>
  <c r="AT430" i="10"/>
  <c r="AU430" i="10"/>
  <c r="AV430" i="10"/>
  <c r="AW430" i="10"/>
  <c r="AX430" i="10"/>
  <c r="AY430" i="10"/>
  <c r="AZ430" i="10"/>
  <c r="BA430" i="10"/>
  <c r="BB430" i="10"/>
  <c r="BC430" i="10"/>
  <c r="AF431" i="10"/>
  <c r="AG431" i="10"/>
  <c r="AH431" i="10"/>
  <c r="AI431" i="10"/>
  <c r="AJ431" i="10"/>
  <c r="AK431" i="10"/>
  <c r="AL431" i="10"/>
  <c r="AM431" i="10"/>
  <c r="AN431" i="10"/>
  <c r="AO431" i="10"/>
  <c r="AP431" i="10"/>
  <c r="AQ431" i="10"/>
  <c r="AR431" i="10"/>
  <c r="AS431" i="10"/>
  <c r="AT431" i="10"/>
  <c r="AU431" i="10"/>
  <c r="AV431" i="10"/>
  <c r="AW431" i="10"/>
  <c r="AX431" i="10"/>
  <c r="AY431" i="10"/>
  <c r="AZ431" i="10"/>
  <c r="BA431" i="10"/>
  <c r="BB431" i="10"/>
  <c r="BC431" i="10"/>
  <c r="AF432" i="10"/>
  <c r="AG432" i="10"/>
  <c r="AH432" i="10"/>
  <c r="AI432" i="10"/>
  <c r="AJ432" i="10"/>
  <c r="AK432" i="10"/>
  <c r="AL432" i="10"/>
  <c r="AM432" i="10"/>
  <c r="AN432" i="10"/>
  <c r="AO432" i="10"/>
  <c r="AP432" i="10"/>
  <c r="AQ432" i="10"/>
  <c r="AR432" i="10"/>
  <c r="AS432" i="10"/>
  <c r="AT432" i="10"/>
  <c r="AU432" i="10"/>
  <c r="AV432" i="10"/>
  <c r="AW432" i="10"/>
  <c r="AX432" i="10"/>
  <c r="AY432" i="10"/>
  <c r="AZ432" i="10"/>
  <c r="BA432" i="10"/>
  <c r="BB432" i="10"/>
  <c r="BC432" i="10"/>
  <c r="AF433" i="10"/>
  <c r="AG433" i="10"/>
  <c r="AH433" i="10"/>
  <c r="AI433" i="10"/>
  <c r="AJ433" i="10"/>
  <c r="AK433" i="10"/>
  <c r="AL433" i="10"/>
  <c r="AM433" i="10"/>
  <c r="AN433" i="10"/>
  <c r="AO433" i="10"/>
  <c r="AP433" i="10"/>
  <c r="AQ433" i="10"/>
  <c r="AR433" i="10"/>
  <c r="AS433" i="10"/>
  <c r="AT433" i="10"/>
  <c r="AU433" i="10"/>
  <c r="AV433" i="10"/>
  <c r="AW433" i="10"/>
  <c r="AX433" i="10"/>
  <c r="AY433" i="10"/>
  <c r="AZ433" i="10"/>
  <c r="BA433" i="10"/>
  <c r="BB433" i="10"/>
  <c r="BC433" i="10"/>
  <c r="AF434" i="10"/>
  <c r="AG434" i="10"/>
  <c r="AH434" i="10"/>
  <c r="AI434" i="10"/>
  <c r="AJ434" i="10"/>
  <c r="AK434" i="10"/>
  <c r="AL434" i="10"/>
  <c r="AM434" i="10"/>
  <c r="AN434" i="10"/>
  <c r="AO434" i="10"/>
  <c r="AP434" i="10"/>
  <c r="AQ434" i="10"/>
  <c r="AR434" i="10"/>
  <c r="AS434" i="10"/>
  <c r="AT434" i="10"/>
  <c r="AU434" i="10"/>
  <c r="AV434" i="10"/>
  <c r="AW434" i="10"/>
  <c r="AX434" i="10"/>
  <c r="AY434" i="10"/>
  <c r="AZ434" i="10"/>
  <c r="BA434" i="10"/>
  <c r="BB434" i="10"/>
  <c r="BC434" i="10"/>
  <c r="AF435" i="10"/>
  <c r="AG435" i="10"/>
  <c r="AH435" i="10"/>
  <c r="AI435" i="10"/>
  <c r="AJ435" i="10"/>
  <c r="AK435" i="10"/>
  <c r="AL435" i="10"/>
  <c r="AM435" i="10"/>
  <c r="AN435" i="10"/>
  <c r="AO435" i="10"/>
  <c r="AP435" i="10"/>
  <c r="AQ435" i="10"/>
  <c r="AR435" i="10"/>
  <c r="AS435" i="10"/>
  <c r="AT435" i="10"/>
  <c r="AU435" i="10"/>
  <c r="AV435" i="10"/>
  <c r="AW435" i="10"/>
  <c r="AX435" i="10"/>
  <c r="AY435" i="10"/>
  <c r="AZ435" i="10"/>
  <c r="BA435" i="10"/>
  <c r="BB435" i="10"/>
  <c r="BC435" i="10"/>
  <c r="AF436" i="10"/>
  <c r="AG436" i="10"/>
  <c r="AH436" i="10"/>
  <c r="AI436" i="10"/>
  <c r="AJ436" i="10"/>
  <c r="AK436" i="10"/>
  <c r="AL436" i="10"/>
  <c r="AM436" i="10"/>
  <c r="AN436" i="10"/>
  <c r="AO436" i="10"/>
  <c r="AP436" i="10"/>
  <c r="AQ436" i="10"/>
  <c r="AR436" i="10"/>
  <c r="AS436" i="10"/>
  <c r="AT436" i="10"/>
  <c r="AU436" i="10"/>
  <c r="AV436" i="10"/>
  <c r="AW436" i="10"/>
  <c r="AX436" i="10"/>
  <c r="AY436" i="10"/>
  <c r="AZ436" i="10"/>
  <c r="BA436" i="10"/>
  <c r="BB436" i="10"/>
  <c r="BC436" i="10"/>
  <c r="AF437" i="10"/>
  <c r="AG437" i="10"/>
  <c r="AH437" i="10"/>
  <c r="AI437" i="10"/>
  <c r="AJ437" i="10"/>
  <c r="AK437" i="10"/>
  <c r="AL437" i="10"/>
  <c r="AM437" i="10"/>
  <c r="AN437" i="10"/>
  <c r="AO437" i="10"/>
  <c r="AP437" i="10"/>
  <c r="AQ437" i="10"/>
  <c r="AR437" i="10"/>
  <c r="AS437" i="10"/>
  <c r="AT437" i="10"/>
  <c r="AU437" i="10"/>
  <c r="AV437" i="10"/>
  <c r="AW437" i="10"/>
  <c r="AX437" i="10"/>
  <c r="AY437" i="10"/>
  <c r="AZ437" i="10"/>
  <c r="BA437" i="10"/>
  <c r="BB437" i="10"/>
  <c r="BC437" i="10"/>
  <c r="AF438" i="10"/>
  <c r="AG438" i="10"/>
  <c r="AH438" i="10"/>
  <c r="AI438" i="10"/>
  <c r="AJ438" i="10"/>
  <c r="AK438" i="10"/>
  <c r="AL438" i="10"/>
  <c r="AM438" i="10"/>
  <c r="AN438" i="10"/>
  <c r="AO438" i="10"/>
  <c r="AP438" i="10"/>
  <c r="AQ438" i="10"/>
  <c r="AR438" i="10"/>
  <c r="AS438" i="10"/>
  <c r="AT438" i="10"/>
  <c r="AU438" i="10"/>
  <c r="AV438" i="10"/>
  <c r="AW438" i="10"/>
  <c r="AX438" i="10"/>
  <c r="AY438" i="10"/>
  <c r="AZ438" i="10"/>
  <c r="BA438" i="10"/>
  <c r="BB438" i="10"/>
  <c r="BC438" i="10"/>
  <c r="AF439" i="10"/>
  <c r="AG439" i="10"/>
  <c r="AH439" i="10"/>
  <c r="AI439" i="10"/>
  <c r="AJ439" i="10"/>
  <c r="AK439" i="10"/>
  <c r="AL439" i="10"/>
  <c r="AM439" i="10"/>
  <c r="AN439" i="10"/>
  <c r="AO439" i="10"/>
  <c r="AP439" i="10"/>
  <c r="AQ439" i="10"/>
  <c r="AR439" i="10"/>
  <c r="AS439" i="10"/>
  <c r="AT439" i="10"/>
  <c r="AU439" i="10"/>
  <c r="AV439" i="10"/>
  <c r="AW439" i="10"/>
  <c r="AX439" i="10"/>
  <c r="AY439" i="10"/>
  <c r="AZ439" i="10"/>
  <c r="BA439" i="10"/>
  <c r="BB439" i="10"/>
  <c r="BC439" i="10"/>
  <c r="AF440" i="10"/>
  <c r="AG440" i="10"/>
  <c r="AH440" i="10"/>
  <c r="AI440" i="10"/>
  <c r="AJ440" i="10"/>
  <c r="AK440" i="10"/>
  <c r="AL440" i="10"/>
  <c r="AM440" i="10"/>
  <c r="AN440" i="10"/>
  <c r="AO440" i="10"/>
  <c r="AP440" i="10"/>
  <c r="AQ440" i="10"/>
  <c r="AR440" i="10"/>
  <c r="AS440" i="10"/>
  <c r="AT440" i="10"/>
  <c r="AU440" i="10"/>
  <c r="AV440" i="10"/>
  <c r="AW440" i="10"/>
  <c r="AX440" i="10"/>
  <c r="AY440" i="10"/>
  <c r="AZ440" i="10"/>
  <c r="BA440" i="10"/>
  <c r="BB440" i="10"/>
  <c r="BC440" i="10"/>
  <c r="AF441" i="10"/>
  <c r="AG441" i="10"/>
  <c r="AH441" i="10"/>
  <c r="AI441" i="10"/>
  <c r="AJ441" i="10"/>
  <c r="AK441" i="10"/>
  <c r="AL441" i="10"/>
  <c r="AM441" i="10"/>
  <c r="AN441" i="10"/>
  <c r="AO441" i="10"/>
  <c r="AP441" i="10"/>
  <c r="AQ441" i="10"/>
  <c r="AR441" i="10"/>
  <c r="AS441" i="10"/>
  <c r="AT441" i="10"/>
  <c r="AU441" i="10"/>
  <c r="AV441" i="10"/>
  <c r="AW441" i="10"/>
  <c r="AX441" i="10"/>
  <c r="AY441" i="10"/>
  <c r="AZ441" i="10"/>
  <c r="BA441" i="10"/>
  <c r="BB441" i="10"/>
  <c r="BC441" i="10"/>
  <c r="AF442" i="10"/>
  <c r="AG442" i="10"/>
  <c r="AH442" i="10"/>
  <c r="AI442" i="10"/>
  <c r="AJ442" i="10"/>
  <c r="AK442" i="10"/>
  <c r="AL442" i="10"/>
  <c r="AM442" i="10"/>
  <c r="AN442" i="10"/>
  <c r="AO442" i="10"/>
  <c r="AP442" i="10"/>
  <c r="AQ442" i="10"/>
  <c r="AR442" i="10"/>
  <c r="AS442" i="10"/>
  <c r="AT442" i="10"/>
  <c r="AU442" i="10"/>
  <c r="AV442" i="10"/>
  <c r="AW442" i="10"/>
  <c r="AX442" i="10"/>
  <c r="AY442" i="10"/>
  <c r="AZ442" i="10"/>
  <c r="BA442" i="10"/>
  <c r="BB442" i="10"/>
  <c r="BC442" i="10"/>
  <c r="AF443" i="10"/>
  <c r="AG443" i="10"/>
  <c r="AH443" i="10"/>
  <c r="AI443" i="10"/>
  <c r="AJ443" i="10"/>
  <c r="AK443" i="10"/>
  <c r="AL443" i="10"/>
  <c r="AM443" i="10"/>
  <c r="AN443" i="10"/>
  <c r="AO443" i="10"/>
  <c r="AP443" i="10"/>
  <c r="AQ443" i="10"/>
  <c r="AR443" i="10"/>
  <c r="AS443" i="10"/>
  <c r="AT443" i="10"/>
  <c r="AU443" i="10"/>
  <c r="AV443" i="10"/>
  <c r="AW443" i="10"/>
  <c r="AX443" i="10"/>
  <c r="AY443" i="10"/>
  <c r="AZ443" i="10"/>
  <c r="BA443" i="10"/>
  <c r="BB443" i="10"/>
  <c r="BC443" i="10"/>
  <c r="AF444" i="10"/>
  <c r="AG444" i="10"/>
  <c r="AH444" i="10"/>
  <c r="AI444" i="10"/>
  <c r="AJ444" i="10"/>
  <c r="AK444" i="10"/>
  <c r="AL444" i="10"/>
  <c r="AM444" i="10"/>
  <c r="AN444" i="10"/>
  <c r="AO444" i="10"/>
  <c r="AP444" i="10"/>
  <c r="AQ444" i="10"/>
  <c r="AR444" i="10"/>
  <c r="AS444" i="10"/>
  <c r="AT444" i="10"/>
  <c r="AU444" i="10"/>
  <c r="AV444" i="10"/>
  <c r="AW444" i="10"/>
  <c r="AX444" i="10"/>
  <c r="AY444" i="10"/>
  <c r="AZ444" i="10"/>
  <c r="BA444" i="10"/>
  <c r="BB444" i="10"/>
  <c r="BC444" i="10"/>
  <c r="AF445" i="10"/>
  <c r="AG445" i="10"/>
  <c r="AH445" i="10"/>
  <c r="AI445" i="10"/>
  <c r="AJ445" i="10"/>
  <c r="AK445" i="10"/>
  <c r="AL445" i="10"/>
  <c r="AM445" i="10"/>
  <c r="AN445" i="10"/>
  <c r="AO445" i="10"/>
  <c r="AP445" i="10"/>
  <c r="AQ445" i="10"/>
  <c r="AR445" i="10"/>
  <c r="AS445" i="10"/>
  <c r="AT445" i="10"/>
  <c r="AU445" i="10"/>
  <c r="AV445" i="10"/>
  <c r="AW445" i="10"/>
  <c r="AX445" i="10"/>
  <c r="AY445" i="10"/>
  <c r="AZ445" i="10"/>
  <c r="BA445" i="10"/>
  <c r="BB445" i="10"/>
  <c r="BC445" i="10"/>
  <c r="AF446" i="10"/>
  <c r="AG446" i="10"/>
  <c r="AH446" i="10"/>
  <c r="AI446" i="10"/>
  <c r="AJ446" i="10"/>
  <c r="AK446" i="10"/>
  <c r="AL446" i="10"/>
  <c r="AM446" i="10"/>
  <c r="AN446" i="10"/>
  <c r="AO446" i="10"/>
  <c r="AP446" i="10"/>
  <c r="AQ446" i="10"/>
  <c r="AR446" i="10"/>
  <c r="AS446" i="10"/>
  <c r="AT446" i="10"/>
  <c r="AU446" i="10"/>
  <c r="AV446" i="10"/>
  <c r="AW446" i="10"/>
  <c r="AX446" i="10"/>
  <c r="AY446" i="10"/>
  <c r="AZ446" i="10"/>
  <c r="BA446" i="10"/>
  <c r="BB446" i="10"/>
  <c r="BC446" i="10"/>
  <c r="AF447" i="10"/>
  <c r="AG447" i="10"/>
  <c r="AH447" i="10"/>
  <c r="AI447" i="10"/>
  <c r="AJ447" i="10"/>
  <c r="AK447" i="10"/>
  <c r="AL447" i="10"/>
  <c r="AM447" i="10"/>
  <c r="AN447" i="10"/>
  <c r="AO447" i="10"/>
  <c r="AP447" i="10"/>
  <c r="AQ447" i="10"/>
  <c r="AR447" i="10"/>
  <c r="AS447" i="10"/>
  <c r="AT447" i="10"/>
  <c r="AU447" i="10"/>
  <c r="AV447" i="10"/>
  <c r="AW447" i="10"/>
  <c r="AX447" i="10"/>
  <c r="AY447" i="10"/>
  <c r="AZ447" i="10"/>
  <c r="BA447" i="10"/>
  <c r="BB447" i="10"/>
  <c r="BC447" i="10"/>
  <c r="AF448" i="10"/>
  <c r="AG448" i="10"/>
  <c r="AH448" i="10"/>
  <c r="AI448" i="10"/>
  <c r="AJ448" i="10"/>
  <c r="AK448" i="10"/>
  <c r="AL448" i="10"/>
  <c r="AM448" i="10"/>
  <c r="AN448" i="10"/>
  <c r="AO448" i="10"/>
  <c r="AP448" i="10"/>
  <c r="AQ448" i="10"/>
  <c r="AR448" i="10"/>
  <c r="AS448" i="10"/>
  <c r="AT448" i="10"/>
  <c r="AU448" i="10"/>
  <c r="AV448" i="10"/>
  <c r="AW448" i="10"/>
  <c r="AX448" i="10"/>
  <c r="AY448" i="10"/>
  <c r="AZ448" i="10"/>
  <c r="BA448" i="10"/>
  <c r="BB448" i="10"/>
  <c r="BC448" i="10"/>
  <c r="AF449" i="10"/>
  <c r="AG449" i="10"/>
  <c r="AH449" i="10"/>
  <c r="AI449" i="10"/>
  <c r="AJ449" i="10"/>
  <c r="AK449" i="10"/>
  <c r="AL449" i="10"/>
  <c r="AM449" i="10"/>
  <c r="AN449" i="10"/>
  <c r="AO449" i="10"/>
  <c r="AP449" i="10"/>
  <c r="AQ449" i="10"/>
  <c r="AR449" i="10"/>
  <c r="AS449" i="10"/>
  <c r="AT449" i="10"/>
  <c r="AU449" i="10"/>
  <c r="AV449" i="10"/>
  <c r="AW449" i="10"/>
  <c r="AX449" i="10"/>
  <c r="AY449" i="10"/>
  <c r="AZ449" i="10"/>
  <c r="BA449" i="10"/>
  <c r="BB449" i="10"/>
  <c r="BC449" i="10"/>
  <c r="AF450" i="10"/>
  <c r="AG450" i="10"/>
  <c r="AH450" i="10"/>
  <c r="AI450" i="10"/>
  <c r="AJ450" i="10"/>
  <c r="AK450" i="10"/>
  <c r="AL450" i="10"/>
  <c r="AM450" i="10"/>
  <c r="AN450" i="10"/>
  <c r="AO450" i="10"/>
  <c r="AP450" i="10"/>
  <c r="AQ450" i="10"/>
  <c r="AR450" i="10"/>
  <c r="AS450" i="10"/>
  <c r="AT450" i="10"/>
  <c r="AU450" i="10"/>
  <c r="AV450" i="10"/>
  <c r="AW450" i="10"/>
  <c r="AX450" i="10"/>
  <c r="AY450" i="10"/>
  <c r="AZ450" i="10"/>
  <c r="BA450" i="10"/>
  <c r="BB450" i="10"/>
  <c r="BC450" i="10"/>
  <c r="AF451" i="10"/>
  <c r="AG451" i="10"/>
  <c r="AH451" i="10"/>
  <c r="AI451" i="10"/>
  <c r="AJ451" i="10"/>
  <c r="AK451" i="10"/>
  <c r="AL451" i="10"/>
  <c r="AM451" i="10"/>
  <c r="AN451" i="10"/>
  <c r="AO451" i="10"/>
  <c r="AP451" i="10"/>
  <c r="AQ451" i="10"/>
  <c r="AR451" i="10"/>
  <c r="AS451" i="10"/>
  <c r="AT451" i="10"/>
  <c r="AU451" i="10"/>
  <c r="AV451" i="10"/>
  <c r="AW451" i="10"/>
  <c r="AX451" i="10"/>
  <c r="AY451" i="10"/>
  <c r="AZ451" i="10"/>
  <c r="BA451" i="10"/>
  <c r="BB451" i="10"/>
  <c r="BC451" i="10"/>
  <c r="AF452" i="10"/>
  <c r="AG452" i="10"/>
  <c r="AH452" i="10"/>
  <c r="AI452" i="10"/>
  <c r="AJ452" i="10"/>
  <c r="AK452" i="10"/>
  <c r="AL452" i="10"/>
  <c r="AM452" i="10"/>
  <c r="AN452" i="10"/>
  <c r="AO452" i="10"/>
  <c r="AP452" i="10"/>
  <c r="AQ452" i="10"/>
  <c r="AR452" i="10"/>
  <c r="AS452" i="10"/>
  <c r="AT452" i="10"/>
  <c r="AU452" i="10"/>
  <c r="AV452" i="10"/>
  <c r="AW452" i="10"/>
  <c r="AX452" i="10"/>
  <c r="AY452" i="10"/>
  <c r="AZ452" i="10"/>
  <c r="BA452" i="10"/>
  <c r="BB452" i="10"/>
  <c r="BC452" i="10"/>
  <c r="AF453" i="10"/>
  <c r="AG453" i="10"/>
  <c r="AH453" i="10"/>
  <c r="AI453" i="10"/>
  <c r="AJ453" i="10"/>
  <c r="AK453" i="10"/>
  <c r="AL453" i="10"/>
  <c r="AM453" i="10"/>
  <c r="AN453" i="10"/>
  <c r="AO453" i="10"/>
  <c r="AP453" i="10"/>
  <c r="AQ453" i="10"/>
  <c r="AR453" i="10"/>
  <c r="AS453" i="10"/>
  <c r="AT453" i="10"/>
  <c r="AU453" i="10"/>
  <c r="AV453" i="10"/>
  <c r="AW453" i="10"/>
  <c r="AX453" i="10"/>
  <c r="AY453" i="10"/>
  <c r="AZ453" i="10"/>
  <c r="BA453" i="10"/>
  <c r="BB453" i="10"/>
  <c r="BC453" i="10"/>
  <c r="AF454" i="10"/>
  <c r="AG454" i="10"/>
  <c r="AH454" i="10"/>
  <c r="AI454" i="10"/>
  <c r="AJ454" i="10"/>
  <c r="AK454" i="10"/>
  <c r="AL454" i="10"/>
  <c r="AM454" i="10"/>
  <c r="AN454" i="10"/>
  <c r="AO454" i="10"/>
  <c r="AP454" i="10"/>
  <c r="AQ454" i="10"/>
  <c r="AR454" i="10"/>
  <c r="AS454" i="10"/>
  <c r="AT454" i="10"/>
  <c r="AU454" i="10"/>
  <c r="AV454" i="10"/>
  <c r="AW454" i="10"/>
  <c r="AX454" i="10"/>
  <c r="AY454" i="10"/>
  <c r="AZ454" i="10"/>
  <c r="BA454" i="10"/>
  <c r="BB454" i="10"/>
  <c r="BC454" i="10"/>
  <c r="AF455" i="10"/>
  <c r="AG455" i="10"/>
  <c r="AH455" i="10"/>
  <c r="AI455" i="10"/>
  <c r="AJ455" i="10"/>
  <c r="AK455" i="10"/>
  <c r="AL455" i="10"/>
  <c r="AM455" i="10"/>
  <c r="AN455" i="10"/>
  <c r="AO455" i="10"/>
  <c r="AP455" i="10"/>
  <c r="AQ455" i="10"/>
  <c r="AR455" i="10"/>
  <c r="AS455" i="10"/>
  <c r="AT455" i="10"/>
  <c r="AU455" i="10"/>
  <c r="AV455" i="10"/>
  <c r="AW455" i="10"/>
  <c r="AX455" i="10"/>
  <c r="AY455" i="10"/>
  <c r="AZ455" i="10"/>
  <c r="BA455" i="10"/>
  <c r="BB455" i="10"/>
  <c r="BC455" i="10"/>
  <c r="AF456" i="10"/>
  <c r="AG456" i="10"/>
  <c r="AH456" i="10"/>
  <c r="AI456" i="10"/>
  <c r="AJ456" i="10"/>
  <c r="AK456" i="10"/>
  <c r="AL456" i="10"/>
  <c r="AM456" i="10"/>
  <c r="AN456" i="10"/>
  <c r="AO456" i="10"/>
  <c r="AP456" i="10"/>
  <c r="AQ456" i="10"/>
  <c r="AR456" i="10"/>
  <c r="AS456" i="10"/>
  <c r="AT456" i="10"/>
  <c r="AU456" i="10"/>
  <c r="AV456" i="10"/>
  <c r="AW456" i="10"/>
  <c r="AX456" i="10"/>
  <c r="AY456" i="10"/>
  <c r="AZ456" i="10"/>
  <c r="BA456" i="10"/>
  <c r="BB456" i="10"/>
  <c r="BC456" i="10"/>
  <c r="AF457" i="10"/>
  <c r="AG457" i="10"/>
  <c r="AH457" i="10"/>
  <c r="AI457" i="10"/>
  <c r="AJ457" i="10"/>
  <c r="AK457" i="10"/>
  <c r="AL457" i="10"/>
  <c r="AM457" i="10"/>
  <c r="AN457" i="10"/>
  <c r="AO457" i="10"/>
  <c r="AP457" i="10"/>
  <c r="AQ457" i="10"/>
  <c r="AR457" i="10"/>
  <c r="AS457" i="10"/>
  <c r="AT457" i="10"/>
  <c r="AU457" i="10"/>
  <c r="AV457" i="10"/>
  <c r="AW457" i="10"/>
  <c r="AX457" i="10"/>
  <c r="AY457" i="10"/>
  <c r="AZ457" i="10"/>
  <c r="BA457" i="10"/>
  <c r="BB457" i="10"/>
  <c r="BC457" i="10"/>
  <c r="AF458" i="10"/>
  <c r="AG458" i="10"/>
  <c r="AH458" i="10"/>
  <c r="AI458" i="10"/>
  <c r="AJ458" i="10"/>
  <c r="AK458" i="10"/>
  <c r="AL458" i="10"/>
  <c r="AM458" i="10"/>
  <c r="AN458" i="10"/>
  <c r="AO458" i="10"/>
  <c r="AP458" i="10"/>
  <c r="AQ458" i="10"/>
  <c r="AR458" i="10"/>
  <c r="AS458" i="10"/>
  <c r="AT458" i="10"/>
  <c r="AU458" i="10"/>
  <c r="AV458" i="10"/>
  <c r="AW458" i="10"/>
  <c r="AX458" i="10"/>
  <c r="AY458" i="10"/>
  <c r="AZ458" i="10"/>
  <c r="BA458" i="10"/>
  <c r="BB458" i="10"/>
  <c r="BC458" i="10"/>
  <c r="AF459" i="10"/>
  <c r="AG459" i="10"/>
  <c r="AH459" i="10"/>
  <c r="AI459" i="10"/>
  <c r="AJ459" i="10"/>
  <c r="AK459" i="10"/>
  <c r="AL459" i="10"/>
  <c r="AM459" i="10"/>
  <c r="AN459" i="10"/>
  <c r="AO459" i="10"/>
  <c r="AP459" i="10"/>
  <c r="AQ459" i="10"/>
  <c r="AR459" i="10"/>
  <c r="AS459" i="10"/>
  <c r="AT459" i="10"/>
  <c r="AU459" i="10"/>
  <c r="AV459" i="10"/>
  <c r="AW459" i="10"/>
  <c r="AX459" i="10"/>
  <c r="AY459" i="10"/>
  <c r="AZ459" i="10"/>
  <c r="BA459" i="10"/>
  <c r="BB459" i="10"/>
  <c r="BC459" i="10"/>
  <c r="AF460" i="10"/>
  <c r="AG460" i="10"/>
  <c r="AH460" i="10"/>
  <c r="AI460" i="10"/>
  <c r="AJ460" i="10"/>
  <c r="AK460" i="10"/>
  <c r="AL460" i="10"/>
  <c r="AM460" i="10"/>
  <c r="AN460" i="10"/>
  <c r="AO460" i="10"/>
  <c r="AP460" i="10"/>
  <c r="AQ460" i="10"/>
  <c r="AR460" i="10"/>
  <c r="AS460" i="10"/>
  <c r="AT460" i="10"/>
  <c r="AU460" i="10"/>
  <c r="AV460" i="10"/>
  <c r="AW460" i="10"/>
  <c r="AX460" i="10"/>
  <c r="AY460" i="10"/>
  <c r="AZ460" i="10"/>
  <c r="BA460" i="10"/>
  <c r="BB460" i="10"/>
  <c r="BC460" i="10"/>
  <c r="AF461" i="10"/>
  <c r="AG461" i="10"/>
  <c r="AH461" i="10"/>
  <c r="AI461" i="10"/>
  <c r="AJ461" i="10"/>
  <c r="AK461" i="10"/>
  <c r="AL461" i="10"/>
  <c r="AM461" i="10"/>
  <c r="AN461" i="10"/>
  <c r="AO461" i="10"/>
  <c r="AP461" i="10"/>
  <c r="AQ461" i="10"/>
  <c r="AR461" i="10"/>
  <c r="AS461" i="10"/>
  <c r="AT461" i="10"/>
  <c r="AU461" i="10"/>
  <c r="AV461" i="10"/>
  <c r="AW461" i="10"/>
  <c r="AX461" i="10"/>
  <c r="AY461" i="10"/>
  <c r="AZ461" i="10"/>
  <c r="BA461" i="10"/>
  <c r="BB461" i="10"/>
  <c r="BC461" i="10"/>
  <c r="AF462" i="10"/>
  <c r="AG462" i="10"/>
  <c r="AH462" i="10"/>
  <c r="AI462" i="10"/>
  <c r="AJ462" i="10"/>
  <c r="AK462" i="10"/>
  <c r="AL462" i="10"/>
  <c r="AM462" i="10"/>
  <c r="AN462" i="10"/>
  <c r="AO462" i="10"/>
  <c r="AP462" i="10"/>
  <c r="AQ462" i="10"/>
  <c r="AR462" i="10"/>
  <c r="AS462" i="10"/>
  <c r="AT462" i="10"/>
  <c r="AU462" i="10"/>
  <c r="AV462" i="10"/>
  <c r="AW462" i="10"/>
  <c r="AX462" i="10"/>
  <c r="AY462" i="10"/>
  <c r="AZ462" i="10"/>
  <c r="BA462" i="10"/>
  <c r="BB462" i="10"/>
  <c r="BC462" i="10"/>
  <c r="AF463" i="10"/>
  <c r="AG463" i="10"/>
  <c r="AH463" i="10"/>
  <c r="AI463" i="10"/>
  <c r="AJ463" i="10"/>
  <c r="AK463" i="10"/>
  <c r="AL463" i="10"/>
  <c r="AM463" i="10"/>
  <c r="AN463" i="10"/>
  <c r="AO463" i="10"/>
  <c r="AP463" i="10"/>
  <c r="AQ463" i="10"/>
  <c r="AR463" i="10"/>
  <c r="AS463" i="10"/>
  <c r="AT463" i="10"/>
  <c r="AU463" i="10"/>
  <c r="AV463" i="10"/>
  <c r="AW463" i="10"/>
  <c r="AX463" i="10"/>
  <c r="AY463" i="10"/>
  <c r="AZ463" i="10"/>
  <c r="BA463" i="10"/>
  <c r="BB463" i="10"/>
  <c r="BC463" i="10"/>
  <c r="AF464" i="10"/>
  <c r="AG464" i="10"/>
  <c r="AH464" i="10"/>
  <c r="AI464" i="10"/>
  <c r="AJ464" i="10"/>
  <c r="AK464" i="10"/>
  <c r="AL464" i="10"/>
  <c r="AM464" i="10"/>
  <c r="AN464" i="10"/>
  <c r="AO464" i="10"/>
  <c r="AP464" i="10"/>
  <c r="AQ464" i="10"/>
  <c r="AR464" i="10"/>
  <c r="AS464" i="10"/>
  <c r="AT464" i="10"/>
  <c r="AU464" i="10"/>
  <c r="AV464" i="10"/>
  <c r="AW464" i="10"/>
  <c r="AX464" i="10"/>
  <c r="AY464" i="10"/>
  <c r="AZ464" i="10"/>
  <c r="BA464" i="10"/>
  <c r="BB464" i="10"/>
  <c r="BC464" i="10"/>
  <c r="AF465" i="10"/>
  <c r="AG465" i="10"/>
  <c r="AH465" i="10"/>
  <c r="AI465" i="10"/>
  <c r="AJ465" i="10"/>
  <c r="AK465" i="10"/>
  <c r="AL465" i="10"/>
  <c r="AM465" i="10"/>
  <c r="AN465" i="10"/>
  <c r="AO465" i="10"/>
  <c r="AP465" i="10"/>
  <c r="AQ465" i="10"/>
  <c r="AR465" i="10"/>
  <c r="AS465" i="10"/>
  <c r="AT465" i="10"/>
  <c r="AU465" i="10"/>
  <c r="AV465" i="10"/>
  <c r="AW465" i="10"/>
  <c r="AX465" i="10"/>
  <c r="AY465" i="10"/>
  <c r="AZ465" i="10"/>
  <c r="BA465" i="10"/>
  <c r="BB465" i="10"/>
  <c r="BC465" i="10"/>
  <c r="AF466" i="10"/>
  <c r="AG466" i="10"/>
  <c r="AH466" i="10"/>
  <c r="AI466" i="10"/>
  <c r="AJ466" i="10"/>
  <c r="AK466" i="10"/>
  <c r="AL466" i="10"/>
  <c r="AM466" i="10"/>
  <c r="AN466" i="10"/>
  <c r="AO466" i="10"/>
  <c r="AP466" i="10"/>
  <c r="AQ466" i="10"/>
  <c r="AR466" i="10"/>
  <c r="AS466" i="10"/>
  <c r="AT466" i="10"/>
  <c r="AU466" i="10"/>
  <c r="AV466" i="10"/>
  <c r="AW466" i="10"/>
  <c r="AX466" i="10"/>
  <c r="AY466" i="10"/>
  <c r="AZ466" i="10"/>
  <c r="BA466" i="10"/>
  <c r="BB466" i="10"/>
  <c r="BC466" i="10"/>
  <c r="AF467" i="10"/>
  <c r="AG467" i="10"/>
  <c r="AH467" i="10"/>
  <c r="AI467" i="10"/>
  <c r="AJ467" i="10"/>
  <c r="AK467" i="10"/>
  <c r="AL467" i="10"/>
  <c r="AM467" i="10"/>
  <c r="AN467" i="10"/>
  <c r="AO467" i="10"/>
  <c r="AP467" i="10"/>
  <c r="AQ467" i="10"/>
  <c r="AR467" i="10"/>
  <c r="AS467" i="10"/>
  <c r="AT467" i="10"/>
  <c r="AU467" i="10"/>
  <c r="AV467" i="10"/>
  <c r="AW467" i="10"/>
  <c r="AX467" i="10"/>
  <c r="AY467" i="10"/>
  <c r="AZ467" i="10"/>
  <c r="BA467" i="10"/>
  <c r="BB467" i="10"/>
  <c r="BC467" i="10"/>
  <c r="AF468" i="10"/>
  <c r="AG468" i="10"/>
  <c r="AH468" i="10"/>
  <c r="AI468" i="10"/>
  <c r="AJ468" i="10"/>
  <c r="AK468" i="10"/>
  <c r="AL468" i="10"/>
  <c r="AM468" i="10"/>
  <c r="AN468" i="10"/>
  <c r="AO468" i="10"/>
  <c r="AP468" i="10"/>
  <c r="AQ468" i="10"/>
  <c r="AR468" i="10"/>
  <c r="AS468" i="10"/>
  <c r="AT468" i="10"/>
  <c r="AU468" i="10"/>
  <c r="AV468" i="10"/>
  <c r="AW468" i="10"/>
  <c r="AX468" i="10"/>
  <c r="AY468" i="10"/>
  <c r="AZ468" i="10"/>
  <c r="BA468" i="10"/>
  <c r="BB468" i="10"/>
  <c r="BC468" i="10"/>
  <c r="AF469" i="10"/>
  <c r="AG469" i="10"/>
  <c r="AH469" i="10"/>
  <c r="AI469" i="10"/>
  <c r="AJ469" i="10"/>
  <c r="AK469" i="10"/>
  <c r="AL469" i="10"/>
  <c r="AM469" i="10"/>
  <c r="AN469" i="10"/>
  <c r="AO469" i="10"/>
  <c r="AP469" i="10"/>
  <c r="AQ469" i="10"/>
  <c r="AR469" i="10"/>
  <c r="AS469" i="10"/>
  <c r="AT469" i="10"/>
  <c r="AU469" i="10"/>
  <c r="AV469" i="10"/>
  <c r="AW469" i="10"/>
  <c r="AX469" i="10"/>
  <c r="AY469" i="10"/>
  <c r="AZ469" i="10"/>
  <c r="BA469" i="10"/>
  <c r="BB469" i="10"/>
  <c r="BC469" i="10"/>
  <c r="AF470" i="10"/>
  <c r="AG470" i="10"/>
  <c r="AH470" i="10"/>
  <c r="AI470" i="10"/>
  <c r="AJ470" i="10"/>
  <c r="AK470" i="10"/>
  <c r="AL470" i="10"/>
  <c r="AM470" i="10"/>
  <c r="AN470" i="10"/>
  <c r="AO470" i="10"/>
  <c r="AP470" i="10"/>
  <c r="AQ470" i="10"/>
  <c r="AR470" i="10"/>
  <c r="AS470" i="10"/>
  <c r="AT470" i="10"/>
  <c r="AU470" i="10"/>
  <c r="AV470" i="10"/>
  <c r="AW470" i="10"/>
  <c r="AX470" i="10"/>
  <c r="AY470" i="10"/>
  <c r="AZ470" i="10"/>
  <c r="BA470" i="10"/>
  <c r="BB470" i="10"/>
  <c r="BC470" i="10"/>
  <c r="AF471" i="10"/>
  <c r="AG471" i="10"/>
  <c r="AH471" i="10"/>
  <c r="AI471" i="10"/>
  <c r="AJ471" i="10"/>
  <c r="AK471" i="10"/>
  <c r="AL471" i="10"/>
  <c r="AM471" i="10"/>
  <c r="AN471" i="10"/>
  <c r="AO471" i="10"/>
  <c r="AP471" i="10"/>
  <c r="AQ471" i="10"/>
  <c r="AR471" i="10"/>
  <c r="AS471" i="10"/>
  <c r="AT471" i="10"/>
  <c r="AU471" i="10"/>
  <c r="AV471" i="10"/>
  <c r="AW471" i="10"/>
  <c r="AX471" i="10"/>
  <c r="AY471" i="10"/>
  <c r="AZ471" i="10"/>
  <c r="BA471" i="10"/>
  <c r="BB471" i="10"/>
  <c r="BC471" i="10"/>
  <c r="AF472" i="10"/>
  <c r="AG472" i="10"/>
  <c r="AH472" i="10"/>
  <c r="AI472" i="10"/>
  <c r="AJ472" i="10"/>
  <c r="AK472" i="10"/>
  <c r="AL472" i="10"/>
  <c r="AM472" i="10"/>
  <c r="AN472" i="10"/>
  <c r="AO472" i="10"/>
  <c r="AP472" i="10"/>
  <c r="AQ472" i="10"/>
  <c r="AR472" i="10"/>
  <c r="AS472" i="10"/>
  <c r="AT472" i="10"/>
  <c r="AU472" i="10"/>
  <c r="AV472" i="10"/>
  <c r="AW472" i="10"/>
  <c r="AX472" i="10"/>
  <c r="AY472" i="10"/>
  <c r="AZ472" i="10"/>
  <c r="BA472" i="10"/>
  <c r="BB472" i="10"/>
  <c r="BC472" i="10"/>
  <c r="AF473" i="10"/>
  <c r="AG473" i="10"/>
  <c r="AH473" i="10"/>
  <c r="AI473" i="10"/>
  <c r="AJ473" i="10"/>
  <c r="AK473" i="10"/>
  <c r="AL473" i="10"/>
  <c r="AM473" i="10"/>
  <c r="AN473" i="10"/>
  <c r="AO473" i="10"/>
  <c r="AP473" i="10"/>
  <c r="AQ473" i="10"/>
  <c r="AR473" i="10"/>
  <c r="AS473" i="10"/>
  <c r="AT473" i="10"/>
  <c r="AU473" i="10"/>
  <c r="AV473" i="10"/>
  <c r="AW473" i="10"/>
  <c r="AX473" i="10"/>
  <c r="AY473" i="10"/>
  <c r="AZ473" i="10"/>
  <c r="BA473" i="10"/>
  <c r="BB473" i="10"/>
  <c r="BC473" i="10"/>
  <c r="AF474" i="10"/>
  <c r="AG474" i="10"/>
  <c r="AH474" i="10"/>
  <c r="AI474" i="10"/>
  <c r="AJ474" i="10"/>
  <c r="AK474" i="10"/>
  <c r="AL474" i="10"/>
  <c r="AM474" i="10"/>
  <c r="AN474" i="10"/>
  <c r="AO474" i="10"/>
  <c r="AP474" i="10"/>
  <c r="AQ474" i="10"/>
  <c r="AR474" i="10"/>
  <c r="AS474" i="10"/>
  <c r="AT474" i="10"/>
  <c r="AU474" i="10"/>
  <c r="AV474" i="10"/>
  <c r="AW474" i="10"/>
  <c r="AX474" i="10"/>
  <c r="AY474" i="10"/>
  <c r="AZ474" i="10"/>
  <c r="BA474" i="10"/>
  <c r="BB474" i="10"/>
  <c r="BC474" i="10"/>
  <c r="AF475" i="10"/>
  <c r="AG475" i="10"/>
  <c r="AH475" i="10"/>
  <c r="AI475" i="10"/>
  <c r="AJ475" i="10"/>
  <c r="AK475" i="10"/>
  <c r="AL475" i="10"/>
  <c r="AM475" i="10"/>
  <c r="AN475" i="10"/>
  <c r="AO475" i="10"/>
  <c r="AP475" i="10"/>
  <c r="AQ475" i="10"/>
  <c r="AR475" i="10"/>
  <c r="AS475" i="10"/>
  <c r="AT475" i="10"/>
  <c r="AU475" i="10"/>
  <c r="AV475" i="10"/>
  <c r="AW475" i="10"/>
  <c r="AX475" i="10"/>
  <c r="AY475" i="10"/>
  <c r="AZ475" i="10"/>
  <c r="BA475" i="10"/>
  <c r="BB475" i="10"/>
  <c r="BC475" i="10"/>
  <c r="AF476" i="10"/>
  <c r="AG476" i="10"/>
  <c r="AH476" i="10"/>
  <c r="AI476" i="10"/>
  <c r="AJ476" i="10"/>
  <c r="AK476" i="10"/>
  <c r="AL476" i="10"/>
  <c r="AM476" i="10"/>
  <c r="AN476" i="10"/>
  <c r="AO476" i="10"/>
  <c r="AP476" i="10"/>
  <c r="AQ476" i="10"/>
  <c r="AR476" i="10"/>
  <c r="AS476" i="10"/>
  <c r="AT476" i="10"/>
  <c r="AU476" i="10"/>
  <c r="AV476" i="10"/>
  <c r="AW476" i="10"/>
  <c r="AX476" i="10"/>
  <c r="AY476" i="10"/>
  <c r="AZ476" i="10"/>
  <c r="BA476" i="10"/>
  <c r="BB476" i="10"/>
  <c r="BC476" i="10"/>
  <c r="AF477" i="10"/>
  <c r="AG477" i="10"/>
  <c r="AH477" i="10"/>
  <c r="AI477" i="10"/>
  <c r="AJ477" i="10"/>
  <c r="AK477" i="10"/>
  <c r="AL477" i="10"/>
  <c r="AM477" i="10"/>
  <c r="AN477" i="10"/>
  <c r="AO477" i="10"/>
  <c r="AP477" i="10"/>
  <c r="AQ477" i="10"/>
  <c r="AR477" i="10"/>
  <c r="AS477" i="10"/>
  <c r="AT477" i="10"/>
  <c r="AU477" i="10"/>
  <c r="AV477" i="10"/>
  <c r="AW477" i="10"/>
  <c r="AX477" i="10"/>
  <c r="AY477" i="10"/>
  <c r="AZ477" i="10"/>
  <c r="BA477" i="10"/>
  <c r="BB477" i="10"/>
  <c r="BC477" i="10"/>
  <c r="AF478" i="10"/>
  <c r="AG478" i="10"/>
  <c r="AH478" i="10"/>
  <c r="AI478" i="10"/>
  <c r="AJ478" i="10"/>
  <c r="AK478" i="10"/>
  <c r="AL478" i="10"/>
  <c r="AM478" i="10"/>
  <c r="AN478" i="10"/>
  <c r="AO478" i="10"/>
  <c r="AP478" i="10"/>
  <c r="AQ478" i="10"/>
  <c r="AR478" i="10"/>
  <c r="AS478" i="10"/>
  <c r="AT478" i="10"/>
  <c r="AU478" i="10"/>
  <c r="AV478" i="10"/>
  <c r="AW478" i="10"/>
  <c r="AX478" i="10"/>
  <c r="AY478" i="10"/>
  <c r="AZ478" i="10"/>
  <c r="BA478" i="10"/>
  <c r="BB478" i="10"/>
  <c r="BC478" i="10"/>
  <c r="AF479" i="10"/>
  <c r="AG479" i="10"/>
  <c r="AH479" i="10"/>
  <c r="AI479" i="10"/>
  <c r="AJ479" i="10"/>
  <c r="AK479" i="10"/>
  <c r="AL479" i="10"/>
  <c r="AM479" i="10"/>
  <c r="AN479" i="10"/>
  <c r="AO479" i="10"/>
  <c r="AP479" i="10"/>
  <c r="AQ479" i="10"/>
  <c r="AR479" i="10"/>
  <c r="AS479" i="10"/>
  <c r="AT479" i="10"/>
  <c r="AU479" i="10"/>
  <c r="AV479" i="10"/>
  <c r="AW479" i="10"/>
  <c r="AX479" i="10"/>
  <c r="AY479" i="10"/>
  <c r="AZ479" i="10"/>
  <c r="BA479" i="10"/>
  <c r="BB479" i="10"/>
  <c r="BC479" i="10"/>
  <c r="AF480" i="10"/>
  <c r="AG480" i="10"/>
  <c r="AH480" i="10"/>
  <c r="AI480" i="10"/>
  <c r="AJ480" i="10"/>
  <c r="AK480" i="10"/>
  <c r="AL480" i="10"/>
  <c r="AM480" i="10"/>
  <c r="AN480" i="10"/>
  <c r="AO480" i="10"/>
  <c r="AP480" i="10"/>
  <c r="AQ480" i="10"/>
  <c r="AR480" i="10"/>
  <c r="AS480" i="10"/>
  <c r="AT480" i="10"/>
  <c r="AU480" i="10"/>
  <c r="AV480" i="10"/>
  <c r="AW480" i="10"/>
  <c r="AX480" i="10"/>
  <c r="AY480" i="10"/>
  <c r="AZ480" i="10"/>
  <c r="BA480" i="10"/>
  <c r="BB480" i="10"/>
  <c r="BC480" i="10"/>
  <c r="AF481" i="10"/>
  <c r="AG481" i="10"/>
  <c r="AH481" i="10"/>
  <c r="AI481" i="10"/>
  <c r="AJ481" i="10"/>
  <c r="AK481" i="10"/>
  <c r="AL481" i="10"/>
  <c r="AM481" i="10"/>
  <c r="AN481" i="10"/>
  <c r="AO481" i="10"/>
  <c r="AP481" i="10"/>
  <c r="AQ481" i="10"/>
  <c r="AR481" i="10"/>
  <c r="AS481" i="10"/>
  <c r="AT481" i="10"/>
  <c r="AU481" i="10"/>
  <c r="AV481" i="10"/>
  <c r="AW481" i="10"/>
  <c r="AX481" i="10"/>
  <c r="AY481" i="10"/>
  <c r="AZ481" i="10"/>
  <c r="BA481" i="10"/>
  <c r="BB481" i="10"/>
  <c r="BC481" i="10"/>
  <c r="AF482" i="10"/>
  <c r="AG482" i="10"/>
  <c r="AH482" i="10"/>
  <c r="AI482" i="10"/>
  <c r="AJ482" i="10"/>
  <c r="AK482" i="10"/>
  <c r="AL482" i="10"/>
  <c r="AM482" i="10"/>
  <c r="AN482" i="10"/>
  <c r="AO482" i="10"/>
  <c r="AP482" i="10"/>
  <c r="AQ482" i="10"/>
  <c r="AR482" i="10"/>
  <c r="AS482" i="10"/>
  <c r="AT482" i="10"/>
  <c r="AU482" i="10"/>
  <c r="AV482" i="10"/>
  <c r="AW482" i="10"/>
  <c r="AX482" i="10"/>
  <c r="AY482" i="10"/>
  <c r="AZ482" i="10"/>
  <c r="BA482" i="10"/>
  <c r="BB482" i="10"/>
  <c r="BC482" i="10"/>
  <c r="AF483" i="10"/>
  <c r="AG483" i="10"/>
  <c r="AH483" i="10"/>
  <c r="AI483" i="10"/>
  <c r="AJ483" i="10"/>
  <c r="AK483" i="10"/>
  <c r="AL483" i="10"/>
  <c r="AM483" i="10"/>
  <c r="AN483" i="10"/>
  <c r="AO483" i="10"/>
  <c r="AP483" i="10"/>
  <c r="AQ483" i="10"/>
  <c r="AR483" i="10"/>
  <c r="AS483" i="10"/>
  <c r="AT483" i="10"/>
  <c r="AU483" i="10"/>
  <c r="AV483" i="10"/>
  <c r="AW483" i="10"/>
  <c r="AX483" i="10"/>
  <c r="AY483" i="10"/>
  <c r="AZ483" i="10"/>
  <c r="BA483" i="10"/>
  <c r="BB483" i="10"/>
  <c r="BC483" i="10"/>
  <c r="AF484" i="10"/>
  <c r="AG484" i="10"/>
  <c r="AH484" i="10"/>
  <c r="AI484" i="10"/>
  <c r="AJ484" i="10"/>
  <c r="AK484" i="10"/>
  <c r="AL484" i="10"/>
  <c r="AM484" i="10"/>
  <c r="AN484" i="10"/>
  <c r="AO484" i="10"/>
  <c r="AP484" i="10"/>
  <c r="AQ484" i="10"/>
  <c r="AR484" i="10"/>
  <c r="AS484" i="10"/>
  <c r="AT484" i="10"/>
  <c r="AU484" i="10"/>
  <c r="AV484" i="10"/>
  <c r="AW484" i="10"/>
  <c r="AX484" i="10"/>
  <c r="AY484" i="10"/>
  <c r="AZ484" i="10"/>
  <c r="BA484" i="10"/>
  <c r="BB484" i="10"/>
  <c r="BC484" i="10"/>
  <c r="AF485" i="10"/>
  <c r="AG485" i="10"/>
  <c r="AH485" i="10"/>
  <c r="AI485" i="10"/>
  <c r="AJ485" i="10"/>
  <c r="AK485" i="10"/>
  <c r="AL485" i="10"/>
  <c r="AM485" i="10"/>
  <c r="AN485" i="10"/>
  <c r="AO485" i="10"/>
  <c r="AP485" i="10"/>
  <c r="AQ485" i="10"/>
  <c r="AR485" i="10"/>
  <c r="AS485" i="10"/>
  <c r="AT485" i="10"/>
  <c r="AU485" i="10"/>
  <c r="AV485" i="10"/>
  <c r="AW485" i="10"/>
  <c r="AX485" i="10"/>
  <c r="AY485" i="10"/>
  <c r="AZ485" i="10"/>
  <c r="BA485" i="10"/>
  <c r="BB485" i="10"/>
  <c r="BC485" i="10"/>
  <c r="AF486" i="10"/>
  <c r="AG486" i="10"/>
  <c r="AH486" i="10"/>
  <c r="AI486" i="10"/>
  <c r="AJ486" i="10"/>
  <c r="AK486" i="10"/>
  <c r="AL486" i="10"/>
  <c r="AM486" i="10"/>
  <c r="AN486" i="10"/>
  <c r="AO486" i="10"/>
  <c r="AP486" i="10"/>
  <c r="AQ486" i="10"/>
  <c r="AR486" i="10"/>
  <c r="AS486" i="10"/>
  <c r="AT486" i="10"/>
  <c r="AU486" i="10"/>
  <c r="AV486" i="10"/>
  <c r="AW486" i="10"/>
  <c r="AX486" i="10"/>
  <c r="AY486" i="10"/>
  <c r="AZ486" i="10"/>
  <c r="BA486" i="10"/>
  <c r="BB486" i="10"/>
  <c r="BC486" i="10"/>
  <c r="AF487" i="10"/>
  <c r="AG487" i="10"/>
  <c r="AH487" i="10"/>
  <c r="AI487" i="10"/>
  <c r="AJ487" i="10"/>
  <c r="AK487" i="10"/>
  <c r="AL487" i="10"/>
  <c r="AM487" i="10"/>
  <c r="AN487" i="10"/>
  <c r="AO487" i="10"/>
  <c r="AP487" i="10"/>
  <c r="AQ487" i="10"/>
  <c r="AR487" i="10"/>
  <c r="AS487" i="10"/>
  <c r="AT487" i="10"/>
  <c r="AU487" i="10"/>
  <c r="AV487" i="10"/>
  <c r="AW487" i="10"/>
  <c r="AX487" i="10"/>
  <c r="AY487" i="10"/>
  <c r="AZ487" i="10"/>
  <c r="BA487" i="10"/>
  <c r="BB487" i="10"/>
  <c r="BC487" i="10"/>
  <c r="AF488" i="10"/>
  <c r="AG488" i="10"/>
  <c r="AH488" i="10"/>
  <c r="AI488" i="10"/>
  <c r="AJ488" i="10"/>
  <c r="AK488" i="10"/>
  <c r="AL488" i="10"/>
  <c r="AM488" i="10"/>
  <c r="AN488" i="10"/>
  <c r="AO488" i="10"/>
  <c r="AP488" i="10"/>
  <c r="AQ488" i="10"/>
  <c r="AR488" i="10"/>
  <c r="AS488" i="10"/>
  <c r="AT488" i="10"/>
  <c r="AU488" i="10"/>
  <c r="AV488" i="10"/>
  <c r="AW488" i="10"/>
  <c r="AX488" i="10"/>
  <c r="AY488" i="10"/>
  <c r="AZ488" i="10"/>
  <c r="BA488" i="10"/>
  <c r="BB488" i="10"/>
  <c r="BC488" i="10"/>
  <c r="AF489" i="10"/>
  <c r="AG489" i="10"/>
  <c r="AH489" i="10"/>
  <c r="AI489" i="10"/>
  <c r="AJ489" i="10"/>
  <c r="AK489" i="10"/>
  <c r="AL489" i="10"/>
  <c r="AM489" i="10"/>
  <c r="AN489" i="10"/>
  <c r="AO489" i="10"/>
  <c r="AP489" i="10"/>
  <c r="AQ489" i="10"/>
  <c r="AR489" i="10"/>
  <c r="AS489" i="10"/>
  <c r="AT489" i="10"/>
  <c r="AU489" i="10"/>
  <c r="AV489" i="10"/>
  <c r="AW489" i="10"/>
  <c r="AX489" i="10"/>
  <c r="AY489" i="10"/>
  <c r="AZ489" i="10"/>
  <c r="BA489" i="10"/>
  <c r="BB489" i="10"/>
  <c r="BC489" i="10"/>
  <c r="AF490" i="10"/>
  <c r="AG490" i="10"/>
  <c r="AH490" i="10"/>
  <c r="AI490" i="10"/>
  <c r="AJ490" i="10"/>
  <c r="AK490" i="10"/>
  <c r="AL490" i="10"/>
  <c r="AM490" i="10"/>
  <c r="AN490" i="10"/>
  <c r="AO490" i="10"/>
  <c r="AP490" i="10"/>
  <c r="AQ490" i="10"/>
  <c r="AR490" i="10"/>
  <c r="AS490" i="10"/>
  <c r="AT490" i="10"/>
  <c r="AU490" i="10"/>
  <c r="AV490" i="10"/>
  <c r="AW490" i="10"/>
  <c r="AX490" i="10"/>
  <c r="AY490" i="10"/>
  <c r="AZ490" i="10"/>
  <c r="BA490" i="10"/>
  <c r="BB490" i="10"/>
  <c r="BC490" i="10"/>
  <c r="AF491" i="10"/>
  <c r="AG491" i="10"/>
  <c r="AH491" i="10"/>
  <c r="AI491" i="10"/>
  <c r="AJ491" i="10"/>
  <c r="AK491" i="10"/>
  <c r="AL491" i="10"/>
  <c r="AM491" i="10"/>
  <c r="AN491" i="10"/>
  <c r="AO491" i="10"/>
  <c r="AP491" i="10"/>
  <c r="AQ491" i="10"/>
  <c r="AR491" i="10"/>
  <c r="AS491" i="10"/>
  <c r="AT491" i="10"/>
  <c r="AU491" i="10"/>
  <c r="AV491" i="10"/>
  <c r="AW491" i="10"/>
  <c r="AX491" i="10"/>
  <c r="AY491" i="10"/>
  <c r="AZ491" i="10"/>
  <c r="BA491" i="10"/>
  <c r="BB491" i="10"/>
  <c r="BC491" i="10"/>
  <c r="AF492" i="10"/>
  <c r="AG492" i="10"/>
  <c r="AH492" i="10"/>
  <c r="AI492" i="10"/>
  <c r="AJ492" i="10"/>
  <c r="AK492" i="10"/>
  <c r="AL492" i="10"/>
  <c r="AM492" i="10"/>
  <c r="AN492" i="10"/>
  <c r="AO492" i="10"/>
  <c r="AP492" i="10"/>
  <c r="AQ492" i="10"/>
  <c r="AR492" i="10"/>
  <c r="AS492" i="10"/>
  <c r="AT492" i="10"/>
  <c r="AU492" i="10"/>
  <c r="AV492" i="10"/>
  <c r="AW492" i="10"/>
  <c r="AX492" i="10"/>
  <c r="AY492" i="10"/>
  <c r="AZ492" i="10"/>
  <c r="BA492" i="10"/>
  <c r="BB492" i="10"/>
  <c r="BC492" i="10"/>
  <c r="AF493" i="10"/>
  <c r="AG493" i="10"/>
  <c r="AH493" i="10"/>
  <c r="AI493" i="10"/>
  <c r="AJ493" i="10"/>
  <c r="AK493" i="10"/>
  <c r="AL493" i="10"/>
  <c r="AM493" i="10"/>
  <c r="AN493" i="10"/>
  <c r="AO493" i="10"/>
  <c r="AP493" i="10"/>
  <c r="AQ493" i="10"/>
  <c r="AR493" i="10"/>
  <c r="AS493" i="10"/>
  <c r="AT493" i="10"/>
  <c r="AU493" i="10"/>
  <c r="AV493" i="10"/>
  <c r="AW493" i="10"/>
  <c r="AX493" i="10"/>
  <c r="AY493" i="10"/>
  <c r="AZ493" i="10"/>
  <c r="BA493" i="10"/>
  <c r="BB493" i="10"/>
  <c r="BC493" i="10"/>
  <c r="AF494" i="10"/>
  <c r="AG494" i="10"/>
  <c r="AH494" i="10"/>
  <c r="AI494" i="10"/>
  <c r="AJ494" i="10"/>
  <c r="AK494" i="10"/>
  <c r="AL494" i="10"/>
  <c r="AM494" i="10"/>
  <c r="AN494" i="10"/>
  <c r="AO494" i="10"/>
  <c r="AP494" i="10"/>
  <c r="AQ494" i="10"/>
  <c r="AR494" i="10"/>
  <c r="AS494" i="10"/>
  <c r="AT494" i="10"/>
  <c r="AU494" i="10"/>
  <c r="AV494" i="10"/>
  <c r="AW494" i="10"/>
  <c r="AX494" i="10"/>
  <c r="AY494" i="10"/>
  <c r="AZ494" i="10"/>
  <c r="BA494" i="10"/>
  <c r="BB494" i="10"/>
  <c r="BC494" i="10"/>
  <c r="AF495" i="10"/>
  <c r="AG495" i="10"/>
  <c r="AH495" i="10"/>
  <c r="AI495" i="10"/>
  <c r="AJ495" i="10"/>
  <c r="AK495" i="10"/>
  <c r="AL495" i="10"/>
  <c r="AM495" i="10"/>
  <c r="AN495" i="10"/>
  <c r="AO495" i="10"/>
  <c r="AP495" i="10"/>
  <c r="AQ495" i="10"/>
  <c r="AR495" i="10"/>
  <c r="AS495" i="10"/>
  <c r="AT495" i="10"/>
  <c r="AU495" i="10"/>
  <c r="AV495" i="10"/>
  <c r="AW495" i="10"/>
  <c r="AX495" i="10"/>
  <c r="AY495" i="10"/>
  <c r="AZ495" i="10"/>
  <c r="BA495" i="10"/>
  <c r="BB495" i="10"/>
  <c r="BC495" i="10"/>
  <c r="AF496" i="10"/>
  <c r="AG496" i="10"/>
  <c r="AH496" i="10"/>
  <c r="AI496" i="10"/>
  <c r="AJ496" i="10"/>
  <c r="AK496" i="10"/>
  <c r="AL496" i="10"/>
  <c r="AM496" i="10"/>
  <c r="AN496" i="10"/>
  <c r="AO496" i="10"/>
  <c r="AP496" i="10"/>
  <c r="AQ496" i="10"/>
  <c r="AR496" i="10"/>
  <c r="AS496" i="10"/>
  <c r="AT496" i="10"/>
  <c r="AU496" i="10"/>
  <c r="AV496" i="10"/>
  <c r="AW496" i="10"/>
  <c r="AX496" i="10"/>
  <c r="AY496" i="10"/>
  <c r="AZ496" i="10"/>
  <c r="BA496" i="10"/>
  <c r="BB496" i="10"/>
  <c r="BC496" i="10"/>
  <c r="AF497" i="10"/>
  <c r="AG497" i="10"/>
  <c r="AH497" i="10"/>
  <c r="AI497" i="10"/>
  <c r="AJ497" i="10"/>
  <c r="AK497" i="10"/>
  <c r="AL497" i="10"/>
  <c r="AM497" i="10"/>
  <c r="AN497" i="10"/>
  <c r="AO497" i="10"/>
  <c r="AP497" i="10"/>
  <c r="AQ497" i="10"/>
  <c r="AR497" i="10"/>
  <c r="AS497" i="10"/>
  <c r="AT497" i="10"/>
  <c r="AU497" i="10"/>
  <c r="AV497" i="10"/>
  <c r="AW497" i="10"/>
  <c r="AX497" i="10"/>
  <c r="AY497" i="10"/>
  <c r="AZ497" i="10"/>
  <c r="BA497" i="10"/>
  <c r="BB497" i="10"/>
  <c r="BC497" i="10"/>
  <c r="AF498" i="10"/>
  <c r="AG498" i="10"/>
  <c r="AH498" i="10"/>
  <c r="AI498" i="10"/>
  <c r="AJ498" i="10"/>
  <c r="AK498" i="10"/>
  <c r="AL498" i="10"/>
  <c r="AM498" i="10"/>
  <c r="AN498" i="10"/>
  <c r="AO498" i="10"/>
  <c r="AP498" i="10"/>
  <c r="AQ498" i="10"/>
  <c r="AR498" i="10"/>
  <c r="AS498" i="10"/>
  <c r="AT498" i="10"/>
  <c r="AU498" i="10"/>
  <c r="AV498" i="10"/>
  <c r="AW498" i="10"/>
  <c r="AX498" i="10"/>
  <c r="AY498" i="10"/>
  <c r="AZ498" i="10"/>
  <c r="BA498" i="10"/>
  <c r="BB498" i="10"/>
  <c r="BC498" i="10"/>
  <c r="AF499" i="10"/>
  <c r="AG499" i="10"/>
  <c r="AH499" i="10"/>
  <c r="AI499" i="10"/>
  <c r="AJ499" i="10"/>
  <c r="AK499" i="10"/>
  <c r="AL499" i="10"/>
  <c r="AM499" i="10"/>
  <c r="AN499" i="10"/>
  <c r="AO499" i="10"/>
  <c r="AP499" i="10"/>
  <c r="AQ499" i="10"/>
  <c r="AR499" i="10"/>
  <c r="AS499" i="10"/>
  <c r="AT499" i="10"/>
  <c r="AU499" i="10"/>
  <c r="AV499" i="10"/>
  <c r="AW499" i="10"/>
  <c r="AX499" i="10"/>
  <c r="AY499" i="10"/>
  <c r="AZ499" i="10"/>
  <c r="BA499" i="10"/>
  <c r="BB499" i="10"/>
  <c r="BC499" i="10"/>
  <c r="AF500" i="10"/>
  <c r="AG500" i="10"/>
  <c r="AH500" i="10"/>
  <c r="AI500" i="10"/>
  <c r="AJ500" i="10"/>
  <c r="AK500" i="10"/>
  <c r="AL500" i="10"/>
  <c r="AM500" i="10"/>
  <c r="AN500" i="10"/>
  <c r="AO500" i="10"/>
  <c r="AP500" i="10"/>
  <c r="AQ500" i="10"/>
  <c r="AR500" i="10"/>
  <c r="AS500" i="10"/>
  <c r="AT500" i="10"/>
  <c r="AU500" i="10"/>
  <c r="AV500" i="10"/>
  <c r="AW500" i="10"/>
  <c r="AX500" i="10"/>
  <c r="AY500" i="10"/>
  <c r="AZ500" i="10"/>
  <c r="BA500" i="10"/>
  <c r="BB500" i="10"/>
  <c r="BC500" i="10"/>
  <c r="AF501" i="10"/>
  <c r="AG501" i="10"/>
  <c r="AH501" i="10"/>
  <c r="AI501" i="10"/>
  <c r="AJ501" i="10"/>
  <c r="AK501" i="10"/>
  <c r="AL501" i="10"/>
  <c r="AM501" i="10"/>
  <c r="AN501" i="10"/>
  <c r="AO501" i="10"/>
  <c r="AP501" i="10"/>
  <c r="AQ501" i="10"/>
  <c r="AR501" i="10"/>
  <c r="AS501" i="10"/>
  <c r="AT501" i="10"/>
  <c r="AU501" i="10"/>
  <c r="AV501" i="10"/>
  <c r="AW501" i="10"/>
  <c r="AX501" i="10"/>
  <c r="AY501" i="10"/>
  <c r="AZ501" i="10"/>
  <c r="BA501" i="10"/>
  <c r="BB501" i="10"/>
  <c r="BC501" i="10"/>
  <c r="AF502" i="10"/>
  <c r="AG502" i="10"/>
  <c r="AH502" i="10"/>
  <c r="AI502" i="10"/>
  <c r="AJ502" i="10"/>
  <c r="AK502" i="10"/>
  <c r="AL502" i="10"/>
  <c r="AM502" i="10"/>
  <c r="AN502" i="10"/>
  <c r="AO502" i="10"/>
  <c r="AP502" i="10"/>
  <c r="AQ502" i="10"/>
  <c r="AR502" i="10"/>
  <c r="AS502" i="10"/>
  <c r="AT502" i="10"/>
  <c r="AU502" i="10"/>
  <c r="AV502" i="10"/>
  <c r="AW502" i="10"/>
  <c r="AX502" i="10"/>
  <c r="AY502" i="10"/>
  <c r="AZ502" i="10"/>
  <c r="BA502" i="10"/>
  <c r="BB502" i="10"/>
  <c r="BC502" i="10"/>
  <c r="AF503" i="10"/>
  <c r="AG503" i="10"/>
  <c r="AH503" i="10"/>
  <c r="AI503" i="10"/>
  <c r="AJ503" i="10"/>
  <c r="AK503" i="10"/>
  <c r="AL503" i="10"/>
  <c r="AM503" i="10"/>
  <c r="AN503" i="10"/>
  <c r="AO503" i="10"/>
  <c r="AP503" i="10"/>
  <c r="AQ503" i="10"/>
  <c r="AR503" i="10"/>
  <c r="AS503" i="10"/>
  <c r="AT503" i="10"/>
  <c r="AU503" i="10"/>
  <c r="AV503" i="10"/>
  <c r="AW503" i="10"/>
  <c r="AX503" i="10"/>
  <c r="AY503" i="10"/>
  <c r="AZ503" i="10"/>
  <c r="BA503" i="10"/>
  <c r="BB503" i="10"/>
  <c r="BC503" i="10"/>
  <c r="AF504" i="10"/>
  <c r="AG504" i="10"/>
  <c r="AH504" i="10"/>
  <c r="AI504" i="10"/>
  <c r="AJ504" i="10"/>
  <c r="AK504" i="10"/>
  <c r="AL504" i="10"/>
  <c r="AM504" i="10"/>
  <c r="AN504" i="10"/>
  <c r="AO504" i="10"/>
  <c r="AP504" i="10"/>
  <c r="AQ504" i="10"/>
  <c r="AR504" i="10"/>
  <c r="AS504" i="10"/>
  <c r="AT504" i="10"/>
  <c r="AU504" i="10"/>
  <c r="AV504" i="10"/>
  <c r="AW504" i="10"/>
  <c r="AX504" i="10"/>
  <c r="AY504" i="10"/>
  <c r="AZ504" i="10"/>
  <c r="BA504" i="10"/>
  <c r="BB504" i="10"/>
  <c r="BC504" i="10"/>
  <c r="AF505" i="10"/>
  <c r="AG505" i="10"/>
  <c r="AH505" i="10"/>
  <c r="AI505" i="10"/>
  <c r="AJ505" i="10"/>
  <c r="AK505" i="10"/>
  <c r="AL505" i="10"/>
  <c r="AM505" i="10"/>
  <c r="AN505" i="10"/>
  <c r="AO505" i="10"/>
  <c r="AP505" i="10"/>
  <c r="AQ505" i="10"/>
  <c r="AR505" i="10"/>
  <c r="AS505" i="10"/>
  <c r="AT505" i="10"/>
  <c r="AU505" i="10"/>
  <c r="AV505" i="10"/>
  <c r="AW505" i="10"/>
  <c r="AX505" i="10"/>
  <c r="AY505" i="10"/>
  <c r="AZ505" i="10"/>
  <c r="BA505" i="10"/>
  <c r="BB505" i="10"/>
  <c r="BC505" i="10"/>
  <c r="AF506" i="10"/>
  <c r="AG506" i="10"/>
  <c r="AH506" i="10"/>
  <c r="AI506" i="10"/>
  <c r="AJ506" i="10"/>
  <c r="AK506" i="10"/>
  <c r="AL506" i="10"/>
  <c r="AM506" i="10"/>
  <c r="AN506" i="10"/>
  <c r="AO506" i="10"/>
  <c r="AP506" i="10"/>
  <c r="AQ506" i="10"/>
  <c r="AR506" i="10"/>
  <c r="AS506" i="10"/>
  <c r="AT506" i="10"/>
  <c r="AU506" i="10"/>
  <c r="AV506" i="10"/>
  <c r="AW506" i="10"/>
  <c r="AX506" i="10"/>
  <c r="AY506" i="10"/>
  <c r="AZ506" i="10"/>
  <c r="BA506" i="10"/>
  <c r="BB506" i="10"/>
  <c r="BC506" i="10"/>
  <c r="AF507" i="10"/>
  <c r="AG507" i="10"/>
  <c r="AH507" i="10"/>
  <c r="AI507" i="10"/>
  <c r="AJ507" i="10"/>
  <c r="AK507" i="10"/>
  <c r="AL507" i="10"/>
  <c r="AM507" i="10"/>
  <c r="AN507" i="10"/>
  <c r="AO507" i="10"/>
  <c r="AP507" i="10"/>
  <c r="AQ507" i="10"/>
  <c r="AR507" i="10"/>
  <c r="AS507" i="10"/>
  <c r="AT507" i="10"/>
  <c r="AU507" i="10"/>
  <c r="AV507" i="10"/>
  <c r="AW507" i="10"/>
  <c r="AX507" i="10"/>
  <c r="AY507" i="10"/>
  <c r="AZ507" i="10"/>
  <c r="BA507" i="10"/>
  <c r="BB507" i="10"/>
  <c r="BC507" i="10"/>
  <c r="AF508" i="10"/>
  <c r="AG508" i="10"/>
  <c r="AH508" i="10"/>
  <c r="AI508" i="10"/>
  <c r="AJ508" i="10"/>
  <c r="AK508" i="10"/>
  <c r="AL508" i="10"/>
  <c r="AM508" i="10"/>
  <c r="AN508" i="10"/>
  <c r="AO508" i="10"/>
  <c r="AP508" i="10"/>
  <c r="AQ508" i="10"/>
  <c r="AR508" i="10"/>
  <c r="AS508" i="10"/>
  <c r="AT508" i="10"/>
  <c r="AU508" i="10"/>
  <c r="AV508" i="10"/>
  <c r="AW508" i="10"/>
  <c r="AX508" i="10"/>
  <c r="AY508" i="10"/>
  <c r="AZ508" i="10"/>
  <c r="BA508" i="10"/>
  <c r="BB508" i="10"/>
  <c r="BC508" i="10"/>
  <c r="AF509" i="10"/>
  <c r="AG509" i="10"/>
  <c r="AH509" i="10"/>
  <c r="AI509" i="10"/>
  <c r="AJ509" i="10"/>
  <c r="AK509" i="10"/>
  <c r="AL509" i="10"/>
  <c r="AM509" i="10"/>
  <c r="AN509" i="10"/>
  <c r="AO509" i="10"/>
  <c r="AP509" i="10"/>
  <c r="AQ509" i="10"/>
  <c r="AR509" i="10"/>
  <c r="AS509" i="10"/>
  <c r="AT509" i="10"/>
  <c r="AU509" i="10"/>
  <c r="AV509" i="10"/>
  <c r="AW509" i="10"/>
  <c r="AX509" i="10"/>
  <c r="AY509" i="10"/>
  <c r="AZ509" i="10"/>
  <c r="BA509" i="10"/>
  <c r="BB509" i="10"/>
  <c r="BC509" i="10"/>
  <c r="AF510" i="10"/>
  <c r="AG510" i="10"/>
  <c r="AH510" i="10"/>
  <c r="AI510" i="10"/>
  <c r="AJ510" i="10"/>
  <c r="AK510" i="10"/>
  <c r="AL510" i="10"/>
  <c r="AM510" i="10"/>
  <c r="AN510" i="10"/>
  <c r="AO510" i="10"/>
  <c r="AP510" i="10"/>
  <c r="AQ510" i="10"/>
  <c r="AR510" i="10"/>
  <c r="AS510" i="10"/>
  <c r="AT510" i="10"/>
  <c r="AU510" i="10"/>
  <c r="AV510" i="10"/>
  <c r="AW510" i="10"/>
  <c r="AX510" i="10"/>
  <c r="AY510" i="10"/>
  <c r="AZ510" i="10"/>
  <c r="BA510" i="10"/>
  <c r="BB510" i="10"/>
  <c r="BC510" i="10"/>
  <c r="AF511" i="10"/>
  <c r="AG511" i="10"/>
  <c r="AH511" i="10"/>
  <c r="AI511" i="10"/>
  <c r="AJ511" i="10"/>
  <c r="AK511" i="10"/>
  <c r="AL511" i="10"/>
  <c r="AM511" i="10"/>
  <c r="AN511" i="10"/>
  <c r="AO511" i="10"/>
  <c r="AP511" i="10"/>
  <c r="AQ511" i="10"/>
  <c r="AR511" i="10"/>
  <c r="AS511" i="10"/>
  <c r="AT511" i="10"/>
  <c r="AU511" i="10"/>
  <c r="AV511" i="10"/>
  <c r="AW511" i="10"/>
  <c r="AX511" i="10"/>
  <c r="AY511" i="10"/>
  <c r="AZ511" i="10"/>
  <c r="BA511" i="10"/>
  <c r="BB511" i="10"/>
  <c r="BC511" i="10"/>
  <c r="AF512" i="10"/>
  <c r="AG512" i="10"/>
  <c r="AH512" i="10"/>
  <c r="AI512" i="10"/>
  <c r="AJ512" i="10"/>
  <c r="AK512" i="10"/>
  <c r="AL512" i="10"/>
  <c r="AM512" i="10"/>
  <c r="AN512" i="10"/>
  <c r="AO512" i="10"/>
  <c r="AP512" i="10"/>
  <c r="AQ512" i="10"/>
  <c r="AR512" i="10"/>
  <c r="AS512" i="10"/>
  <c r="AT512" i="10"/>
  <c r="AU512" i="10"/>
  <c r="AV512" i="10"/>
  <c r="AW512" i="10"/>
  <c r="AX512" i="10"/>
  <c r="AY512" i="10"/>
  <c r="AZ512" i="10"/>
  <c r="BA512" i="10"/>
  <c r="BB512" i="10"/>
  <c r="BC512" i="10"/>
  <c r="AF513" i="10"/>
  <c r="AG513" i="10"/>
  <c r="AH513" i="10"/>
  <c r="AI513" i="10"/>
  <c r="AJ513" i="10"/>
  <c r="AK513" i="10"/>
  <c r="AL513" i="10"/>
  <c r="AM513" i="10"/>
  <c r="AN513" i="10"/>
  <c r="AO513" i="10"/>
  <c r="AP513" i="10"/>
  <c r="AQ513" i="10"/>
  <c r="AR513" i="10"/>
  <c r="AS513" i="10"/>
  <c r="AT513" i="10"/>
  <c r="AU513" i="10"/>
  <c r="AV513" i="10"/>
  <c r="AW513" i="10"/>
  <c r="AX513" i="10"/>
  <c r="AY513" i="10"/>
  <c r="AZ513" i="10"/>
  <c r="BA513" i="10"/>
  <c r="BB513" i="10"/>
  <c r="BC513" i="10"/>
  <c r="AF514" i="10"/>
  <c r="AG514" i="10"/>
  <c r="AH514" i="10"/>
  <c r="AI514" i="10"/>
  <c r="AJ514" i="10"/>
  <c r="AK514" i="10"/>
  <c r="AL514" i="10"/>
  <c r="AM514" i="10"/>
  <c r="AN514" i="10"/>
  <c r="AO514" i="10"/>
  <c r="AP514" i="10"/>
  <c r="AQ514" i="10"/>
  <c r="AR514" i="10"/>
  <c r="AS514" i="10"/>
  <c r="AT514" i="10"/>
  <c r="AU514" i="10"/>
  <c r="AV514" i="10"/>
  <c r="AW514" i="10"/>
  <c r="AX514" i="10"/>
  <c r="AY514" i="10"/>
  <c r="AZ514" i="10"/>
  <c r="BA514" i="10"/>
  <c r="BB514" i="10"/>
  <c r="BC514" i="10"/>
  <c r="AF515" i="10"/>
  <c r="AG515" i="10"/>
  <c r="AH515" i="10"/>
  <c r="AI515" i="10"/>
  <c r="AJ515" i="10"/>
  <c r="AK515" i="10"/>
  <c r="AL515" i="10"/>
  <c r="AM515" i="10"/>
  <c r="AN515" i="10"/>
  <c r="AO515" i="10"/>
  <c r="AP515" i="10"/>
  <c r="AQ515" i="10"/>
  <c r="AR515" i="10"/>
  <c r="AS515" i="10"/>
  <c r="AT515" i="10"/>
  <c r="AU515" i="10"/>
  <c r="AV515" i="10"/>
  <c r="AW515" i="10"/>
  <c r="AX515" i="10"/>
  <c r="AY515" i="10"/>
  <c r="AZ515" i="10"/>
  <c r="BA515" i="10"/>
  <c r="BB515" i="10"/>
  <c r="BC515" i="10"/>
  <c r="AF516" i="10"/>
  <c r="AG516" i="10"/>
  <c r="AH516" i="10"/>
  <c r="AI516" i="10"/>
  <c r="AJ516" i="10"/>
  <c r="AK516" i="10"/>
  <c r="AL516" i="10"/>
  <c r="AM516" i="10"/>
  <c r="AN516" i="10"/>
  <c r="AO516" i="10"/>
  <c r="AP516" i="10"/>
  <c r="AQ516" i="10"/>
  <c r="AR516" i="10"/>
  <c r="AS516" i="10"/>
  <c r="AT516" i="10"/>
  <c r="AU516" i="10"/>
  <c r="AV516" i="10"/>
  <c r="AW516" i="10"/>
  <c r="AX516" i="10"/>
  <c r="AY516" i="10"/>
  <c r="AZ516" i="10"/>
  <c r="BA516" i="10"/>
  <c r="BB516" i="10"/>
  <c r="BC516" i="10"/>
  <c r="AF517" i="10"/>
  <c r="AG517" i="10"/>
  <c r="AH517" i="10"/>
  <c r="AI517" i="10"/>
  <c r="AJ517" i="10"/>
  <c r="AK517" i="10"/>
  <c r="AL517" i="10"/>
  <c r="AM517" i="10"/>
  <c r="AN517" i="10"/>
  <c r="AO517" i="10"/>
  <c r="AP517" i="10"/>
  <c r="AQ517" i="10"/>
  <c r="AR517" i="10"/>
  <c r="AS517" i="10"/>
  <c r="AT517" i="10"/>
  <c r="AU517" i="10"/>
  <c r="AV517" i="10"/>
  <c r="AW517" i="10"/>
  <c r="AX517" i="10"/>
  <c r="AY517" i="10"/>
  <c r="AZ517" i="10"/>
  <c r="BA517" i="10"/>
  <c r="BB517" i="10"/>
  <c r="BC517" i="10"/>
  <c r="AF518" i="10"/>
  <c r="AG518" i="10"/>
  <c r="AH518" i="10"/>
  <c r="AI518" i="10"/>
  <c r="AJ518" i="10"/>
  <c r="AK518" i="10"/>
  <c r="AL518" i="10"/>
  <c r="AM518" i="10"/>
  <c r="AN518" i="10"/>
  <c r="AO518" i="10"/>
  <c r="AP518" i="10"/>
  <c r="AQ518" i="10"/>
  <c r="AR518" i="10"/>
  <c r="AS518" i="10"/>
  <c r="AT518" i="10"/>
  <c r="AU518" i="10"/>
  <c r="AV518" i="10"/>
  <c r="AW518" i="10"/>
  <c r="AX518" i="10"/>
  <c r="AY518" i="10"/>
  <c r="AZ518" i="10"/>
  <c r="BA518" i="10"/>
  <c r="BB518" i="10"/>
  <c r="BC518" i="10"/>
  <c r="AF519" i="10"/>
  <c r="AG519" i="10"/>
  <c r="AH519" i="10"/>
  <c r="AI519" i="10"/>
  <c r="AJ519" i="10"/>
  <c r="AK519" i="10"/>
  <c r="AL519" i="10"/>
  <c r="AM519" i="10"/>
  <c r="AN519" i="10"/>
  <c r="AO519" i="10"/>
  <c r="AP519" i="10"/>
  <c r="AQ519" i="10"/>
  <c r="AR519" i="10"/>
  <c r="AS519" i="10"/>
  <c r="AT519" i="10"/>
  <c r="AU519" i="10"/>
  <c r="AV519" i="10"/>
  <c r="AW519" i="10"/>
  <c r="AX519" i="10"/>
  <c r="AY519" i="10"/>
  <c r="AZ519" i="10"/>
  <c r="BA519" i="10"/>
  <c r="BB519" i="10"/>
  <c r="BC519" i="10"/>
  <c r="AF520" i="10"/>
  <c r="AG520" i="10"/>
  <c r="AH520" i="10"/>
  <c r="AI520" i="10"/>
  <c r="AJ520" i="10"/>
  <c r="AK520" i="10"/>
  <c r="AL520" i="10"/>
  <c r="AM520" i="10"/>
  <c r="AN520" i="10"/>
  <c r="AO520" i="10"/>
  <c r="AP520" i="10"/>
  <c r="AQ520" i="10"/>
  <c r="AR520" i="10"/>
  <c r="AS520" i="10"/>
  <c r="AT520" i="10"/>
  <c r="AU520" i="10"/>
  <c r="AV520" i="10"/>
  <c r="AW520" i="10"/>
  <c r="AX520" i="10"/>
  <c r="AY520" i="10"/>
  <c r="AZ520" i="10"/>
  <c r="BA520" i="10"/>
  <c r="BB520" i="10"/>
  <c r="BC520" i="10"/>
  <c r="AF521" i="10"/>
  <c r="AG521" i="10"/>
  <c r="AH521" i="10"/>
  <c r="AI521" i="10"/>
  <c r="AJ521" i="10"/>
  <c r="AK521" i="10"/>
  <c r="AL521" i="10"/>
  <c r="AM521" i="10"/>
  <c r="AN521" i="10"/>
  <c r="AO521" i="10"/>
  <c r="AP521" i="10"/>
  <c r="AQ521" i="10"/>
  <c r="AR521" i="10"/>
  <c r="AS521" i="10"/>
  <c r="AT521" i="10"/>
  <c r="AU521" i="10"/>
  <c r="AV521" i="10"/>
  <c r="AW521" i="10"/>
  <c r="AX521" i="10"/>
  <c r="AY521" i="10"/>
  <c r="AZ521" i="10"/>
  <c r="BA521" i="10"/>
  <c r="BB521" i="10"/>
  <c r="BC521" i="10"/>
  <c r="AF522" i="10"/>
  <c r="AG522" i="10"/>
  <c r="AH522" i="10"/>
  <c r="AI522" i="10"/>
  <c r="AJ522" i="10"/>
  <c r="AK522" i="10"/>
  <c r="AL522" i="10"/>
  <c r="AM522" i="10"/>
  <c r="AN522" i="10"/>
  <c r="AO522" i="10"/>
  <c r="AP522" i="10"/>
  <c r="AQ522" i="10"/>
  <c r="AR522" i="10"/>
  <c r="AS522" i="10"/>
  <c r="AT522" i="10"/>
  <c r="AU522" i="10"/>
  <c r="AV522" i="10"/>
  <c r="AW522" i="10"/>
  <c r="AX522" i="10"/>
  <c r="AY522" i="10"/>
  <c r="AZ522" i="10"/>
  <c r="BA522" i="10"/>
  <c r="BB522" i="10"/>
  <c r="BC522" i="10"/>
  <c r="AF523" i="10"/>
  <c r="AG523" i="10"/>
  <c r="AH523" i="10"/>
  <c r="AI523" i="10"/>
  <c r="AJ523" i="10"/>
  <c r="AK523" i="10"/>
  <c r="AL523" i="10"/>
  <c r="AM523" i="10"/>
  <c r="AN523" i="10"/>
  <c r="AO523" i="10"/>
  <c r="AP523" i="10"/>
  <c r="AQ523" i="10"/>
  <c r="AR523" i="10"/>
  <c r="AS523" i="10"/>
  <c r="AT523" i="10"/>
  <c r="AU523" i="10"/>
  <c r="AV523" i="10"/>
  <c r="AW523" i="10"/>
  <c r="AX523" i="10"/>
  <c r="AY523" i="10"/>
  <c r="AZ523" i="10"/>
  <c r="BA523" i="10"/>
  <c r="BB523" i="10"/>
  <c r="BC523" i="10"/>
  <c r="AF524" i="10"/>
  <c r="AG524" i="10"/>
  <c r="AH524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AU524" i="10"/>
  <c r="AV524" i="10"/>
  <c r="AW524" i="10"/>
  <c r="AX524" i="10"/>
  <c r="AY524" i="10"/>
  <c r="AZ524" i="10"/>
  <c r="BA524" i="10"/>
  <c r="BB524" i="10"/>
  <c r="BC524" i="10"/>
  <c r="AF525" i="10"/>
  <c r="AG525" i="10"/>
  <c r="AH525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AU525" i="10"/>
  <c r="AV525" i="10"/>
  <c r="AW525" i="10"/>
  <c r="AX525" i="10"/>
  <c r="AY525" i="10"/>
  <c r="AZ525" i="10"/>
  <c r="BA525" i="10"/>
  <c r="BB525" i="10"/>
  <c r="BC525" i="10"/>
  <c r="AF526" i="10"/>
  <c r="AG526" i="10"/>
  <c r="AH526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AU526" i="10"/>
  <c r="AV526" i="10"/>
  <c r="AW526" i="10"/>
  <c r="AX526" i="10"/>
  <c r="AY526" i="10"/>
  <c r="AZ526" i="10"/>
  <c r="BA526" i="10"/>
  <c r="BB526" i="10"/>
  <c r="BC526" i="10"/>
  <c r="AF527" i="10"/>
  <c r="AG527" i="10"/>
  <c r="AH527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AU527" i="10"/>
  <c r="AV527" i="10"/>
  <c r="AW527" i="10"/>
  <c r="AX527" i="10"/>
  <c r="AY527" i="10"/>
  <c r="AZ527" i="10"/>
  <c r="BA527" i="10"/>
  <c r="BB527" i="10"/>
  <c r="BC527" i="10"/>
  <c r="AF528" i="10"/>
  <c r="AG528" i="10"/>
  <c r="AH528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AU528" i="10"/>
  <c r="AV528" i="10"/>
  <c r="AW528" i="10"/>
  <c r="AX528" i="10"/>
  <c r="AY528" i="10"/>
  <c r="AZ528" i="10"/>
  <c r="BA528" i="10"/>
  <c r="BB528" i="10"/>
  <c r="BC528" i="10"/>
  <c r="AF529" i="10"/>
  <c r="AG529" i="10"/>
  <c r="AH529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AU529" i="10"/>
  <c r="AV529" i="10"/>
  <c r="AW529" i="10"/>
  <c r="AX529" i="10"/>
  <c r="AY529" i="10"/>
  <c r="AZ529" i="10"/>
  <c r="BA529" i="10"/>
  <c r="BB529" i="10"/>
  <c r="BC529" i="10"/>
  <c r="AF530" i="10"/>
  <c r="AG530" i="10"/>
  <c r="AH530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AU530" i="10"/>
  <c r="AV530" i="10"/>
  <c r="AW530" i="10"/>
  <c r="AX530" i="10"/>
  <c r="AY530" i="10"/>
  <c r="AZ530" i="10"/>
  <c r="BA530" i="10"/>
  <c r="BB530" i="10"/>
  <c r="BC530" i="10"/>
  <c r="AF531" i="10"/>
  <c r="AG531" i="10"/>
  <c r="AH531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AU531" i="10"/>
  <c r="AV531" i="10"/>
  <c r="AW531" i="10"/>
  <c r="AX531" i="10"/>
  <c r="AY531" i="10"/>
  <c r="AZ531" i="10"/>
  <c r="BA531" i="10"/>
  <c r="BB531" i="10"/>
  <c r="BC531" i="10"/>
  <c r="AF532" i="10"/>
  <c r="AG532" i="10"/>
  <c r="AH532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AU532" i="10"/>
  <c r="AV532" i="10"/>
  <c r="AW532" i="10"/>
  <c r="AX532" i="10"/>
  <c r="AY532" i="10"/>
  <c r="AZ532" i="10"/>
  <c r="BA532" i="10"/>
  <c r="BB532" i="10"/>
  <c r="BC532" i="10"/>
  <c r="AF533" i="10"/>
  <c r="AG533" i="10"/>
  <c r="AH533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AU533" i="10"/>
  <c r="AV533" i="10"/>
  <c r="AW533" i="10"/>
  <c r="AX533" i="10"/>
  <c r="AY533" i="10"/>
  <c r="AZ533" i="10"/>
  <c r="BA533" i="10"/>
  <c r="BB533" i="10"/>
  <c r="BC533" i="10"/>
  <c r="AF534" i="10"/>
  <c r="AG534" i="10"/>
  <c r="AH534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AU534" i="10"/>
  <c r="AV534" i="10"/>
  <c r="AW534" i="10"/>
  <c r="AX534" i="10"/>
  <c r="AY534" i="10"/>
  <c r="AZ534" i="10"/>
  <c r="BA534" i="10"/>
  <c r="BB534" i="10"/>
  <c r="BC534" i="10"/>
  <c r="AF535" i="10"/>
  <c r="AG535" i="10"/>
  <c r="AH535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AU535" i="10"/>
  <c r="AV535" i="10"/>
  <c r="AW535" i="10"/>
  <c r="AX535" i="10"/>
  <c r="AY535" i="10"/>
  <c r="AZ535" i="10"/>
  <c r="BA535" i="10"/>
  <c r="BB535" i="10"/>
  <c r="BC535" i="10"/>
  <c r="AF536" i="10"/>
  <c r="AG536" i="10"/>
  <c r="AH536" i="10"/>
  <c r="AI53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AU536" i="10"/>
  <c r="AV536" i="10"/>
  <c r="AW536" i="10"/>
  <c r="AX536" i="10"/>
  <c r="AY536" i="10"/>
  <c r="AZ536" i="10"/>
  <c r="BA536" i="10"/>
  <c r="BB536" i="10"/>
  <c r="BC53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C104" i="10"/>
  <c r="D104" i="10"/>
  <c r="E104" i="10"/>
  <c r="F104" i="10"/>
  <c r="G104" i="10"/>
  <c r="H104" i="10"/>
  <c r="I104" i="10"/>
  <c r="J104" i="10"/>
  <c r="K104" i="10"/>
  <c r="L104" i="10"/>
  <c r="M104" i="10"/>
  <c r="N104" i="10"/>
  <c r="O104" i="10"/>
  <c r="P104" i="10"/>
  <c r="Q104" i="10"/>
  <c r="R104" i="10"/>
  <c r="S104" i="10"/>
  <c r="T104" i="10"/>
  <c r="U104" i="10"/>
  <c r="V104" i="10"/>
  <c r="W104" i="10"/>
  <c r="X104" i="10"/>
  <c r="Y104" i="10"/>
  <c r="Z104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R108" i="10"/>
  <c r="S108" i="10"/>
  <c r="T108" i="10"/>
  <c r="U108" i="10"/>
  <c r="V108" i="10"/>
  <c r="W108" i="10"/>
  <c r="X108" i="10"/>
  <c r="Y108" i="10"/>
  <c r="Z108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R111" i="10"/>
  <c r="S111" i="10"/>
  <c r="T111" i="10"/>
  <c r="U111" i="10"/>
  <c r="V111" i="10"/>
  <c r="W111" i="10"/>
  <c r="X111" i="10"/>
  <c r="Y111" i="10"/>
  <c r="Z111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T113" i="10"/>
  <c r="U113" i="10"/>
  <c r="V113" i="10"/>
  <c r="W113" i="10"/>
  <c r="X113" i="10"/>
  <c r="Y113" i="10"/>
  <c r="Z113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W114" i="10"/>
  <c r="X114" i="10"/>
  <c r="Y114" i="10"/>
  <c r="Z114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R115" i="10"/>
  <c r="S115" i="10"/>
  <c r="T115" i="10"/>
  <c r="U115" i="10"/>
  <c r="V115" i="10"/>
  <c r="W115" i="10"/>
  <c r="X115" i="10"/>
  <c r="Y115" i="10"/>
  <c r="Z115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R117" i="10"/>
  <c r="S117" i="10"/>
  <c r="T117" i="10"/>
  <c r="U117" i="10"/>
  <c r="V117" i="10"/>
  <c r="W117" i="10"/>
  <c r="X117" i="10"/>
  <c r="Y117" i="10"/>
  <c r="Z117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R119" i="10"/>
  <c r="S119" i="10"/>
  <c r="T119" i="10"/>
  <c r="U119" i="10"/>
  <c r="V119" i="10"/>
  <c r="W119" i="10"/>
  <c r="X119" i="10"/>
  <c r="Y119" i="10"/>
  <c r="Z119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R120" i="10"/>
  <c r="S120" i="10"/>
  <c r="T120" i="10"/>
  <c r="U120" i="10"/>
  <c r="V120" i="10"/>
  <c r="W120" i="10"/>
  <c r="X120" i="10"/>
  <c r="Y120" i="10"/>
  <c r="Z120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O121" i="10"/>
  <c r="P121" i="10"/>
  <c r="Q121" i="10"/>
  <c r="R121" i="10"/>
  <c r="S121" i="10"/>
  <c r="T121" i="10"/>
  <c r="U121" i="10"/>
  <c r="V121" i="10"/>
  <c r="W121" i="10"/>
  <c r="X121" i="10"/>
  <c r="Y121" i="10"/>
  <c r="Z121" i="10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O123" i="10"/>
  <c r="P123" i="10"/>
  <c r="Q123" i="10"/>
  <c r="R123" i="10"/>
  <c r="S123" i="10"/>
  <c r="T123" i="10"/>
  <c r="U123" i="10"/>
  <c r="V123" i="10"/>
  <c r="W123" i="10"/>
  <c r="X123" i="10"/>
  <c r="Y123" i="10"/>
  <c r="Z123" i="10"/>
  <c r="C124" i="10"/>
  <c r="D124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R124" i="10"/>
  <c r="S124" i="10"/>
  <c r="T124" i="10"/>
  <c r="U124" i="10"/>
  <c r="V124" i="10"/>
  <c r="W124" i="10"/>
  <c r="X124" i="10"/>
  <c r="Y124" i="10"/>
  <c r="Z124" i="10"/>
  <c r="C125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R126" i="10"/>
  <c r="S126" i="10"/>
  <c r="T126" i="10"/>
  <c r="U126" i="10"/>
  <c r="V126" i="10"/>
  <c r="W126" i="10"/>
  <c r="X126" i="10"/>
  <c r="Y126" i="10"/>
  <c r="Z126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R129" i="10"/>
  <c r="S129" i="10"/>
  <c r="T129" i="10"/>
  <c r="U129" i="10"/>
  <c r="V129" i="10"/>
  <c r="W129" i="10"/>
  <c r="X129" i="10"/>
  <c r="Y129" i="10"/>
  <c r="Z129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R130" i="10"/>
  <c r="S130" i="10"/>
  <c r="T130" i="10"/>
  <c r="U130" i="10"/>
  <c r="V130" i="10"/>
  <c r="W130" i="10"/>
  <c r="X130" i="10"/>
  <c r="Y130" i="10"/>
  <c r="Z130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R131" i="10"/>
  <c r="S131" i="10"/>
  <c r="T131" i="10"/>
  <c r="U131" i="10"/>
  <c r="V131" i="10"/>
  <c r="W131" i="10"/>
  <c r="X131" i="10"/>
  <c r="Y131" i="10"/>
  <c r="Z131" i="10"/>
  <c r="C132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R132" i="10"/>
  <c r="S132" i="10"/>
  <c r="T132" i="10"/>
  <c r="U132" i="10"/>
  <c r="V132" i="10"/>
  <c r="W132" i="10"/>
  <c r="X132" i="10"/>
  <c r="Y132" i="10"/>
  <c r="Z132" i="10"/>
  <c r="C133" i="10"/>
  <c r="D133" i="10"/>
  <c r="E133" i="10"/>
  <c r="F133" i="10"/>
  <c r="G133" i="10"/>
  <c r="H133" i="10"/>
  <c r="I133" i="10"/>
  <c r="J133" i="10"/>
  <c r="K133" i="10"/>
  <c r="L133" i="10"/>
  <c r="M133" i="10"/>
  <c r="N133" i="10"/>
  <c r="O133" i="10"/>
  <c r="P133" i="10"/>
  <c r="Q133" i="10"/>
  <c r="R133" i="10"/>
  <c r="S133" i="10"/>
  <c r="T133" i="10"/>
  <c r="U133" i="10"/>
  <c r="V133" i="10"/>
  <c r="W133" i="10"/>
  <c r="X133" i="10"/>
  <c r="Y133" i="10"/>
  <c r="Z133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R134" i="10"/>
  <c r="S134" i="10"/>
  <c r="T134" i="10"/>
  <c r="U134" i="10"/>
  <c r="V134" i="10"/>
  <c r="W134" i="10"/>
  <c r="X134" i="10"/>
  <c r="Y134" i="10"/>
  <c r="Z134" i="10"/>
  <c r="C135" i="10"/>
  <c r="D135" i="10"/>
  <c r="E135" i="10"/>
  <c r="F135" i="10"/>
  <c r="G135" i="10"/>
  <c r="H135" i="10"/>
  <c r="I135" i="10"/>
  <c r="J135" i="10"/>
  <c r="K135" i="10"/>
  <c r="L135" i="10"/>
  <c r="M135" i="10"/>
  <c r="N135" i="10"/>
  <c r="O135" i="10"/>
  <c r="P135" i="10"/>
  <c r="Q135" i="10"/>
  <c r="R135" i="10"/>
  <c r="S135" i="10"/>
  <c r="T135" i="10"/>
  <c r="U135" i="10"/>
  <c r="V135" i="10"/>
  <c r="W135" i="10"/>
  <c r="X135" i="10"/>
  <c r="Y135" i="10"/>
  <c r="Z135" i="10"/>
  <c r="C136" i="10"/>
  <c r="D136" i="10"/>
  <c r="E136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O137" i="10"/>
  <c r="P137" i="10"/>
  <c r="Q137" i="10"/>
  <c r="R137" i="10"/>
  <c r="S137" i="10"/>
  <c r="T137" i="10"/>
  <c r="U137" i="10"/>
  <c r="V137" i="10"/>
  <c r="W137" i="10"/>
  <c r="X137" i="10"/>
  <c r="Y137" i="10"/>
  <c r="Z137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O138" i="10"/>
  <c r="P138" i="10"/>
  <c r="Q138" i="10"/>
  <c r="R138" i="10"/>
  <c r="S138" i="10"/>
  <c r="T138" i="10"/>
  <c r="U138" i="10"/>
  <c r="V138" i="10"/>
  <c r="W138" i="10"/>
  <c r="X138" i="10"/>
  <c r="Y138" i="10"/>
  <c r="Z138" i="10"/>
  <c r="C139" i="10"/>
  <c r="D139" i="10"/>
  <c r="E139" i="10"/>
  <c r="F139" i="10"/>
  <c r="G139" i="10"/>
  <c r="H139" i="10"/>
  <c r="I139" i="10"/>
  <c r="J139" i="10"/>
  <c r="K139" i="10"/>
  <c r="L139" i="10"/>
  <c r="M139" i="10"/>
  <c r="N139" i="10"/>
  <c r="O139" i="10"/>
  <c r="P139" i="10"/>
  <c r="Q139" i="10"/>
  <c r="R139" i="10"/>
  <c r="S139" i="10"/>
  <c r="T139" i="10"/>
  <c r="U139" i="10"/>
  <c r="V139" i="10"/>
  <c r="W139" i="10"/>
  <c r="X139" i="10"/>
  <c r="Y139" i="10"/>
  <c r="Z139" i="10"/>
  <c r="C140" i="10"/>
  <c r="D140" i="10"/>
  <c r="E140" i="10"/>
  <c r="F140" i="10"/>
  <c r="G140" i="10"/>
  <c r="H140" i="10"/>
  <c r="I140" i="10"/>
  <c r="J140" i="10"/>
  <c r="K140" i="10"/>
  <c r="L140" i="10"/>
  <c r="M140" i="10"/>
  <c r="N140" i="10"/>
  <c r="O140" i="10"/>
  <c r="P140" i="10"/>
  <c r="Q140" i="10"/>
  <c r="R140" i="10"/>
  <c r="S140" i="10"/>
  <c r="T140" i="10"/>
  <c r="U140" i="10"/>
  <c r="V140" i="10"/>
  <c r="W140" i="10"/>
  <c r="X140" i="10"/>
  <c r="Y140" i="10"/>
  <c r="Z140" i="10"/>
  <c r="C141" i="10"/>
  <c r="D141" i="10"/>
  <c r="E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O142" i="10"/>
  <c r="P142" i="10"/>
  <c r="Q142" i="10"/>
  <c r="R142" i="10"/>
  <c r="S142" i="10"/>
  <c r="T142" i="10"/>
  <c r="U142" i="10"/>
  <c r="V142" i="10"/>
  <c r="W142" i="10"/>
  <c r="X142" i="10"/>
  <c r="Y142" i="10"/>
  <c r="Z142" i="10"/>
  <c r="C143" i="10"/>
  <c r="D143" i="10"/>
  <c r="E143" i="10"/>
  <c r="F143" i="10"/>
  <c r="G143" i="10"/>
  <c r="H143" i="10"/>
  <c r="I143" i="10"/>
  <c r="J143" i="10"/>
  <c r="K143" i="10"/>
  <c r="L143" i="10"/>
  <c r="M143" i="10"/>
  <c r="N143" i="10"/>
  <c r="O143" i="10"/>
  <c r="P143" i="10"/>
  <c r="Q143" i="10"/>
  <c r="R143" i="10"/>
  <c r="S143" i="10"/>
  <c r="T143" i="10"/>
  <c r="U143" i="10"/>
  <c r="V143" i="10"/>
  <c r="W143" i="10"/>
  <c r="X143" i="10"/>
  <c r="Y143" i="10"/>
  <c r="Z143" i="10"/>
  <c r="C144" i="10"/>
  <c r="D144" i="10"/>
  <c r="E144" i="10"/>
  <c r="F144" i="10"/>
  <c r="G144" i="10"/>
  <c r="H144" i="10"/>
  <c r="I144" i="10"/>
  <c r="J144" i="10"/>
  <c r="K144" i="10"/>
  <c r="L144" i="10"/>
  <c r="M144" i="10"/>
  <c r="N144" i="10"/>
  <c r="O144" i="10"/>
  <c r="P144" i="10"/>
  <c r="Q144" i="10"/>
  <c r="R144" i="10"/>
  <c r="S144" i="10"/>
  <c r="T144" i="10"/>
  <c r="U144" i="10"/>
  <c r="V144" i="10"/>
  <c r="W144" i="10"/>
  <c r="X144" i="10"/>
  <c r="Y144" i="10"/>
  <c r="Z144" i="10"/>
  <c r="C145" i="10"/>
  <c r="D145" i="10"/>
  <c r="E145" i="10"/>
  <c r="F145" i="10"/>
  <c r="G145" i="10"/>
  <c r="H145" i="10"/>
  <c r="I145" i="10"/>
  <c r="J145" i="10"/>
  <c r="K145" i="10"/>
  <c r="L145" i="10"/>
  <c r="M145" i="10"/>
  <c r="N145" i="10"/>
  <c r="O145" i="10"/>
  <c r="P145" i="10"/>
  <c r="Q145" i="10"/>
  <c r="R145" i="10"/>
  <c r="S145" i="10"/>
  <c r="T145" i="10"/>
  <c r="U145" i="10"/>
  <c r="V145" i="10"/>
  <c r="W145" i="10"/>
  <c r="X145" i="10"/>
  <c r="Y145" i="10"/>
  <c r="Z145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T146" i="10"/>
  <c r="U146" i="10"/>
  <c r="V146" i="10"/>
  <c r="W146" i="10"/>
  <c r="X146" i="10"/>
  <c r="Y146" i="10"/>
  <c r="Z146" i="10"/>
  <c r="C147" i="10"/>
  <c r="D147" i="10"/>
  <c r="E147" i="10"/>
  <c r="F147" i="10"/>
  <c r="G147" i="10"/>
  <c r="H147" i="10"/>
  <c r="I147" i="10"/>
  <c r="J147" i="10"/>
  <c r="K147" i="10"/>
  <c r="L147" i="10"/>
  <c r="M147" i="10"/>
  <c r="N147" i="10"/>
  <c r="O147" i="10"/>
  <c r="P147" i="10"/>
  <c r="Q147" i="10"/>
  <c r="R147" i="10"/>
  <c r="S147" i="10"/>
  <c r="T147" i="10"/>
  <c r="U147" i="10"/>
  <c r="V147" i="10"/>
  <c r="W147" i="10"/>
  <c r="X147" i="10"/>
  <c r="Y147" i="10"/>
  <c r="Z147" i="10"/>
  <c r="C148" i="10"/>
  <c r="D148" i="10"/>
  <c r="E148" i="10"/>
  <c r="F148" i="10"/>
  <c r="G148" i="10"/>
  <c r="H148" i="10"/>
  <c r="I148" i="10"/>
  <c r="J148" i="10"/>
  <c r="K148" i="10"/>
  <c r="L148" i="10"/>
  <c r="M148" i="10"/>
  <c r="N148" i="10"/>
  <c r="O148" i="10"/>
  <c r="P148" i="10"/>
  <c r="Q148" i="10"/>
  <c r="R148" i="10"/>
  <c r="S148" i="10"/>
  <c r="T148" i="10"/>
  <c r="U148" i="10"/>
  <c r="V148" i="10"/>
  <c r="W148" i="10"/>
  <c r="X148" i="10"/>
  <c r="Y148" i="10"/>
  <c r="Z148" i="10"/>
  <c r="C149" i="10"/>
  <c r="D149" i="10"/>
  <c r="E149" i="10"/>
  <c r="F149" i="10"/>
  <c r="G149" i="10"/>
  <c r="H149" i="10"/>
  <c r="I149" i="10"/>
  <c r="J149" i="10"/>
  <c r="K149" i="10"/>
  <c r="L149" i="10"/>
  <c r="M149" i="10"/>
  <c r="N149" i="10"/>
  <c r="O149" i="10"/>
  <c r="P149" i="10"/>
  <c r="Q149" i="10"/>
  <c r="R149" i="10"/>
  <c r="S149" i="10"/>
  <c r="T149" i="10"/>
  <c r="U149" i="10"/>
  <c r="V149" i="10"/>
  <c r="W149" i="10"/>
  <c r="X149" i="10"/>
  <c r="Y149" i="10"/>
  <c r="Z149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C151" i="10"/>
  <c r="D151" i="10"/>
  <c r="E151" i="10"/>
  <c r="F151" i="10"/>
  <c r="G151" i="10"/>
  <c r="H151" i="10"/>
  <c r="I151" i="10"/>
  <c r="J151" i="10"/>
  <c r="K151" i="10"/>
  <c r="L151" i="10"/>
  <c r="M151" i="10"/>
  <c r="N151" i="10"/>
  <c r="O151" i="10"/>
  <c r="P151" i="10"/>
  <c r="Q151" i="10"/>
  <c r="R151" i="10"/>
  <c r="S151" i="10"/>
  <c r="T151" i="10"/>
  <c r="U151" i="10"/>
  <c r="V151" i="10"/>
  <c r="W151" i="10"/>
  <c r="X151" i="10"/>
  <c r="Y151" i="10"/>
  <c r="Z151" i="10"/>
  <c r="C152" i="10"/>
  <c r="D152" i="10"/>
  <c r="E152" i="10"/>
  <c r="F152" i="10"/>
  <c r="G152" i="10"/>
  <c r="H152" i="10"/>
  <c r="I152" i="10"/>
  <c r="J152" i="10"/>
  <c r="K152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C153" i="10"/>
  <c r="D153" i="10"/>
  <c r="E153" i="10"/>
  <c r="F153" i="10"/>
  <c r="G153" i="10"/>
  <c r="H153" i="10"/>
  <c r="I153" i="10"/>
  <c r="J153" i="10"/>
  <c r="K153" i="10"/>
  <c r="L153" i="10"/>
  <c r="M153" i="10"/>
  <c r="N153" i="10"/>
  <c r="O153" i="10"/>
  <c r="P153" i="10"/>
  <c r="Q153" i="10"/>
  <c r="R153" i="10"/>
  <c r="S153" i="10"/>
  <c r="T153" i="10"/>
  <c r="U153" i="10"/>
  <c r="V153" i="10"/>
  <c r="W153" i="10"/>
  <c r="X153" i="10"/>
  <c r="Y153" i="10"/>
  <c r="Z153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O154" i="10"/>
  <c r="P154" i="10"/>
  <c r="Q154" i="10"/>
  <c r="R154" i="10"/>
  <c r="S154" i="10"/>
  <c r="T154" i="10"/>
  <c r="U154" i="10"/>
  <c r="V154" i="10"/>
  <c r="W154" i="10"/>
  <c r="X154" i="10"/>
  <c r="Y154" i="10"/>
  <c r="Z154" i="10"/>
  <c r="C155" i="10"/>
  <c r="D155" i="10"/>
  <c r="E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C156" i="10"/>
  <c r="D156" i="10"/>
  <c r="E156" i="10"/>
  <c r="F156" i="10"/>
  <c r="G156" i="10"/>
  <c r="H156" i="10"/>
  <c r="I156" i="10"/>
  <c r="J156" i="10"/>
  <c r="K156" i="10"/>
  <c r="L156" i="10"/>
  <c r="M156" i="10"/>
  <c r="N156" i="10"/>
  <c r="O156" i="10"/>
  <c r="P156" i="10"/>
  <c r="Q156" i="10"/>
  <c r="R156" i="10"/>
  <c r="S156" i="10"/>
  <c r="T156" i="10"/>
  <c r="U156" i="10"/>
  <c r="V156" i="10"/>
  <c r="W156" i="10"/>
  <c r="X156" i="10"/>
  <c r="Y156" i="10"/>
  <c r="Z156" i="10"/>
  <c r="C157" i="10"/>
  <c r="D157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R157" i="10"/>
  <c r="S157" i="10"/>
  <c r="T157" i="10"/>
  <c r="U157" i="10"/>
  <c r="V157" i="10"/>
  <c r="W157" i="10"/>
  <c r="X157" i="10"/>
  <c r="Y157" i="10"/>
  <c r="Z157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O158" i="10"/>
  <c r="P158" i="10"/>
  <c r="Q158" i="10"/>
  <c r="R158" i="10"/>
  <c r="S158" i="10"/>
  <c r="T158" i="10"/>
  <c r="U158" i="10"/>
  <c r="V158" i="10"/>
  <c r="W158" i="10"/>
  <c r="X158" i="10"/>
  <c r="Y158" i="10"/>
  <c r="Z158" i="10"/>
  <c r="C159" i="10"/>
  <c r="D159" i="10"/>
  <c r="E159" i="10"/>
  <c r="F159" i="10"/>
  <c r="G159" i="10"/>
  <c r="H159" i="10"/>
  <c r="I159" i="10"/>
  <c r="J159" i="10"/>
  <c r="K159" i="10"/>
  <c r="L159" i="10"/>
  <c r="M159" i="10"/>
  <c r="N159" i="10"/>
  <c r="O159" i="10"/>
  <c r="P159" i="10"/>
  <c r="Q159" i="10"/>
  <c r="R159" i="10"/>
  <c r="S159" i="10"/>
  <c r="T159" i="10"/>
  <c r="U159" i="10"/>
  <c r="V159" i="10"/>
  <c r="W159" i="10"/>
  <c r="X159" i="10"/>
  <c r="Y159" i="10"/>
  <c r="Z159" i="10"/>
  <c r="C160" i="10"/>
  <c r="D160" i="10"/>
  <c r="E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R160" i="10"/>
  <c r="S160" i="10"/>
  <c r="T160" i="10"/>
  <c r="U160" i="10"/>
  <c r="V160" i="10"/>
  <c r="W160" i="10"/>
  <c r="X160" i="10"/>
  <c r="Y160" i="10"/>
  <c r="Z160" i="10"/>
  <c r="C161" i="10"/>
  <c r="D161" i="10"/>
  <c r="E161" i="10"/>
  <c r="F161" i="10"/>
  <c r="G161" i="10"/>
  <c r="H161" i="10"/>
  <c r="I161" i="10"/>
  <c r="J161" i="10"/>
  <c r="K161" i="10"/>
  <c r="L161" i="10"/>
  <c r="M161" i="10"/>
  <c r="N161" i="10"/>
  <c r="O161" i="10"/>
  <c r="P161" i="10"/>
  <c r="Q161" i="10"/>
  <c r="R161" i="10"/>
  <c r="S161" i="10"/>
  <c r="T161" i="10"/>
  <c r="U161" i="10"/>
  <c r="V161" i="10"/>
  <c r="W161" i="10"/>
  <c r="X161" i="10"/>
  <c r="Y161" i="10"/>
  <c r="Z161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R162" i="10"/>
  <c r="S162" i="10"/>
  <c r="T162" i="10"/>
  <c r="U162" i="10"/>
  <c r="V162" i="10"/>
  <c r="W162" i="10"/>
  <c r="X162" i="10"/>
  <c r="Y162" i="10"/>
  <c r="Z162" i="10"/>
  <c r="C163" i="10"/>
  <c r="D163" i="10"/>
  <c r="E163" i="10"/>
  <c r="F163" i="10"/>
  <c r="G163" i="10"/>
  <c r="H163" i="10"/>
  <c r="I163" i="10"/>
  <c r="J163" i="10"/>
  <c r="K163" i="10"/>
  <c r="L163" i="10"/>
  <c r="M163" i="10"/>
  <c r="N163" i="10"/>
  <c r="O163" i="10"/>
  <c r="P163" i="10"/>
  <c r="Q163" i="10"/>
  <c r="R163" i="10"/>
  <c r="S163" i="10"/>
  <c r="T163" i="10"/>
  <c r="U163" i="10"/>
  <c r="V163" i="10"/>
  <c r="W163" i="10"/>
  <c r="X163" i="10"/>
  <c r="Y163" i="10"/>
  <c r="Z163" i="10"/>
  <c r="C164" i="10"/>
  <c r="D164" i="10"/>
  <c r="E164" i="10"/>
  <c r="F164" i="10"/>
  <c r="G164" i="10"/>
  <c r="H164" i="10"/>
  <c r="I164" i="10"/>
  <c r="J164" i="10"/>
  <c r="K164" i="10"/>
  <c r="L164" i="10"/>
  <c r="M164" i="10"/>
  <c r="N164" i="10"/>
  <c r="O164" i="10"/>
  <c r="P164" i="10"/>
  <c r="Q164" i="10"/>
  <c r="R164" i="10"/>
  <c r="S164" i="10"/>
  <c r="T164" i="10"/>
  <c r="U164" i="10"/>
  <c r="V164" i="10"/>
  <c r="W164" i="10"/>
  <c r="X164" i="10"/>
  <c r="Y164" i="10"/>
  <c r="Z164" i="10"/>
  <c r="C165" i="10"/>
  <c r="D165" i="10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R165" i="10"/>
  <c r="S165" i="10"/>
  <c r="T165" i="10"/>
  <c r="U165" i="10"/>
  <c r="V165" i="10"/>
  <c r="W165" i="10"/>
  <c r="X165" i="10"/>
  <c r="Y165" i="10"/>
  <c r="Z165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O166" i="10"/>
  <c r="P166" i="10"/>
  <c r="Q166" i="10"/>
  <c r="R166" i="10"/>
  <c r="S166" i="10"/>
  <c r="T166" i="10"/>
  <c r="U166" i="10"/>
  <c r="V166" i="10"/>
  <c r="W166" i="10"/>
  <c r="X166" i="10"/>
  <c r="Y166" i="10"/>
  <c r="Z166" i="10"/>
  <c r="C167" i="10"/>
  <c r="D167" i="10"/>
  <c r="E167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R167" i="10"/>
  <c r="S167" i="10"/>
  <c r="T167" i="10"/>
  <c r="U167" i="10"/>
  <c r="V167" i="10"/>
  <c r="W167" i="10"/>
  <c r="X167" i="10"/>
  <c r="Y167" i="10"/>
  <c r="Z167" i="10"/>
  <c r="C168" i="10"/>
  <c r="D168" i="10"/>
  <c r="E168" i="10"/>
  <c r="F168" i="10"/>
  <c r="G168" i="10"/>
  <c r="H168" i="10"/>
  <c r="I168" i="10"/>
  <c r="J168" i="10"/>
  <c r="K168" i="10"/>
  <c r="L168" i="10"/>
  <c r="M168" i="10"/>
  <c r="N168" i="10"/>
  <c r="O168" i="10"/>
  <c r="P168" i="10"/>
  <c r="Q168" i="10"/>
  <c r="R168" i="10"/>
  <c r="S168" i="10"/>
  <c r="T168" i="10"/>
  <c r="U168" i="10"/>
  <c r="V168" i="10"/>
  <c r="W168" i="10"/>
  <c r="X168" i="10"/>
  <c r="Y168" i="10"/>
  <c r="Z168" i="10"/>
  <c r="C169" i="10"/>
  <c r="D169" i="10"/>
  <c r="E169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R169" i="10"/>
  <c r="S169" i="10"/>
  <c r="T169" i="10"/>
  <c r="U169" i="10"/>
  <c r="V169" i="10"/>
  <c r="W169" i="10"/>
  <c r="X169" i="10"/>
  <c r="Y169" i="10"/>
  <c r="Z169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O170" i="10"/>
  <c r="P170" i="10"/>
  <c r="Q170" i="10"/>
  <c r="R170" i="10"/>
  <c r="S170" i="10"/>
  <c r="T170" i="10"/>
  <c r="U170" i="10"/>
  <c r="V170" i="10"/>
  <c r="W170" i="10"/>
  <c r="X170" i="10"/>
  <c r="Y170" i="10"/>
  <c r="Z170" i="10"/>
  <c r="C171" i="10"/>
  <c r="D171" i="10"/>
  <c r="E171" i="10"/>
  <c r="F171" i="10"/>
  <c r="G171" i="10"/>
  <c r="H171" i="10"/>
  <c r="I171" i="10"/>
  <c r="J171" i="10"/>
  <c r="K171" i="10"/>
  <c r="L171" i="10"/>
  <c r="M171" i="10"/>
  <c r="N171" i="10"/>
  <c r="O171" i="10"/>
  <c r="P171" i="10"/>
  <c r="Q171" i="10"/>
  <c r="R171" i="10"/>
  <c r="S171" i="10"/>
  <c r="T171" i="10"/>
  <c r="U171" i="10"/>
  <c r="V171" i="10"/>
  <c r="W171" i="10"/>
  <c r="X171" i="10"/>
  <c r="Y171" i="10"/>
  <c r="Z171" i="10"/>
  <c r="C172" i="10"/>
  <c r="D172" i="10"/>
  <c r="E172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R172" i="10"/>
  <c r="S172" i="10"/>
  <c r="T172" i="10"/>
  <c r="U172" i="10"/>
  <c r="V172" i="10"/>
  <c r="W172" i="10"/>
  <c r="X172" i="10"/>
  <c r="Y172" i="10"/>
  <c r="Z172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O173" i="10"/>
  <c r="P173" i="10"/>
  <c r="Q173" i="10"/>
  <c r="R173" i="10"/>
  <c r="S173" i="10"/>
  <c r="T173" i="10"/>
  <c r="U173" i="10"/>
  <c r="V173" i="10"/>
  <c r="W173" i="10"/>
  <c r="X173" i="10"/>
  <c r="Y173" i="10"/>
  <c r="Z173" i="10"/>
  <c r="C174" i="10"/>
  <c r="D174" i="10"/>
  <c r="E174" i="10"/>
  <c r="F174" i="10"/>
  <c r="G174" i="10"/>
  <c r="H174" i="10"/>
  <c r="I174" i="10"/>
  <c r="J174" i="10"/>
  <c r="K174" i="10"/>
  <c r="L174" i="10"/>
  <c r="M174" i="10"/>
  <c r="N174" i="10"/>
  <c r="O174" i="10"/>
  <c r="P174" i="10"/>
  <c r="Q174" i="10"/>
  <c r="R174" i="10"/>
  <c r="S174" i="10"/>
  <c r="T174" i="10"/>
  <c r="U174" i="10"/>
  <c r="V174" i="10"/>
  <c r="W174" i="10"/>
  <c r="X174" i="10"/>
  <c r="Y174" i="10"/>
  <c r="Z174" i="10"/>
  <c r="C175" i="10"/>
  <c r="D175" i="10"/>
  <c r="E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R175" i="10"/>
  <c r="S175" i="10"/>
  <c r="T175" i="10"/>
  <c r="U175" i="10"/>
  <c r="V175" i="10"/>
  <c r="W175" i="10"/>
  <c r="X175" i="10"/>
  <c r="Y175" i="10"/>
  <c r="Z175" i="10"/>
  <c r="C176" i="10"/>
  <c r="D176" i="10"/>
  <c r="E176" i="10"/>
  <c r="F176" i="10"/>
  <c r="G176" i="10"/>
  <c r="H176" i="10"/>
  <c r="I176" i="10"/>
  <c r="J176" i="10"/>
  <c r="K176" i="10"/>
  <c r="L176" i="10"/>
  <c r="M176" i="10"/>
  <c r="N176" i="10"/>
  <c r="O176" i="10"/>
  <c r="P176" i="10"/>
  <c r="Q176" i="10"/>
  <c r="R176" i="10"/>
  <c r="S176" i="10"/>
  <c r="T176" i="10"/>
  <c r="U176" i="10"/>
  <c r="V176" i="10"/>
  <c r="W176" i="10"/>
  <c r="X176" i="10"/>
  <c r="Y176" i="10"/>
  <c r="Z176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O177" i="10"/>
  <c r="P177" i="10"/>
  <c r="Q177" i="10"/>
  <c r="R177" i="10"/>
  <c r="S177" i="10"/>
  <c r="T177" i="10"/>
  <c r="U177" i="10"/>
  <c r="V177" i="10"/>
  <c r="W177" i="10"/>
  <c r="X177" i="10"/>
  <c r="Y177" i="10"/>
  <c r="Z177" i="10"/>
  <c r="C178" i="10"/>
  <c r="D178" i="10"/>
  <c r="E178" i="10"/>
  <c r="F178" i="10"/>
  <c r="G178" i="10"/>
  <c r="H178" i="10"/>
  <c r="I178" i="10"/>
  <c r="J178" i="10"/>
  <c r="K178" i="10"/>
  <c r="L178" i="10"/>
  <c r="M178" i="10"/>
  <c r="N178" i="10"/>
  <c r="O178" i="10"/>
  <c r="P178" i="10"/>
  <c r="Q178" i="10"/>
  <c r="R178" i="10"/>
  <c r="S178" i="10"/>
  <c r="T178" i="10"/>
  <c r="U178" i="10"/>
  <c r="V178" i="10"/>
  <c r="W178" i="10"/>
  <c r="X178" i="10"/>
  <c r="Y178" i="10"/>
  <c r="Z178" i="10"/>
  <c r="C179" i="10"/>
  <c r="D179" i="10"/>
  <c r="E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R179" i="10"/>
  <c r="S179" i="10"/>
  <c r="T179" i="10"/>
  <c r="U179" i="10"/>
  <c r="V179" i="10"/>
  <c r="W179" i="10"/>
  <c r="X179" i="10"/>
  <c r="Y179" i="10"/>
  <c r="Z179" i="10"/>
  <c r="C180" i="10"/>
  <c r="D180" i="10"/>
  <c r="E180" i="10"/>
  <c r="F180" i="10"/>
  <c r="G180" i="10"/>
  <c r="H180" i="10"/>
  <c r="I180" i="10"/>
  <c r="J180" i="10"/>
  <c r="K180" i="10"/>
  <c r="L180" i="10"/>
  <c r="M180" i="10"/>
  <c r="N180" i="10"/>
  <c r="O180" i="10"/>
  <c r="P180" i="10"/>
  <c r="Q180" i="10"/>
  <c r="R180" i="10"/>
  <c r="S180" i="10"/>
  <c r="T180" i="10"/>
  <c r="U180" i="10"/>
  <c r="V180" i="10"/>
  <c r="W180" i="10"/>
  <c r="X180" i="10"/>
  <c r="Y180" i="10"/>
  <c r="Z180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O181" i="10"/>
  <c r="P181" i="10"/>
  <c r="Q181" i="10"/>
  <c r="R181" i="10"/>
  <c r="S181" i="10"/>
  <c r="T181" i="10"/>
  <c r="U181" i="10"/>
  <c r="V181" i="10"/>
  <c r="W181" i="10"/>
  <c r="X181" i="10"/>
  <c r="Y181" i="10"/>
  <c r="Z181" i="10"/>
  <c r="C182" i="10"/>
  <c r="D182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R182" i="10"/>
  <c r="S182" i="10"/>
  <c r="T182" i="10"/>
  <c r="U182" i="10"/>
  <c r="V182" i="10"/>
  <c r="W182" i="10"/>
  <c r="X182" i="10"/>
  <c r="Y182" i="10"/>
  <c r="Z182" i="10"/>
  <c r="C183" i="10"/>
  <c r="D183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R183" i="10"/>
  <c r="S183" i="10"/>
  <c r="T183" i="10"/>
  <c r="U183" i="10"/>
  <c r="V183" i="10"/>
  <c r="W183" i="10"/>
  <c r="X183" i="10"/>
  <c r="Y183" i="10"/>
  <c r="Z183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C185" i="10"/>
  <c r="D185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R185" i="10"/>
  <c r="S185" i="10"/>
  <c r="T185" i="10"/>
  <c r="U185" i="10"/>
  <c r="V185" i="10"/>
  <c r="W185" i="10"/>
  <c r="X185" i="10"/>
  <c r="Y185" i="10"/>
  <c r="Z185" i="10"/>
  <c r="C186" i="10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S186" i="10"/>
  <c r="T186" i="10"/>
  <c r="U186" i="10"/>
  <c r="V186" i="10"/>
  <c r="W186" i="10"/>
  <c r="X186" i="10"/>
  <c r="Y186" i="10"/>
  <c r="Z186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O187" i="10"/>
  <c r="P187" i="10"/>
  <c r="Q187" i="10"/>
  <c r="R187" i="10"/>
  <c r="S187" i="10"/>
  <c r="T187" i="10"/>
  <c r="U187" i="10"/>
  <c r="V187" i="10"/>
  <c r="W187" i="10"/>
  <c r="X187" i="10"/>
  <c r="Y187" i="10"/>
  <c r="Z187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O188" i="10"/>
  <c r="P188" i="10"/>
  <c r="Q188" i="10"/>
  <c r="R188" i="10"/>
  <c r="S188" i="10"/>
  <c r="T188" i="10"/>
  <c r="U188" i="10"/>
  <c r="V188" i="10"/>
  <c r="W188" i="10"/>
  <c r="X188" i="10"/>
  <c r="Y188" i="10"/>
  <c r="Z188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O189" i="10"/>
  <c r="P189" i="10"/>
  <c r="Q189" i="10"/>
  <c r="R189" i="10"/>
  <c r="S189" i="10"/>
  <c r="T189" i="10"/>
  <c r="U189" i="10"/>
  <c r="V189" i="10"/>
  <c r="W189" i="10"/>
  <c r="X189" i="10"/>
  <c r="Y189" i="10"/>
  <c r="Z189" i="10"/>
  <c r="C190" i="10"/>
  <c r="D190" i="10"/>
  <c r="E190" i="10"/>
  <c r="F190" i="10"/>
  <c r="G190" i="10"/>
  <c r="H190" i="10"/>
  <c r="I190" i="10"/>
  <c r="J190" i="10"/>
  <c r="K190" i="10"/>
  <c r="L190" i="10"/>
  <c r="M190" i="10"/>
  <c r="N190" i="10"/>
  <c r="O190" i="10"/>
  <c r="P190" i="10"/>
  <c r="Q190" i="10"/>
  <c r="R190" i="10"/>
  <c r="S190" i="10"/>
  <c r="T190" i="10"/>
  <c r="U190" i="10"/>
  <c r="V190" i="10"/>
  <c r="W190" i="10"/>
  <c r="X190" i="10"/>
  <c r="Y190" i="10"/>
  <c r="Z190" i="10"/>
  <c r="C191" i="10"/>
  <c r="D191" i="10"/>
  <c r="E191" i="10"/>
  <c r="F191" i="10"/>
  <c r="G191" i="10"/>
  <c r="H191" i="10"/>
  <c r="I191" i="10"/>
  <c r="J191" i="10"/>
  <c r="K191" i="10"/>
  <c r="L191" i="10"/>
  <c r="M191" i="10"/>
  <c r="N191" i="10"/>
  <c r="O191" i="10"/>
  <c r="P191" i="10"/>
  <c r="Q191" i="10"/>
  <c r="R191" i="10"/>
  <c r="S191" i="10"/>
  <c r="T191" i="10"/>
  <c r="U191" i="10"/>
  <c r="V191" i="10"/>
  <c r="W191" i="10"/>
  <c r="X191" i="10"/>
  <c r="Y191" i="10"/>
  <c r="Z191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O192" i="10"/>
  <c r="P192" i="10"/>
  <c r="Q192" i="10"/>
  <c r="R192" i="10"/>
  <c r="S192" i="10"/>
  <c r="T192" i="10"/>
  <c r="U192" i="10"/>
  <c r="V192" i="10"/>
  <c r="W192" i="10"/>
  <c r="X192" i="10"/>
  <c r="Y192" i="10"/>
  <c r="Z192" i="10"/>
  <c r="C193" i="10"/>
  <c r="D193" i="10"/>
  <c r="E193" i="10"/>
  <c r="F193" i="10"/>
  <c r="G193" i="10"/>
  <c r="H193" i="10"/>
  <c r="I193" i="10"/>
  <c r="J193" i="10"/>
  <c r="K193" i="10"/>
  <c r="L193" i="10"/>
  <c r="M193" i="10"/>
  <c r="N193" i="10"/>
  <c r="O193" i="10"/>
  <c r="P193" i="10"/>
  <c r="Q193" i="10"/>
  <c r="R193" i="10"/>
  <c r="S193" i="10"/>
  <c r="T193" i="10"/>
  <c r="U193" i="10"/>
  <c r="V193" i="10"/>
  <c r="W193" i="10"/>
  <c r="X193" i="10"/>
  <c r="Y193" i="10"/>
  <c r="Z193" i="10"/>
  <c r="C194" i="10"/>
  <c r="D194" i="10"/>
  <c r="E194" i="10"/>
  <c r="F194" i="10"/>
  <c r="G194" i="10"/>
  <c r="H194" i="10"/>
  <c r="I194" i="10"/>
  <c r="J194" i="10"/>
  <c r="K194" i="10"/>
  <c r="L194" i="10"/>
  <c r="M194" i="10"/>
  <c r="N194" i="10"/>
  <c r="O194" i="10"/>
  <c r="P194" i="10"/>
  <c r="Q194" i="10"/>
  <c r="R194" i="10"/>
  <c r="S194" i="10"/>
  <c r="T194" i="10"/>
  <c r="U194" i="10"/>
  <c r="V194" i="10"/>
  <c r="W194" i="10"/>
  <c r="X194" i="10"/>
  <c r="Y194" i="10"/>
  <c r="Z194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O195" i="10"/>
  <c r="P195" i="10"/>
  <c r="Q195" i="10"/>
  <c r="R195" i="10"/>
  <c r="S195" i="10"/>
  <c r="T195" i="10"/>
  <c r="U195" i="10"/>
  <c r="V195" i="10"/>
  <c r="W195" i="10"/>
  <c r="X195" i="10"/>
  <c r="Y195" i="10"/>
  <c r="Z195" i="10"/>
  <c r="C196" i="10"/>
  <c r="D196" i="10"/>
  <c r="E196" i="10"/>
  <c r="F196" i="10"/>
  <c r="G196" i="10"/>
  <c r="H196" i="10"/>
  <c r="I196" i="10"/>
  <c r="J196" i="10"/>
  <c r="K196" i="10"/>
  <c r="L196" i="10"/>
  <c r="M196" i="10"/>
  <c r="N196" i="10"/>
  <c r="O196" i="10"/>
  <c r="P196" i="10"/>
  <c r="Q196" i="10"/>
  <c r="R196" i="10"/>
  <c r="S196" i="10"/>
  <c r="T196" i="10"/>
  <c r="U196" i="10"/>
  <c r="V196" i="10"/>
  <c r="W196" i="10"/>
  <c r="X196" i="10"/>
  <c r="Y196" i="10"/>
  <c r="Z196" i="10"/>
  <c r="C197" i="10"/>
  <c r="D197" i="10"/>
  <c r="E197" i="10"/>
  <c r="F197" i="10"/>
  <c r="G197" i="10"/>
  <c r="H197" i="10"/>
  <c r="I197" i="10"/>
  <c r="J197" i="10"/>
  <c r="K197" i="10"/>
  <c r="L197" i="10"/>
  <c r="M197" i="10"/>
  <c r="N197" i="10"/>
  <c r="O197" i="10"/>
  <c r="P197" i="10"/>
  <c r="Q197" i="10"/>
  <c r="R197" i="10"/>
  <c r="S197" i="10"/>
  <c r="T197" i="10"/>
  <c r="U197" i="10"/>
  <c r="V197" i="10"/>
  <c r="W197" i="10"/>
  <c r="X197" i="10"/>
  <c r="Y197" i="10"/>
  <c r="Z197" i="10"/>
  <c r="C198" i="10"/>
  <c r="D198" i="10"/>
  <c r="E198" i="10"/>
  <c r="F198" i="10"/>
  <c r="G198" i="10"/>
  <c r="H198" i="10"/>
  <c r="I198" i="10"/>
  <c r="J198" i="10"/>
  <c r="K198" i="10"/>
  <c r="L198" i="10"/>
  <c r="M198" i="10"/>
  <c r="N198" i="10"/>
  <c r="O198" i="10"/>
  <c r="P198" i="10"/>
  <c r="Q198" i="10"/>
  <c r="R198" i="10"/>
  <c r="S198" i="10"/>
  <c r="T198" i="10"/>
  <c r="U198" i="10"/>
  <c r="V198" i="10"/>
  <c r="W198" i="10"/>
  <c r="X198" i="10"/>
  <c r="Y198" i="10"/>
  <c r="Z198" i="10"/>
  <c r="C199" i="10"/>
  <c r="D199" i="10"/>
  <c r="E199" i="10"/>
  <c r="F199" i="10"/>
  <c r="G199" i="10"/>
  <c r="H199" i="10"/>
  <c r="I199" i="10"/>
  <c r="J199" i="10"/>
  <c r="K199" i="10"/>
  <c r="L199" i="10"/>
  <c r="M199" i="10"/>
  <c r="N199" i="10"/>
  <c r="O199" i="10"/>
  <c r="P199" i="10"/>
  <c r="Q199" i="10"/>
  <c r="R199" i="10"/>
  <c r="S199" i="10"/>
  <c r="T199" i="10"/>
  <c r="U199" i="10"/>
  <c r="V199" i="10"/>
  <c r="W199" i="10"/>
  <c r="X199" i="10"/>
  <c r="Y199" i="10"/>
  <c r="Z199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R200" i="10"/>
  <c r="S200" i="10"/>
  <c r="T200" i="10"/>
  <c r="U200" i="10"/>
  <c r="V200" i="10"/>
  <c r="W200" i="10"/>
  <c r="X200" i="10"/>
  <c r="Y200" i="10"/>
  <c r="Z200" i="10"/>
  <c r="C201" i="10"/>
  <c r="D201" i="10"/>
  <c r="E201" i="10"/>
  <c r="F201" i="10"/>
  <c r="G201" i="10"/>
  <c r="H201" i="10"/>
  <c r="I201" i="10"/>
  <c r="J201" i="10"/>
  <c r="K201" i="10"/>
  <c r="L201" i="10"/>
  <c r="M201" i="10"/>
  <c r="N201" i="10"/>
  <c r="O201" i="10"/>
  <c r="P201" i="10"/>
  <c r="Q201" i="10"/>
  <c r="R201" i="10"/>
  <c r="S201" i="10"/>
  <c r="T201" i="10"/>
  <c r="U201" i="10"/>
  <c r="V201" i="10"/>
  <c r="W201" i="10"/>
  <c r="X201" i="10"/>
  <c r="Y201" i="10"/>
  <c r="Z201" i="10"/>
  <c r="C202" i="10"/>
  <c r="D202" i="10"/>
  <c r="E202" i="10"/>
  <c r="F202" i="10"/>
  <c r="G202" i="10"/>
  <c r="H202" i="10"/>
  <c r="I202" i="10"/>
  <c r="J202" i="10"/>
  <c r="K202" i="10"/>
  <c r="L202" i="10"/>
  <c r="M202" i="10"/>
  <c r="N202" i="10"/>
  <c r="O202" i="10"/>
  <c r="P202" i="10"/>
  <c r="Q202" i="10"/>
  <c r="R202" i="10"/>
  <c r="S202" i="10"/>
  <c r="T202" i="10"/>
  <c r="U202" i="10"/>
  <c r="V202" i="10"/>
  <c r="W202" i="10"/>
  <c r="X202" i="10"/>
  <c r="Y202" i="10"/>
  <c r="Z202" i="10"/>
  <c r="C203" i="10"/>
  <c r="D203" i="10"/>
  <c r="E203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R203" i="10"/>
  <c r="S203" i="10"/>
  <c r="T203" i="10"/>
  <c r="U203" i="10"/>
  <c r="V203" i="10"/>
  <c r="W203" i="10"/>
  <c r="X203" i="10"/>
  <c r="Y203" i="10"/>
  <c r="Z203" i="10"/>
  <c r="C204" i="10"/>
  <c r="D204" i="10"/>
  <c r="E204" i="10"/>
  <c r="F204" i="10"/>
  <c r="G204" i="10"/>
  <c r="H204" i="10"/>
  <c r="I204" i="10"/>
  <c r="J204" i="10"/>
  <c r="K204" i="10"/>
  <c r="L204" i="10"/>
  <c r="M204" i="10"/>
  <c r="N204" i="10"/>
  <c r="O204" i="10"/>
  <c r="P204" i="10"/>
  <c r="Q204" i="10"/>
  <c r="R204" i="10"/>
  <c r="S204" i="10"/>
  <c r="T204" i="10"/>
  <c r="U204" i="10"/>
  <c r="V204" i="10"/>
  <c r="W204" i="10"/>
  <c r="X204" i="10"/>
  <c r="Y204" i="10"/>
  <c r="Z204" i="10"/>
  <c r="C205" i="10"/>
  <c r="D205" i="10"/>
  <c r="E205" i="10"/>
  <c r="F205" i="10"/>
  <c r="G205" i="10"/>
  <c r="H205" i="10"/>
  <c r="I205" i="10"/>
  <c r="J205" i="10"/>
  <c r="K205" i="10"/>
  <c r="L205" i="10"/>
  <c r="M205" i="10"/>
  <c r="N205" i="10"/>
  <c r="O205" i="10"/>
  <c r="P205" i="10"/>
  <c r="Q205" i="10"/>
  <c r="R205" i="10"/>
  <c r="S205" i="10"/>
  <c r="T205" i="10"/>
  <c r="U205" i="10"/>
  <c r="V205" i="10"/>
  <c r="W205" i="10"/>
  <c r="X205" i="10"/>
  <c r="Y205" i="10"/>
  <c r="Z205" i="10"/>
  <c r="C206" i="10"/>
  <c r="D206" i="10"/>
  <c r="E206" i="10"/>
  <c r="F206" i="10"/>
  <c r="G206" i="10"/>
  <c r="H206" i="10"/>
  <c r="I206" i="10"/>
  <c r="J206" i="10"/>
  <c r="K206" i="10"/>
  <c r="L206" i="10"/>
  <c r="M206" i="10"/>
  <c r="N206" i="10"/>
  <c r="O206" i="10"/>
  <c r="P206" i="10"/>
  <c r="Q206" i="10"/>
  <c r="R206" i="10"/>
  <c r="S206" i="10"/>
  <c r="T206" i="10"/>
  <c r="U206" i="10"/>
  <c r="V206" i="10"/>
  <c r="W206" i="10"/>
  <c r="X206" i="10"/>
  <c r="Y206" i="10"/>
  <c r="Z206" i="10"/>
  <c r="C207" i="10"/>
  <c r="D207" i="10"/>
  <c r="E207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C208" i="10"/>
  <c r="D208" i="10"/>
  <c r="E208" i="10"/>
  <c r="F208" i="10"/>
  <c r="G208" i="10"/>
  <c r="H208" i="10"/>
  <c r="I208" i="10"/>
  <c r="J208" i="10"/>
  <c r="K208" i="10"/>
  <c r="L208" i="10"/>
  <c r="M208" i="10"/>
  <c r="N208" i="10"/>
  <c r="O208" i="10"/>
  <c r="P208" i="10"/>
  <c r="Q208" i="10"/>
  <c r="R208" i="10"/>
  <c r="S208" i="10"/>
  <c r="T208" i="10"/>
  <c r="U208" i="10"/>
  <c r="V208" i="10"/>
  <c r="W208" i="10"/>
  <c r="X208" i="10"/>
  <c r="Y208" i="10"/>
  <c r="Z208" i="10"/>
  <c r="C209" i="10"/>
  <c r="D209" i="10"/>
  <c r="E209" i="10"/>
  <c r="F209" i="10"/>
  <c r="G209" i="10"/>
  <c r="H209" i="10"/>
  <c r="I209" i="10"/>
  <c r="J209" i="10"/>
  <c r="K209" i="10"/>
  <c r="L209" i="10"/>
  <c r="M209" i="10"/>
  <c r="N209" i="10"/>
  <c r="O209" i="10"/>
  <c r="P209" i="10"/>
  <c r="Q209" i="10"/>
  <c r="R209" i="10"/>
  <c r="S209" i="10"/>
  <c r="T209" i="10"/>
  <c r="U209" i="10"/>
  <c r="V209" i="10"/>
  <c r="W209" i="10"/>
  <c r="X209" i="10"/>
  <c r="Y209" i="10"/>
  <c r="Z209" i="10"/>
  <c r="C210" i="10"/>
  <c r="D210" i="10"/>
  <c r="E210" i="10"/>
  <c r="F210" i="10"/>
  <c r="G210" i="10"/>
  <c r="H210" i="10"/>
  <c r="I210" i="10"/>
  <c r="J210" i="10"/>
  <c r="K210" i="10"/>
  <c r="L210" i="10"/>
  <c r="M210" i="10"/>
  <c r="N210" i="10"/>
  <c r="O210" i="10"/>
  <c r="P210" i="10"/>
  <c r="Q210" i="10"/>
  <c r="R210" i="10"/>
  <c r="S210" i="10"/>
  <c r="T210" i="10"/>
  <c r="U210" i="10"/>
  <c r="V210" i="10"/>
  <c r="W210" i="10"/>
  <c r="X210" i="10"/>
  <c r="Y210" i="10"/>
  <c r="Z210" i="10"/>
  <c r="C211" i="10"/>
  <c r="D211" i="10"/>
  <c r="E211" i="10"/>
  <c r="F211" i="10"/>
  <c r="G211" i="10"/>
  <c r="H211" i="10"/>
  <c r="I211" i="10"/>
  <c r="J211" i="10"/>
  <c r="K211" i="10"/>
  <c r="L211" i="10"/>
  <c r="M211" i="10"/>
  <c r="N211" i="10"/>
  <c r="O211" i="10"/>
  <c r="P211" i="10"/>
  <c r="Q211" i="10"/>
  <c r="R211" i="10"/>
  <c r="S211" i="10"/>
  <c r="T211" i="10"/>
  <c r="U211" i="10"/>
  <c r="V211" i="10"/>
  <c r="W211" i="10"/>
  <c r="X211" i="10"/>
  <c r="Y211" i="10"/>
  <c r="Z211" i="10"/>
  <c r="C212" i="10"/>
  <c r="D212" i="10"/>
  <c r="E212" i="10"/>
  <c r="F212" i="10"/>
  <c r="G212" i="10"/>
  <c r="H212" i="10"/>
  <c r="I212" i="10"/>
  <c r="J212" i="10"/>
  <c r="K212" i="10"/>
  <c r="L212" i="10"/>
  <c r="M212" i="10"/>
  <c r="N212" i="10"/>
  <c r="O212" i="10"/>
  <c r="P212" i="10"/>
  <c r="Q212" i="10"/>
  <c r="R212" i="10"/>
  <c r="S212" i="10"/>
  <c r="T212" i="10"/>
  <c r="U212" i="10"/>
  <c r="V212" i="10"/>
  <c r="W212" i="10"/>
  <c r="X212" i="10"/>
  <c r="Y212" i="10"/>
  <c r="Z212" i="10"/>
  <c r="C213" i="10"/>
  <c r="D213" i="10"/>
  <c r="E213" i="10"/>
  <c r="F213" i="10"/>
  <c r="G213" i="10"/>
  <c r="H213" i="10"/>
  <c r="I213" i="10"/>
  <c r="J213" i="10"/>
  <c r="K213" i="10"/>
  <c r="L213" i="10"/>
  <c r="M213" i="10"/>
  <c r="N213" i="10"/>
  <c r="O213" i="10"/>
  <c r="P213" i="10"/>
  <c r="Q213" i="10"/>
  <c r="R213" i="10"/>
  <c r="S213" i="10"/>
  <c r="T213" i="10"/>
  <c r="U213" i="10"/>
  <c r="V213" i="10"/>
  <c r="W213" i="10"/>
  <c r="X213" i="10"/>
  <c r="Y213" i="10"/>
  <c r="Z213" i="10"/>
  <c r="C214" i="10"/>
  <c r="D214" i="10"/>
  <c r="E214" i="10"/>
  <c r="F214" i="10"/>
  <c r="G214" i="10"/>
  <c r="H214" i="10"/>
  <c r="I214" i="10"/>
  <c r="J214" i="10"/>
  <c r="K214" i="10"/>
  <c r="L214" i="10"/>
  <c r="M214" i="10"/>
  <c r="N214" i="10"/>
  <c r="O214" i="10"/>
  <c r="P214" i="10"/>
  <c r="Q214" i="10"/>
  <c r="R214" i="10"/>
  <c r="S214" i="10"/>
  <c r="T214" i="10"/>
  <c r="U214" i="10"/>
  <c r="V214" i="10"/>
  <c r="W214" i="10"/>
  <c r="X214" i="10"/>
  <c r="Y214" i="10"/>
  <c r="Z214" i="10"/>
  <c r="C215" i="10"/>
  <c r="D215" i="10"/>
  <c r="E215" i="10"/>
  <c r="F215" i="10"/>
  <c r="G215" i="10"/>
  <c r="H215" i="10"/>
  <c r="I215" i="10"/>
  <c r="J215" i="10"/>
  <c r="K215" i="10"/>
  <c r="L215" i="10"/>
  <c r="M215" i="10"/>
  <c r="N215" i="10"/>
  <c r="O215" i="10"/>
  <c r="P215" i="10"/>
  <c r="Q215" i="10"/>
  <c r="R215" i="10"/>
  <c r="S215" i="10"/>
  <c r="T215" i="10"/>
  <c r="U215" i="10"/>
  <c r="V215" i="10"/>
  <c r="W215" i="10"/>
  <c r="X215" i="10"/>
  <c r="Y215" i="10"/>
  <c r="Z215" i="10"/>
  <c r="C216" i="10"/>
  <c r="D216" i="10"/>
  <c r="E216" i="10"/>
  <c r="F216" i="10"/>
  <c r="G216" i="10"/>
  <c r="H216" i="10"/>
  <c r="I216" i="10"/>
  <c r="J216" i="10"/>
  <c r="K216" i="10"/>
  <c r="L216" i="10"/>
  <c r="M216" i="10"/>
  <c r="N216" i="10"/>
  <c r="O216" i="10"/>
  <c r="P216" i="10"/>
  <c r="Q216" i="10"/>
  <c r="R216" i="10"/>
  <c r="S216" i="10"/>
  <c r="T216" i="10"/>
  <c r="U216" i="10"/>
  <c r="V216" i="10"/>
  <c r="W216" i="10"/>
  <c r="X216" i="10"/>
  <c r="Y216" i="10"/>
  <c r="Z216" i="10"/>
  <c r="C217" i="10"/>
  <c r="D217" i="10"/>
  <c r="E217" i="10"/>
  <c r="F217" i="10"/>
  <c r="G217" i="10"/>
  <c r="H217" i="10"/>
  <c r="I217" i="10"/>
  <c r="J217" i="10"/>
  <c r="K217" i="10"/>
  <c r="L217" i="10"/>
  <c r="M217" i="10"/>
  <c r="N217" i="10"/>
  <c r="O217" i="10"/>
  <c r="P217" i="10"/>
  <c r="Q217" i="10"/>
  <c r="R217" i="10"/>
  <c r="S217" i="10"/>
  <c r="T217" i="10"/>
  <c r="U217" i="10"/>
  <c r="V217" i="10"/>
  <c r="W217" i="10"/>
  <c r="X217" i="10"/>
  <c r="Y217" i="10"/>
  <c r="Z217" i="10"/>
  <c r="C218" i="10"/>
  <c r="D218" i="10"/>
  <c r="E218" i="10"/>
  <c r="F218" i="10"/>
  <c r="G218" i="10"/>
  <c r="H218" i="10"/>
  <c r="I218" i="10"/>
  <c r="J218" i="10"/>
  <c r="K218" i="10"/>
  <c r="L218" i="10"/>
  <c r="M218" i="10"/>
  <c r="N218" i="10"/>
  <c r="O218" i="10"/>
  <c r="P218" i="10"/>
  <c r="Q218" i="10"/>
  <c r="R218" i="10"/>
  <c r="S218" i="10"/>
  <c r="T218" i="10"/>
  <c r="U218" i="10"/>
  <c r="V218" i="10"/>
  <c r="W218" i="10"/>
  <c r="X218" i="10"/>
  <c r="Y218" i="10"/>
  <c r="Z218" i="10"/>
  <c r="C219" i="10"/>
  <c r="D219" i="10"/>
  <c r="E219" i="10"/>
  <c r="F219" i="10"/>
  <c r="G219" i="10"/>
  <c r="H219" i="10"/>
  <c r="I219" i="10"/>
  <c r="J219" i="10"/>
  <c r="K219" i="10"/>
  <c r="L219" i="10"/>
  <c r="M219" i="10"/>
  <c r="N219" i="10"/>
  <c r="O219" i="10"/>
  <c r="P219" i="10"/>
  <c r="Q219" i="10"/>
  <c r="R219" i="10"/>
  <c r="S219" i="10"/>
  <c r="T219" i="10"/>
  <c r="U219" i="10"/>
  <c r="V219" i="10"/>
  <c r="W219" i="10"/>
  <c r="X219" i="10"/>
  <c r="Y219" i="10"/>
  <c r="Z219" i="10"/>
  <c r="C220" i="10"/>
  <c r="D220" i="10"/>
  <c r="E220" i="10"/>
  <c r="F220" i="10"/>
  <c r="G220" i="10"/>
  <c r="H220" i="10"/>
  <c r="I220" i="10"/>
  <c r="J220" i="10"/>
  <c r="K220" i="10"/>
  <c r="L220" i="10"/>
  <c r="M220" i="10"/>
  <c r="N220" i="10"/>
  <c r="O220" i="10"/>
  <c r="P220" i="10"/>
  <c r="Q220" i="10"/>
  <c r="R220" i="10"/>
  <c r="S220" i="10"/>
  <c r="T220" i="10"/>
  <c r="U220" i="10"/>
  <c r="V220" i="10"/>
  <c r="W220" i="10"/>
  <c r="X220" i="10"/>
  <c r="Y220" i="10"/>
  <c r="Z220" i="10"/>
  <c r="C221" i="10"/>
  <c r="D221" i="10"/>
  <c r="E221" i="10"/>
  <c r="F221" i="10"/>
  <c r="G221" i="10"/>
  <c r="H221" i="10"/>
  <c r="I221" i="10"/>
  <c r="J221" i="10"/>
  <c r="K221" i="10"/>
  <c r="L221" i="10"/>
  <c r="M221" i="10"/>
  <c r="N221" i="10"/>
  <c r="O221" i="10"/>
  <c r="P221" i="10"/>
  <c r="Q221" i="10"/>
  <c r="R221" i="10"/>
  <c r="S221" i="10"/>
  <c r="T221" i="10"/>
  <c r="U221" i="10"/>
  <c r="V221" i="10"/>
  <c r="W221" i="10"/>
  <c r="X221" i="10"/>
  <c r="Y221" i="10"/>
  <c r="Z221" i="10"/>
  <c r="C222" i="10"/>
  <c r="D222" i="10"/>
  <c r="E222" i="10"/>
  <c r="F222" i="10"/>
  <c r="G222" i="10"/>
  <c r="H222" i="10"/>
  <c r="I222" i="10"/>
  <c r="J222" i="10"/>
  <c r="K222" i="10"/>
  <c r="L222" i="10"/>
  <c r="M222" i="10"/>
  <c r="N222" i="10"/>
  <c r="O222" i="10"/>
  <c r="P222" i="10"/>
  <c r="Q222" i="10"/>
  <c r="R222" i="10"/>
  <c r="S222" i="10"/>
  <c r="T222" i="10"/>
  <c r="U222" i="10"/>
  <c r="V222" i="10"/>
  <c r="W222" i="10"/>
  <c r="X222" i="10"/>
  <c r="Y222" i="10"/>
  <c r="Z222" i="10"/>
  <c r="C223" i="10"/>
  <c r="D223" i="10"/>
  <c r="E223" i="10"/>
  <c r="F223" i="10"/>
  <c r="G223" i="10"/>
  <c r="H223" i="10"/>
  <c r="I223" i="10"/>
  <c r="J223" i="10"/>
  <c r="K223" i="10"/>
  <c r="L223" i="10"/>
  <c r="M223" i="10"/>
  <c r="N223" i="10"/>
  <c r="O223" i="10"/>
  <c r="P223" i="10"/>
  <c r="Q223" i="10"/>
  <c r="R223" i="10"/>
  <c r="S223" i="10"/>
  <c r="T223" i="10"/>
  <c r="U223" i="10"/>
  <c r="V223" i="10"/>
  <c r="W223" i="10"/>
  <c r="X223" i="10"/>
  <c r="Y223" i="10"/>
  <c r="Z223" i="10"/>
  <c r="C224" i="10"/>
  <c r="D224" i="10"/>
  <c r="E224" i="10"/>
  <c r="F224" i="10"/>
  <c r="G224" i="10"/>
  <c r="H224" i="10"/>
  <c r="I224" i="10"/>
  <c r="J224" i="10"/>
  <c r="K224" i="10"/>
  <c r="L224" i="10"/>
  <c r="M224" i="10"/>
  <c r="N224" i="10"/>
  <c r="O224" i="10"/>
  <c r="P224" i="10"/>
  <c r="Q224" i="10"/>
  <c r="R224" i="10"/>
  <c r="S224" i="10"/>
  <c r="T224" i="10"/>
  <c r="U224" i="10"/>
  <c r="V224" i="10"/>
  <c r="W224" i="10"/>
  <c r="X224" i="10"/>
  <c r="Y224" i="10"/>
  <c r="Z224" i="10"/>
  <c r="C225" i="10"/>
  <c r="D225" i="10"/>
  <c r="E225" i="10"/>
  <c r="F225" i="10"/>
  <c r="G225" i="10"/>
  <c r="H225" i="10"/>
  <c r="I225" i="10"/>
  <c r="J225" i="10"/>
  <c r="K225" i="10"/>
  <c r="L225" i="10"/>
  <c r="M225" i="10"/>
  <c r="N225" i="10"/>
  <c r="O225" i="10"/>
  <c r="P225" i="10"/>
  <c r="Q225" i="10"/>
  <c r="R225" i="10"/>
  <c r="S225" i="10"/>
  <c r="T225" i="10"/>
  <c r="U225" i="10"/>
  <c r="V225" i="10"/>
  <c r="W225" i="10"/>
  <c r="X225" i="10"/>
  <c r="Y225" i="10"/>
  <c r="Z225" i="10"/>
  <c r="C226" i="10"/>
  <c r="D226" i="10"/>
  <c r="E226" i="10"/>
  <c r="F226" i="10"/>
  <c r="G226" i="10"/>
  <c r="H226" i="10"/>
  <c r="I226" i="10"/>
  <c r="J226" i="10"/>
  <c r="K226" i="10"/>
  <c r="L226" i="10"/>
  <c r="M226" i="10"/>
  <c r="N226" i="10"/>
  <c r="O226" i="10"/>
  <c r="P226" i="10"/>
  <c r="Q226" i="10"/>
  <c r="R226" i="10"/>
  <c r="S226" i="10"/>
  <c r="T226" i="10"/>
  <c r="U226" i="10"/>
  <c r="V226" i="10"/>
  <c r="W226" i="10"/>
  <c r="X226" i="10"/>
  <c r="Y226" i="10"/>
  <c r="Z226" i="10"/>
  <c r="C227" i="10"/>
  <c r="D227" i="10"/>
  <c r="E227" i="10"/>
  <c r="F227" i="10"/>
  <c r="G227" i="10"/>
  <c r="H227" i="10"/>
  <c r="I227" i="10"/>
  <c r="J227" i="10"/>
  <c r="K227" i="10"/>
  <c r="L227" i="10"/>
  <c r="M227" i="10"/>
  <c r="N227" i="10"/>
  <c r="O227" i="10"/>
  <c r="P227" i="10"/>
  <c r="Q227" i="10"/>
  <c r="R227" i="10"/>
  <c r="S227" i="10"/>
  <c r="T227" i="10"/>
  <c r="U227" i="10"/>
  <c r="V227" i="10"/>
  <c r="W227" i="10"/>
  <c r="X227" i="10"/>
  <c r="Y227" i="10"/>
  <c r="Z227" i="10"/>
  <c r="C228" i="10"/>
  <c r="D228" i="10"/>
  <c r="E228" i="10"/>
  <c r="F228" i="10"/>
  <c r="G228" i="10"/>
  <c r="H228" i="10"/>
  <c r="I228" i="10"/>
  <c r="J228" i="10"/>
  <c r="K228" i="10"/>
  <c r="L228" i="10"/>
  <c r="M228" i="10"/>
  <c r="N228" i="10"/>
  <c r="O228" i="10"/>
  <c r="P228" i="10"/>
  <c r="Q228" i="10"/>
  <c r="R228" i="10"/>
  <c r="S228" i="10"/>
  <c r="T228" i="10"/>
  <c r="U228" i="10"/>
  <c r="V228" i="10"/>
  <c r="W228" i="10"/>
  <c r="X228" i="10"/>
  <c r="Y228" i="10"/>
  <c r="Z228" i="10"/>
  <c r="C229" i="10"/>
  <c r="D229" i="10"/>
  <c r="E229" i="10"/>
  <c r="F229" i="10"/>
  <c r="G229" i="10"/>
  <c r="H229" i="10"/>
  <c r="I229" i="10"/>
  <c r="J229" i="10"/>
  <c r="K229" i="10"/>
  <c r="L229" i="10"/>
  <c r="M229" i="10"/>
  <c r="N229" i="10"/>
  <c r="O229" i="10"/>
  <c r="P229" i="10"/>
  <c r="Q229" i="10"/>
  <c r="R229" i="10"/>
  <c r="S229" i="10"/>
  <c r="T229" i="10"/>
  <c r="U229" i="10"/>
  <c r="V229" i="10"/>
  <c r="W229" i="10"/>
  <c r="X229" i="10"/>
  <c r="Y229" i="10"/>
  <c r="Z229" i="10"/>
  <c r="C230" i="10"/>
  <c r="D230" i="10"/>
  <c r="E230" i="10"/>
  <c r="F230" i="10"/>
  <c r="G230" i="10"/>
  <c r="H230" i="10"/>
  <c r="I230" i="10"/>
  <c r="J230" i="10"/>
  <c r="K230" i="10"/>
  <c r="L230" i="10"/>
  <c r="M230" i="10"/>
  <c r="N230" i="10"/>
  <c r="O230" i="10"/>
  <c r="P230" i="10"/>
  <c r="Q230" i="10"/>
  <c r="R230" i="10"/>
  <c r="S230" i="10"/>
  <c r="T230" i="10"/>
  <c r="U230" i="10"/>
  <c r="V230" i="10"/>
  <c r="W230" i="10"/>
  <c r="X230" i="10"/>
  <c r="Y230" i="10"/>
  <c r="Z230" i="10"/>
  <c r="C231" i="10"/>
  <c r="D231" i="10"/>
  <c r="E231" i="10"/>
  <c r="F231" i="10"/>
  <c r="G231" i="10"/>
  <c r="H231" i="10"/>
  <c r="I231" i="10"/>
  <c r="J231" i="10"/>
  <c r="K231" i="10"/>
  <c r="L231" i="10"/>
  <c r="M231" i="10"/>
  <c r="N231" i="10"/>
  <c r="O231" i="10"/>
  <c r="P231" i="10"/>
  <c r="Q231" i="10"/>
  <c r="R231" i="10"/>
  <c r="S231" i="10"/>
  <c r="T231" i="10"/>
  <c r="U231" i="10"/>
  <c r="V231" i="10"/>
  <c r="W231" i="10"/>
  <c r="X231" i="10"/>
  <c r="Y231" i="10"/>
  <c r="Z231" i="10"/>
  <c r="C232" i="10"/>
  <c r="D232" i="10"/>
  <c r="E232" i="10"/>
  <c r="F232" i="10"/>
  <c r="G232" i="10"/>
  <c r="H232" i="10"/>
  <c r="I232" i="10"/>
  <c r="J232" i="10"/>
  <c r="K232" i="10"/>
  <c r="L232" i="10"/>
  <c r="M232" i="10"/>
  <c r="N232" i="10"/>
  <c r="O232" i="10"/>
  <c r="P232" i="10"/>
  <c r="Q232" i="10"/>
  <c r="R232" i="10"/>
  <c r="S232" i="10"/>
  <c r="T232" i="10"/>
  <c r="U232" i="10"/>
  <c r="V232" i="10"/>
  <c r="W232" i="10"/>
  <c r="X232" i="10"/>
  <c r="Y232" i="10"/>
  <c r="Z232" i="10"/>
  <c r="C233" i="10"/>
  <c r="D233" i="10"/>
  <c r="E233" i="10"/>
  <c r="F233" i="10"/>
  <c r="G233" i="10"/>
  <c r="H233" i="10"/>
  <c r="I233" i="10"/>
  <c r="J233" i="10"/>
  <c r="K233" i="10"/>
  <c r="L233" i="10"/>
  <c r="M233" i="10"/>
  <c r="N233" i="10"/>
  <c r="O233" i="10"/>
  <c r="P233" i="10"/>
  <c r="Q233" i="10"/>
  <c r="R233" i="10"/>
  <c r="S233" i="10"/>
  <c r="T233" i="10"/>
  <c r="U233" i="10"/>
  <c r="V233" i="10"/>
  <c r="W233" i="10"/>
  <c r="X233" i="10"/>
  <c r="Y233" i="10"/>
  <c r="Z233" i="10"/>
  <c r="C234" i="10"/>
  <c r="D234" i="10"/>
  <c r="E234" i="10"/>
  <c r="F234" i="10"/>
  <c r="G234" i="10"/>
  <c r="H234" i="10"/>
  <c r="I234" i="10"/>
  <c r="J234" i="10"/>
  <c r="K234" i="10"/>
  <c r="L234" i="10"/>
  <c r="M234" i="10"/>
  <c r="N234" i="10"/>
  <c r="O234" i="10"/>
  <c r="P234" i="10"/>
  <c r="Q234" i="10"/>
  <c r="R234" i="10"/>
  <c r="S234" i="10"/>
  <c r="T234" i="10"/>
  <c r="U234" i="10"/>
  <c r="V234" i="10"/>
  <c r="W234" i="10"/>
  <c r="X234" i="10"/>
  <c r="Y234" i="10"/>
  <c r="Z234" i="10"/>
  <c r="C235" i="10"/>
  <c r="D235" i="10"/>
  <c r="E235" i="10"/>
  <c r="F235" i="10"/>
  <c r="G235" i="10"/>
  <c r="H235" i="10"/>
  <c r="I235" i="10"/>
  <c r="J235" i="10"/>
  <c r="K235" i="10"/>
  <c r="L235" i="10"/>
  <c r="M235" i="10"/>
  <c r="N235" i="10"/>
  <c r="O235" i="10"/>
  <c r="P235" i="10"/>
  <c r="Q235" i="10"/>
  <c r="R235" i="10"/>
  <c r="S235" i="10"/>
  <c r="T235" i="10"/>
  <c r="U235" i="10"/>
  <c r="V235" i="10"/>
  <c r="W235" i="10"/>
  <c r="X235" i="10"/>
  <c r="Y235" i="10"/>
  <c r="Z235" i="10"/>
  <c r="C236" i="10"/>
  <c r="D236" i="10"/>
  <c r="E236" i="10"/>
  <c r="F236" i="10"/>
  <c r="G236" i="10"/>
  <c r="H236" i="10"/>
  <c r="I236" i="10"/>
  <c r="J236" i="10"/>
  <c r="K236" i="10"/>
  <c r="L236" i="10"/>
  <c r="M236" i="10"/>
  <c r="N236" i="10"/>
  <c r="O236" i="10"/>
  <c r="P236" i="10"/>
  <c r="Q236" i="10"/>
  <c r="R236" i="10"/>
  <c r="S236" i="10"/>
  <c r="T236" i="10"/>
  <c r="U236" i="10"/>
  <c r="V236" i="10"/>
  <c r="W236" i="10"/>
  <c r="X236" i="10"/>
  <c r="Y236" i="10"/>
  <c r="Z236" i="10"/>
  <c r="C237" i="10"/>
  <c r="D237" i="10"/>
  <c r="E237" i="10"/>
  <c r="F237" i="10"/>
  <c r="G237" i="10"/>
  <c r="H237" i="10"/>
  <c r="I237" i="10"/>
  <c r="J237" i="10"/>
  <c r="K237" i="10"/>
  <c r="L237" i="10"/>
  <c r="M237" i="10"/>
  <c r="N237" i="10"/>
  <c r="O237" i="10"/>
  <c r="P237" i="10"/>
  <c r="Q237" i="10"/>
  <c r="R237" i="10"/>
  <c r="S237" i="10"/>
  <c r="T237" i="10"/>
  <c r="U237" i="10"/>
  <c r="V237" i="10"/>
  <c r="W237" i="10"/>
  <c r="X237" i="10"/>
  <c r="Y237" i="10"/>
  <c r="Z237" i="10"/>
  <c r="C238" i="10"/>
  <c r="D238" i="10"/>
  <c r="E238" i="10"/>
  <c r="F238" i="10"/>
  <c r="G238" i="10"/>
  <c r="H238" i="10"/>
  <c r="I238" i="10"/>
  <c r="J238" i="10"/>
  <c r="K238" i="10"/>
  <c r="L238" i="10"/>
  <c r="M238" i="10"/>
  <c r="N238" i="10"/>
  <c r="O238" i="10"/>
  <c r="P238" i="10"/>
  <c r="Q238" i="10"/>
  <c r="R238" i="10"/>
  <c r="S238" i="10"/>
  <c r="T238" i="10"/>
  <c r="U238" i="10"/>
  <c r="V238" i="10"/>
  <c r="W238" i="10"/>
  <c r="X238" i="10"/>
  <c r="Y238" i="10"/>
  <c r="Z238" i="10"/>
  <c r="C239" i="10"/>
  <c r="D239" i="10"/>
  <c r="E239" i="10"/>
  <c r="F239" i="10"/>
  <c r="G239" i="10"/>
  <c r="H239" i="10"/>
  <c r="I239" i="10"/>
  <c r="J239" i="10"/>
  <c r="K239" i="10"/>
  <c r="L239" i="10"/>
  <c r="M239" i="10"/>
  <c r="N239" i="10"/>
  <c r="O239" i="10"/>
  <c r="P239" i="10"/>
  <c r="Q239" i="10"/>
  <c r="R239" i="10"/>
  <c r="S239" i="10"/>
  <c r="T239" i="10"/>
  <c r="U239" i="10"/>
  <c r="V239" i="10"/>
  <c r="W239" i="10"/>
  <c r="X239" i="10"/>
  <c r="Y239" i="10"/>
  <c r="Z239" i="10"/>
  <c r="C240" i="10"/>
  <c r="D240" i="10"/>
  <c r="E240" i="10"/>
  <c r="F240" i="10"/>
  <c r="G240" i="10"/>
  <c r="H240" i="10"/>
  <c r="I240" i="10"/>
  <c r="J240" i="10"/>
  <c r="K240" i="10"/>
  <c r="L240" i="10"/>
  <c r="M240" i="10"/>
  <c r="N240" i="10"/>
  <c r="O240" i="10"/>
  <c r="P240" i="10"/>
  <c r="Q240" i="10"/>
  <c r="R240" i="10"/>
  <c r="S240" i="10"/>
  <c r="T240" i="10"/>
  <c r="U240" i="10"/>
  <c r="V240" i="10"/>
  <c r="W240" i="10"/>
  <c r="X240" i="10"/>
  <c r="Y240" i="10"/>
  <c r="Z240" i="10"/>
  <c r="C241" i="10"/>
  <c r="D241" i="10"/>
  <c r="E241" i="10"/>
  <c r="F241" i="10"/>
  <c r="G241" i="10"/>
  <c r="H241" i="10"/>
  <c r="I241" i="10"/>
  <c r="J241" i="10"/>
  <c r="K241" i="10"/>
  <c r="L241" i="10"/>
  <c r="M241" i="10"/>
  <c r="N241" i="10"/>
  <c r="O241" i="10"/>
  <c r="P241" i="10"/>
  <c r="Q241" i="10"/>
  <c r="R241" i="10"/>
  <c r="S241" i="10"/>
  <c r="T241" i="10"/>
  <c r="U241" i="10"/>
  <c r="V241" i="10"/>
  <c r="W241" i="10"/>
  <c r="X241" i="10"/>
  <c r="Y241" i="10"/>
  <c r="Z241" i="10"/>
  <c r="C242" i="10"/>
  <c r="D242" i="10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Q242" i="10"/>
  <c r="R242" i="10"/>
  <c r="S242" i="10"/>
  <c r="T242" i="10"/>
  <c r="U242" i="10"/>
  <c r="V242" i="10"/>
  <c r="W242" i="10"/>
  <c r="X242" i="10"/>
  <c r="Y242" i="10"/>
  <c r="Z242" i="10"/>
  <c r="C243" i="10"/>
  <c r="D243" i="10"/>
  <c r="E243" i="10"/>
  <c r="F243" i="10"/>
  <c r="G243" i="10"/>
  <c r="H243" i="10"/>
  <c r="I243" i="10"/>
  <c r="J243" i="10"/>
  <c r="K243" i="10"/>
  <c r="L243" i="10"/>
  <c r="M243" i="10"/>
  <c r="N243" i="10"/>
  <c r="O243" i="10"/>
  <c r="P243" i="10"/>
  <c r="Q243" i="10"/>
  <c r="R243" i="10"/>
  <c r="S243" i="10"/>
  <c r="T243" i="10"/>
  <c r="U243" i="10"/>
  <c r="V243" i="10"/>
  <c r="W243" i="10"/>
  <c r="X243" i="10"/>
  <c r="Y243" i="10"/>
  <c r="Z243" i="10"/>
  <c r="C244" i="10"/>
  <c r="D244" i="10"/>
  <c r="E244" i="10"/>
  <c r="F244" i="10"/>
  <c r="G244" i="10"/>
  <c r="H244" i="10"/>
  <c r="I244" i="10"/>
  <c r="J244" i="10"/>
  <c r="K244" i="10"/>
  <c r="L244" i="10"/>
  <c r="M244" i="10"/>
  <c r="N244" i="10"/>
  <c r="O244" i="10"/>
  <c r="P244" i="10"/>
  <c r="Q244" i="10"/>
  <c r="R244" i="10"/>
  <c r="S244" i="10"/>
  <c r="T244" i="10"/>
  <c r="U244" i="10"/>
  <c r="V244" i="10"/>
  <c r="W244" i="10"/>
  <c r="X244" i="10"/>
  <c r="Y244" i="10"/>
  <c r="Z244" i="10"/>
  <c r="C245" i="10"/>
  <c r="D245" i="10"/>
  <c r="E245" i="10"/>
  <c r="F245" i="10"/>
  <c r="G245" i="10"/>
  <c r="H245" i="10"/>
  <c r="I245" i="10"/>
  <c r="J245" i="10"/>
  <c r="K245" i="10"/>
  <c r="L245" i="10"/>
  <c r="M245" i="10"/>
  <c r="N245" i="10"/>
  <c r="O245" i="10"/>
  <c r="P245" i="10"/>
  <c r="Q245" i="10"/>
  <c r="R245" i="10"/>
  <c r="S245" i="10"/>
  <c r="T245" i="10"/>
  <c r="U245" i="10"/>
  <c r="V245" i="10"/>
  <c r="W245" i="10"/>
  <c r="X245" i="10"/>
  <c r="Y245" i="10"/>
  <c r="Z245" i="10"/>
  <c r="C246" i="10"/>
  <c r="D246" i="10"/>
  <c r="E246" i="10"/>
  <c r="F246" i="10"/>
  <c r="G246" i="10"/>
  <c r="H246" i="10"/>
  <c r="I246" i="10"/>
  <c r="J246" i="10"/>
  <c r="K246" i="10"/>
  <c r="L246" i="10"/>
  <c r="M246" i="10"/>
  <c r="N246" i="10"/>
  <c r="O246" i="10"/>
  <c r="P246" i="10"/>
  <c r="Q246" i="10"/>
  <c r="R246" i="10"/>
  <c r="S246" i="10"/>
  <c r="T246" i="10"/>
  <c r="U246" i="10"/>
  <c r="V246" i="10"/>
  <c r="W246" i="10"/>
  <c r="X246" i="10"/>
  <c r="Y246" i="10"/>
  <c r="Z246" i="10"/>
  <c r="C247" i="10"/>
  <c r="D247" i="10"/>
  <c r="E247" i="10"/>
  <c r="F247" i="10"/>
  <c r="G247" i="10"/>
  <c r="H247" i="10"/>
  <c r="I247" i="10"/>
  <c r="J247" i="10"/>
  <c r="K247" i="10"/>
  <c r="L247" i="10"/>
  <c r="M247" i="10"/>
  <c r="N247" i="10"/>
  <c r="O247" i="10"/>
  <c r="P247" i="10"/>
  <c r="Q247" i="10"/>
  <c r="R247" i="10"/>
  <c r="S247" i="10"/>
  <c r="T247" i="10"/>
  <c r="U247" i="10"/>
  <c r="V247" i="10"/>
  <c r="W247" i="10"/>
  <c r="X247" i="10"/>
  <c r="Y247" i="10"/>
  <c r="Z247" i="10"/>
  <c r="C248" i="10"/>
  <c r="D248" i="10"/>
  <c r="E248" i="10"/>
  <c r="F248" i="10"/>
  <c r="G248" i="10"/>
  <c r="H248" i="10"/>
  <c r="I248" i="10"/>
  <c r="J248" i="10"/>
  <c r="K248" i="10"/>
  <c r="L248" i="10"/>
  <c r="M248" i="10"/>
  <c r="N248" i="10"/>
  <c r="O248" i="10"/>
  <c r="P248" i="10"/>
  <c r="Q248" i="10"/>
  <c r="R248" i="10"/>
  <c r="S248" i="10"/>
  <c r="T248" i="10"/>
  <c r="U248" i="10"/>
  <c r="V248" i="10"/>
  <c r="W248" i="10"/>
  <c r="X248" i="10"/>
  <c r="Y248" i="10"/>
  <c r="Z248" i="10"/>
  <c r="C249" i="10"/>
  <c r="D249" i="10"/>
  <c r="E249" i="10"/>
  <c r="F249" i="10"/>
  <c r="G249" i="10"/>
  <c r="H249" i="10"/>
  <c r="I249" i="10"/>
  <c r="J249" i="10"/>
  <c r="K249" i="10"/>
  <c r="L249" i="10"/>
  <c r="M249" i="10"/>
  <c r="N249" i="10"/>
  <c r="O249" i="10"/>
  <c r="P249" i="10"/>
  <c r="Q249" i="10"/>
  <c r="R249" i="10"/>
  <c r="S249" i="10"/>
  <c r="T249" i="10"/>
  <c r="U249" i="10"/>
  <c r="V249" i="10"/>
  <c r="W249" i="10"/>
  <c r="X249" i="10"/>
  <c r="Y249" i="10"/>
  <c r="Z249" i="10"/>
  <c r="C250" i="10"/>
  <c r="D250" i="10"/>
  <c r="E250" i="10"/>
  <c r="F250" i="10"/>
  <c r="G250" i="10"/>
  <c r="H250" i="10"/>
  <c r="I250" i="10"/>
  <c r="J250" i="10"/>
  <c r="K250" i="10"/>
  <c r="L250" i="10"/>
  <c r="M250" i="10"/>
  <c r="N250" i="10"/>
  <c r="O250" i="10"/>
  <c r="P250" i="10"/>
  <c r="Q250" i="10"/>
  <c r="R250" i="10"/>
  <c r="S250" i="10"/>
  <c r="T250" i="10"/>
  <c r="U250" i="10"/>
  <c r="V250" i="10"/>
  <c r="W250" i="10"/>
  <c r="X250" i="10"/>
  <c r="Y250" i="10"/>
  <c r="Z250" i="10"/>
  <c r="C251" i="10"/>
  <c r="D251" i="10"/>
  <c r="E251" i="10"/>
  <c r="F251" i="10"/>
  <c r="G251" i="10"/>
  <c r="H251" i="10"/>
  <c r="I251" i="10"/>
  <c r="J251" i="10"/>
  <c r="K251" i="10"/>
  <c r="L251" i="10"/>
  <c r="M251" i="10"/>
  <c r="N251" i="10"/>
  <c r="O251" i="10"/>
  <c r="P251" i="10"/>
  <c r="Q251" i="10"/>
  <c r="R251" i="10"/>
  <c r="S251" i="10"/>
  <c r="T251" i="10"/>
  <c r="U251" i="10"/>
  <c r="V251" i="10"/>
  <c r="W251" i="10"/>
  <c r="X251" i="10"/>
  <c r="Y251" i="10"/>
  <c r="Z251" i="10"/>
  <c r="C252" i="10"/>
  <c r="D252" i="10"/>
  <c r="E252" i="10"/>
  <c r="F252" i="10"/>
  <c r="G252" i="10"/>
  <c r="H252" i="10"/>
  <c r="I252" i="10"/>
  <c r="J252" i="10"/>
  <c r="K252" i="10"/>
  <c r="L252" i="10"/>
  <c r="M252" i="10"/>
  <c r="N252" i="10"/>
  <c r="O252" i="10"/>
  <c r="P252" i="10"/>
  <c r="Q252" i="10"/>
  <c r="R252" i="10"/>
  <c r="S252" i="10"/>
  <c r="T252" i="10"/>
  <c r="U252" i="10"/>
  <c r="V252" i="10"/>
  <c r="W252" i="10"/>
  <c r="X252" i="10"/>
  <c r="Y252" i="10"/>
  <c r="Z252" i="10"/>
  <c r="C253" i="10"/>
  <c r="D253" i="10"/>
  <c r="E253" i="10"/>
  <c r="F253" i="10"/>
  <c r="G253" i="10"/>
  <c r="H253" i="10"/>
  <c r="I253" i="10"/>
  <c r="J253" i="10"/>
  <c r="K253" i="10"/>
  <c r="L253" i="10"/>
  <c r="M253" i="10"/>
  <c r="N253" i="10"/>
  <c r="O253" i="10"/>
  <c r="P253" i="10"/>
  <c r="Q253" i="10"/>
  <c r="R253" i="10"/>
  <c r="S253" i="10"/>
  <c r="T253" i="10"/>
  <c r="U253" i="10"/>
  <c r="V253" i="10"/>
  <c r="W253" i="10"/>
  <c r="X253" i="10"/>
  <c r="Y253" i="10"/>
  <c r="Z253" i="10"/>
  <c r="C254" i="10"/>
  <c r="D254" i="10"/>
  <c r="E254" i="10"/>
  <c r="F254" i="10"/>
  <c r="G254" i="10"/>
  <c r="H254" i="10"/>
  <c r="I254" i="10"/>
  <c r="J254" i="10"/>
  <c r="K254" i="10"/>
  <c r="L254" i="10"/>
  <c r="M254" i="10"/>
  <c r="N254" i="10"/>
  <c r="O254" i="10"/>
  <c r="P254" i="10"/>
  <c r="Q254" i="10"/>
  <c r="R254" i="10"/>
  <c r="S254" i="10"/>
  <c r="T254" i="10"/>
  <c r="U254" i="10"/>
  <c r="V254" i="10"/>
  <c r="W254" i="10"/>
  <c r="X254" i="10"/>
  <c r="Y254" i="10"/>
  <c r="Z254" i="10"/>
  <c r="C255" i="10"/>
  <c r="D255" i="10"/>
  <c r="E255" i="10"/>
  <c r="F255" i="10"/>
  <c r="G255" i="10"/>
  <c r="H255" i="10"/>
  <c r="I255" i="10"/>
  <c r="J255" i="10"/>
  <c r="K255" i="10"/>
  <c r="L255" i="10"/>
  <c r="M255" i="10"/>
  <c r="N255" i="10"/>
  <c r="O255" i="10"/>
  <c r="P255" i="10"/>
  <c r="Q255" i="10"/>
  <c r="R255" i="10"/>
  <c r="S255" i="10"/>
  <c r="T255" i="10"/>
  <c r="U255" i="10"/>
  <c r="V255" i="10"/>
  <c r="W255" i="10"/>
  <c r="X255" i="10"/>
  <c r="Y255" i="10"/>
  <c r="Z255" i="10"/>
  <c r="C256" i="10"/>
  <c r="D256" i="10"/>
  <c r="E256" i="10"/>
  <c r="F256" i="10"/>
  <c r="G256" i="10"/>
  <c r="H256" i="10"/>
  <c r="I256" i="10"/>
  <c r="J256" i="10"/>
  <c r="K256" i="10"/>
  <c r="L256" i="10"/>
  <c r="M256" i="10"/>
  <c r="N256" i="10"/>
  <c r="O256" i="10"/>
  <c r="P256" i="10"/>
  <c r="Q256" i="10"/>
  <c r="R256" i="10"/>
  <c r="S256" i="10"/>
  <c r="T256" i="10"/>
  <c r="U256" i="10"/>
  <c r="V256" i="10"/>
  <c r="W256" i="10"/>
  <c r="X256" i="10"/>
  <c r="Y256" i="10"/>
  <c r="Z256" i="10"/>
  <c r="C257" i="10"/>
  <c r="D257" i="10"/>
  <c r="E257" i="10"/>
  <c r="F257" i="10"/>
  <c r="G257" i="10"/>
  <c r="H257" i="10"/>
  <c r="I257" i="10"/>
  <c r="J257" i="10"/>
  <c r="K257" i="10"/>
  <c r="L257" i="10"/>
  <c r="M257" i="10"/>
  <c r="N257" i="10"/>
  <c r="O257" i="10"/>
  <c r="P257" i="10"/>
  <c r="Q257" i="10"/>
  <c r="R257" i="10"/>
  <c r="S257" i="10"/>
  <c r="T257" i="10"/>
  <c r="U257" i="10"/>
  <c r="V257" i="10"/>
  <c r="W257" i="10"/>
  <c r="X257" i="10"/>
  <c r="Y257" i="10"/>
  <c r="Z257" i="10"/>
  <c r="C258" i="10"/>
  <c r="D258" i="10"/>
  <c r="E258" i="10"/>
  <c r="F258" i="10"/>
  <c r="G258" i="10"/>
  <c r="H258" i="10"/>
  <c r="I258" i="10"/>
  <c r="J258" i="10"/>
  <c r="K258" i="10"/>
  <c r="L258" i="10"/>
  <c r="M258" i="10"/>
  <c r="N258" i="10"/>
  <c r="O258" i="10"/>
  <c r="P258" i="10"/>
  <c r="Q258" i="10"/>
  <c r="R258" i="10"/>
  <c r="S258" i="10"/>
  <c r="T258" i="10"/>
  <c r="U258" i="10"/>
  <c r="V258" i="10"/>
  <c r="W258" i="10"/>
  <c r="X258" i="10"/>
  <c r="Y258" i="10"/>
  <c r="Z258" i="10"/>
  <c r="C259" i="10"/>
  <c r="D259" i="10"/>
  <c r="E259" i="10"/>
  <c r="F259" i="10"/>
  <c r="G259" i="10"/>
  <c r="H259" i="10"/>
  <c r="I259" i="10"/>
  <c r="J259" i="10"/>
  <c r="K259" i="10"/>
  <c r="L259" i="10"/>
  <c r="M259" i="10"/>
  <c r="N259" i="10"/>
  <c r="O259" i="10"/>
  <c r="P259" i="10"/>
  <c r="Q259" i="10"/>
  <c r="R259" i="10"/>
  <c r="S259" i="10"/>
  <c r="T259" i="10"/>
  <c r="U259" i="10"/>
  <c r="V259" i="10"/>
  <c r="W259" i="10"/>
  <c r="X259" i="10"/>
  <c r="Y259" i="10"/>
  <c r="Z259" i="10"/>
  <c r="C260" i="10"/>
  <c r="D260" i="10"/>
  <c r="E260" i="10"/>
  <c r="F260" i="10"/>
  <c r="G260" i="10"/>
  <c r="H260" i="10"/>
  <c r="I260" i="10"/>
  <c r="J260" i="10"/>
  <c r="K260" i="10"/>
  <c r="L260" i="10"/>
  <c r="M260" i="10"/>
  <c r="N260" i="10"/>
  <c r="O260" i="10"/>
  <c r="P260" i="10"/>
  <c r="Q260" i="10"/>
  <c r="R260" i="10"/>
  <c r="S260" i="10"/>
  <c r="T260" i="10"/>
  <c r="U260" i="10"/>
  <c r="V260" i="10"/>
  <c r="W260" i="10"/>
  <c r="X260" i="10"/>
  <c r="Y260" i="10"/>
  <c r="Z260" i="10"/>
  <c r="C261" i="10"/>
  <c r="D261" i="10"/>
  <c r="E261" i="10"/>
  <c r="F261" i="10"/>
  <c r="G261" i="10"/>
  <c r="H261" i="10"/>
  <c r="I261" i="10"/>
  <c r="J261" i="10"/>
  <c r="K261" i="10"/>
  <c r="L261" i="10"/>
  <c r="M261" i="10"/>
  <c r="N261" i="10"/>
  <c r="O261" i="10"/>
  <c r="P261" i="10"/>
  <c r="Q261" i="10"/>
  <c r="R261" i="10"/>
  <c r="S261" i="10"/>
  <c r="T261" i="10"/>
  <c r="U261" i="10"/>
  <c r="V261" i="10"/>
  <c r="W261" i="10"/>
  <c r="X261" i="10"/>
  <c r="Y261" i="10"/>
  <c r="Z261" i="10"/>
  <c r="C262" i="10"/>
  <c r="D262" i="10"/>
  <c r="E262" i="10"/>
  <c r="F262" i="10"/>
  <c r="G262" i="10"/>
  <c r="H262" i="10"/>
  <c r="I262" i="10"/>
  <c r="J262" i="10"/>
  <c r="K262" i="10"/>
  <c r="L262" i="10"/>
  <c r="M262" i="10"/>
  <c r="N262" i="10"/>
  <c r="O262" i="10"/>
  <c r="P262" i="10"/>
  <c r="Q262" i="10"/>
  <c r="R262" i="10"/>
  <c r="S262" i="10"/>
  <c r="T262" i="10"/>
  <c r="U262" i="10"/>
  <c r="V262" i="10"/>
  <c r="W262" i="10"/>
  <c r="X262" i="10"/>
  <c r="Y262" i="10"/>
  <c r="Z262" i="10"/>
  <c r="C263" i="10"/>
  <c r="D263" i="10"/>
  <c r="E263" i="10"/>
  <c r="F263" i="10"/>
  <c r="G263" i="10"/>
  <c r="H263" i="10"/>
  <c r="I263" i="10"/>
  <c r="J263" i="10"/>
  <c r="K263" i="10"/>
  <c r="L263" i="10"/>
  <c r="M263" i="10"/>
  <c r="N263" i="10"/>
  <c r="O263" i="10"/>
  <c r="P263" i="10"/>
  <c r="Q263" i="10"/>
  <c r="R263" i="10"/>
  <c r="S263" i="10"/>
  <c r="T263" i="10"/>
  <c r="U263" i="10"/>
  <c r="V263" i="10"/>
  <c r="W263" i="10"/>
  <c r="X263" i="10"/>
  <c r="Y263" i="10"/>
  <c r="Z263" i="10"/>
  <c r="C264" i="10"/>
  <c r="D264" i="10"/>
  <c r="E264" i="10"/>
  <c r="F264" i="10"/>
  <c r="G264" i="10"/>
  <c r="H264" i="10"/>
  <c r="I264" i="10"/>
  <c r="J264" i="10"/>
  <c r="K264" i="10"/>
  <c r="L264" i="10"/>
  <c r="M264" i="10"/>
  <c r="N264" i="10"/>
  <c r="O264" i="10"/>
  <c r="P264" i="10"/>
  <c r="Q264" i="10"/>
  <c r="R264" i="10"/>
  <c r="S264" i="10"/>
  <c r="T264" i="10"/>
  <c r="U264" i="10"/>
  <c r="V264" i="10"/>
  <c r="W264" i="10"/>
  <c r="X264" i="10"/>
  <c r="Y264" i="10"/>
  <c r="Z264" i="10"/>
  <c r="C265" i="10"/>
  <c r="D265" i="10"/>
  <c r="E265" i="10"/>
  <c r="F265" i="10"/>
  <c r="G265" i="10"/>
  <c r="H265" i="10"/>
  <c r="I265" i="10"/>
  <c r="J265" i="10"/>
  <c r="K265" i="10"/>
  <c r="L265" i="10"/>
  <c r="M265" i="10"/>
  <c r="N265" i="10"/>
  <c r="O265" i="10"/>
  <c r="P265" i="10"/>
  <c r="Q265" i="10"/>
  <c r="R265" i="10"/>
  <c r="S265" i="10"/>
  <c r="T265" i="10"/>
  <c r="U265" i="10"/>
  <c r="V265" i="10"/>
  <c r="W265" i="10"/>
  <c r="X265" i="10"/>
  <c r="Y265" i="10"/>
  <c r="Z265" i="10"/>
  <c r="C266" i="10"/>
  <c r="D266" i="10"/>
  <c r="E266" i="10"/>
  <c r="F266" i="10"/>
  <c r="G266" i="10"/>
  <c r="H266" i="10"/>
  <c r="I266" i="10"/>
  <c r="J266" i="10"/>
  <c r="K266" i="10"/>
  <c r="L266" i="10"/>
  <c r="M266" i="10"/>
  <c r="N266" i="10"/>
  <c r="O266" i="10"/>
  <c r="P266" i="10"/>
  <c r="Q266" i="10"/>
  <c r="R266" i="10"/>
  <c r="S266" i="10"/>
  <c r="T266" i="10"/>
  <c r="U266" i="10"/>
  <c r="V266" i="10"/>
  <c r="W266" i="10"/>
  <c r="X266" i="10"/>
  <c r="Y266" i="10"/>
  <c r="Z266" i="10"/>
  <c r="C267" i="10"/>
  <c r="D267" i="10"/>
  <c r="E267" i="10"/>
  <c r="F267" i="10"/>
  <c r="G267" i="10"/>
  <c r="H267" i="10"/>
  <c r="I267" i="10"/>
  <c r="J267" i="10"/>
  <c r="K267" i="10"/>
  <c r="L267" i="10"/>
  <c r="M267" i="10"/>
  <c r="N267" i="10"/>
  <c r="O267" i="10"/>
  <c r="P267" i="10"/>
  <c r="Q267" i="10"/>
  <c r="R267" i="10"/>
  <c r="S267" i="10"/>
  <c r="T267" i="10"/>
  <c r="U267" i="10"/>
  <c r="V267" i="10"/>
  <c r="W267" i="10"/>
  <c r="X267" i="10"/>
  <c r="Y267" i="10"/>
  <c r="Z267" i="10"/>
  <c r="C268" i="10"/>
  <c r="D268" i="10"/>
  <c r="E268" i="10"/>
  <c r="F268" i="10"/>
  <c r="G268" i="10"/>
  <c r="H268" i="10"/>
  <c r="I268" i="10"/>
  <c r="J268" i="10"/>
  <c r="K268" i="10"/>
  <c r="L268" i="10"/>
  <c r="M268" i="10"/>
  <c r="N268" i="10"/>
  <c r="O268" i="10"/>
  <c r="P268" i="10"/>
  <c r="Q268" i="10"/>
  <c r="R268" i="10"/>
  <c r="S268" i="10"/>
  <c r="T268" i="10"/>
  <c r="U268" i="10"/>
  <c r="V268" i="10"/>
  <c r="W268" i="10"/>
  <c r="X268" i="10"/>
  <c r="Y268" i="10"/>
  <c r="Z268" i="10"/>
  <c r="C269" i="10"/>
  <c r="D269" i="10"/>
  <c r="E269" i="10"/>
  <c r="F269" i="10"/>
  <c r="G269" i="10"/>
  <c r="H269" i="10"/>
  <c r="I269" i="10"/>
  <c r="J269" i="10"/>
  <c r="K269" i="10"/>
  <c r="L269" i="10"/>
  <c r="M269" i="10"/>
  <c r="N269" i="10"/>
  <c r="O269" i="10"/>
  <c r="P269" i="10"/>
  <c r="Q269" i="10"/>
  <c r="R269" i="10"/>
  <c r="S269" i="10"/>
  <c r="T269" i="10"/>
  <c r="U269" i="10"/>
  <c r="V269" i="10"/>
  <c r="W269" i="10"/>
  <c r="X269" i="10"/>
  <c r="Y269" i="10"/>
  <c r="Z269" i="10"/>
  <c r="C270" i="10"/>
  <c r="D270" i="10"/>
  <c r="E270" i="10"/>
  <c r="F270" i="10"/>
  <c r="G270" i="10"/>
  <c r="H270" i="10"/>
  <c r="I270" i="10"/>
  <c r="J270" i="10"/>
  <c r="K270" i="10"/>
  <c r="L270" i="10"/>
  <c r="M270" i="10"/>
  <c r="N270" i="10"/>
  <c r="O270" i="10"/>
  <c r="P270" i="10"/>
  <c r="Q270" i="10"/>
  <c r="R270" i="10"/>
  <c r="S270" i="10"/>
  <c r="T270" i="10"/>
  <c r="U270" i="10"/>
  <c r="V270" i="10"/>
  <c r="W270" i="10"/>
  <c r="X270" i="10"/>
  <c r="Y270" i="10"/>
  <c r="Z270" i="10"/>
  <c r="C271" i="10"/>
  <c r="D271" i="10"/>
  <c r="E271" i="10"/>
  <c r="F271" i="10"/>
  <c r="G271" i="10"/>
  <c r="H271" i="10"/>
  <c r="I271" i="10"/>
  <c r="J271" i="10"/>
  <c r="K271" i="10"/>
  <c r="L271" i="10"/>
  <c r="M271" i="10"/>
  <c r="N271" i="10"/>
  <c r="O271" i="10"/>
  <c r="P271" i="10"/>
  <c r="Q271" i="10"/>
  <c r="R271" i="10"/>
  <c r="S271" i="10"/>
  <c r="T271" i="10"/>
  <c r="U271" i="10"/>
  <c r="V271" i="10"/>
  <c r="W271" i="10"/>
  <c r="X271" i="10"/>
  <c r="Y271" i="10"/>
  <c r="Z271" i="10"/>
  <c r="C272" i="10"/>
  <c r="D272" i="10"/>
  <c r="E272" i="10"/>
  <c r="F272" i="10"/>
  <c r="G272" i="10"/>
  <c r="H272" i="10"/>
  <c r="I272" i="10"/>
  <c r="J272" i="10"/>
  <c r="K272" i="10"/>
  <c r="L272" i="10"/>
  <c r="M272" i="10"/>
  <c r="N272" i="10"/>
  <c r="O272" i="10"/>
  <c r="P272" i="10"/>
  <c r="Q272" i="10"/>
  <c r="R272" i="10"/>
  <c r="S272" i="10"/>
  <c r="T272" i="10"/>
  <c r="U272" i="10"/>
  <c r="V272" i="10"/>
  <c r="W272" i="10"/>
  <c r="X272" i="10"/>
  <c r="Y272" i="10"/>
  <c r="Z272" i="10"/>
  <c r="C273" i="10"/>
  <c r="D273" i="10"/>
  <c r="E273" i="10"/>
  <c r="F273" i="10"/>
  <c r="G273" i="10"/>
  <c r="H273" i="10"/>
  <c r="I273" i="10"/>
  <c r="J273" i="10"/>
  <c r="K273" i="10"/>
  <c r="L273" i="10"/>
  <c r="M273" i="10"/>
  <c r="N273" i="10"/>
  <c r="O273" i="10"/>
  <c r="P273" i="10"/>
  <c r="Q273" i="10"/>
  <c r="R273" i="10"/>
  <c r="S273" i="10"/>
  <c r="T273" i="10"/>
  <c r="U273" i="10"/>
  <c r="V273" i="10"/>
  <c r="W273" i="10"/>
  <c r="X273" i="10"/>
  <c r="Y273" i="10"/>
  <c r="Z273" i="10"/>
  <c r="C274" i="10"/>
  <c r="D274" i="10"/>
  <c r="E274" i="10"/>
  <c r="F274" i="10"/>
  <c r="G274" i="10"/>
  <c r="H274" i="10"/>
  <c r="I274" i="10"/>
  <c r="J274" i="10"/>
  <c r="K274" i="10"/>
  <c r="L274" i="10"/>
  <c r="M274" i="10"/>
  <c r="N274" i="10"/>
  <c r="O274" i="10"/>
  <c r="P274" i="10"/>
  <c r="Q274" i="10"/>
  <c r="R274" i="10"/>
  <c r="S274" i="10"/>
  <c r="T274" i="10"/>
  <c r="U274" i="10"/>
  <c r="V274" i="10"/>
  <c r="W274" i="10"/>
  <c r="X274" i="10"/>
  <c r="Y274" i="10"/>
  <c r="Z274" i="10"/>
  <c r="C275" i="10"/>
  <c r="D275" i="10"/>
  <c r="E275" i="10"/>
  <c r="F275" i="10"/>
  <c r="G275" i="10"/>
  <c r="H275" i="10"/>
  <c r="I275" i="10"/>
  <c r="J275" i="10"/>
  <c r="K275" i="10"/>
  <c r="L275" i="10"/>
  <c r="M275" i="10"/>
  <c r="N275" i="10"/>
  <c r="O275" i="10"/>
  <c r="P275" i="10"/>
  <c r="Q275" i="10"/>
  <c r="R275" i="10"/>
  <c r="S275" i="10"/>
  <c r="T275" i="10"/>
  <c r="U275" i="10"/>
  <c r="V275" i="10"/>
  <c r="W275" i="10"/>
  <c r="X275" i="10"/>
  <c r="Y275" i="10"/>
  <c r="Z275" i="10"/>
  <c r="C276" i="10"/>
  <c r="D276" i="10"/>
  <c r="E276" i="10"/>
  <c r="F276" i="10"/>
  <c r="G276" i="10"/>
  <c r="H276" i="10"/>
  <c r="I276" i="10"/>
  <c r="J276" i="10"/>
  <c r="K276" i="10"/>
  <c r="L276" i="10"/>
  <c r="M276" i="10"/>
  <c r="N276" i="10"/>
  <c r="O276" i="10"/>
  <c r="P276" i="10"/>
  <c r="Q276" i="10"/>
  <c r="R276" i="10"/>
  <c r="S276" i="10"/>
  <c r="T276" i="10"/>
  <c r="U276" i="10"/>
  <c r="V276" i="10"/>
  <c r="W276" i="10"/>
  <c r="X276" i="10"/>
  <c r="Y276" i="10"/>
  <c r="Z276" i="10"/>
  <c r="C277" i="10"/>
  <c r="D277" i="10"/>
  <c r="E277" i="10"/>
  <c r="F277" i="10"/>
  <c r="G277" i="10"/>
  <c r="H277" i="10"/>
  <c r="I277" i="10"/>
  <c r="J277" i="10"/>
  <c r="K277" i="10"/>
  <c r="L277" i="10"/>
  <c r="M277" i="10"/>
  <c r="N277" i="10"/>
  <c r="O277" i="10"/>
  <c r="P277" i="10"/>
  <c r="Q277" i="10"/>
  <c r="R277" i="10"/>
  <c r="S277" i="10"/>
  <c r="T277" i="10"/>
  <c r="U277" i="10"/>
  <c r="V277" i="10"/>
  <c r="W277" i="10"/>
  <c r="X277" i="10"/>
  <c r="Y277" i="10"/>
  <c r="Z277" i="10"/>
  <c r="C278" i="10"/>
  <c r="D278" i="10"/>
  <c r="E278" i="10"/>
  <c r="F278" i="10"/>
  <c r="G278" i="10"/>
  <c r="H278" i="10"/>
  <c r="I278" i="10"/>
  <c r="J278" i="10"/>
  <c r="K278" i="10"/>
  <c r="L278" i="10"/>
  <c r="M278" i="10"/>
  <c r="N278" i="10"/>
  <c r="O278" i="10"/>
  <c r="P278" i="10"/>
  <c r="Q278" i="10"/>
  <c r="R278" i="10"/>
  <c r="S278" i="10"/>
  <c r="T278" i="10"/>
  <c r="U278" i="10"/>
  <c r="V278" i="10"/>
  <c r="W278" i="10"/>
  <c r="X278" i="10"/>
  <c r="Y278" i="10"/>
  <c r="Z278" i="10"/>
  <c r="C279" i="10"/>
  <c r="D279" i="10"/>
  <c r="E279" i="10"/>
  <c r="F279" i="10"/>
  <c r="G279" i="10"/>
  <c r="H279" i="10"/>
  <c r="I279" i="10"/>
  <c r="J279" i="10"/>
  <c r="K279" i="10"/>
  <c r="L279" i="10"/>
  <c r="M279" i="10"/>
  <c r="N279" i="10"/>
  <c r="O279" i="10"/>
  <c r="P279" i="10"/>
  <c r="Q279" i="10"/>
  <c r="R279" i="10"/>
  <c r="S279" i="10"/>
  <c r="T279" i="10"/>
  <c r="U279" i="10"/>
  <c r="V279" i="10"/>
  <c r="W279" i="10"/>
  <c r="X279" i="10"/>
  <c r="Y279" i="10"/>
  <c r="Z279" i="10"/>
  <c r="C280" i="10"/>
  <c r="D280" i="10"/>
  <c r="E280" i="10"/>
  <c r="F280" i="10"/>
  <c r="G280" i="10"/>
  <c r="H280" i="10"/>
  <c r="I280" i="10"/>
  <c r="J280" i="10"/>
  <c r="K280" i="10"/>
  <c r="L280" i="10"/>
  <c r="M280" i="10"/>
  <c r="N280" i="10"/>
  <c r="O280" i="10"/>
  <c r="P280" i="10"/>
  <c r="Q280" i="10"/>
  <c r="R280" i="10"/>
  <c r="S280" i="10"/>
  <c r="T280" i="10"/>
  <c r="U280" i="10"/>
  <c r="V280" i="10"/>
  <c r="W280" i="10"/>
  <c r="X280" i="10"/>
  <c r="Y280" i="10"/>
  <c r="Z280" i="10"/>
  <c r="C281" i="10"/>
  <c r="D281" i="10"/>
  <c r="E281" i="10"/>
  <c r="F281" i="10"/>
  <c r="G281" i="10"/>
  <c r="H281" i="10"/>
  <c r="I281" i="10"/>
  <c r="J281" i="10"/>
  <c r="K281" i="10"/>
  <c r="L281" i="10"/>
  <c r="M281" i="10"/>
  <c r="N281" i="10"/>
  <c r="O281" i="10"/>
  <c r="P281" i="10"/>
  <c r="Q281" i="10"/>
  <c r="R281" i="10"/>
  <c r="S281" i="10"/>
  <c r="T281" i="10"/>
  <c r="U281" i="10"/>
  <c r="V281" i="10"/>
  <c r="W281" i="10"/>
  <c r="X281" i="10"/>
  <c r="Y281" i="10"/>
  <c r="Z281" i="10"/>
  <c r="C282" i="10"/>
  <c r="D282" i="10"/>
  <c r="E282" i="10"/>
  <c r="F282" i="10"/>
  <c r="G282" i="10"/>
  <c r="H282" i="10"/>
  <c r="I282" i="10"/>
  <c r="J282" i="10"/>
  <c r="K282" i="10"/>
  <c r="L282" i="10"/>
  <c r="M282" i="10"/>
  <c r="N282" i="10"/>
  <c r="O282" i="10"/>
  <c r="P282" i="10"/>
  <c r="Q282" i="10"/>
  <c r="R282" i="10"/>
  <c r="S282" i="10"/>
  <c r="T282" i="10"/>
  <c r="U282" i="10"/>
  <c r="V282" i="10"/>
  <c r="W282" i="10"/>
  <c r="X282" i="10"/>
  <c r="Y282" i="10"/>
  <c r="Z282" i="10"/>
  <c r="C283" i="10"/>
  <c r="D283" i="10"/>
  <c r="E283" i="10"/>
  <c r="F283" i="10"/>
  <c r="G283" i="10"/>
  <c r="H283" i="10"/>
  <c r="I283" i="10"/>
  <c r="J283" i="10"/>
  <c r="K283" i="10"/>
  <c r="L283" i="10"/>
  <c r="M283" i="10"/>
  <c r="N283" i="10"/>
  <c r="O283" i="10"/>
  <c r="P283" i="10"/>
  <c r="Q283" i="10"/>
  <c r="R283" i="10"/>
  <c r="S283" i="10"/>
  <c r="T283" i="10"/>
  <c r="U283" i="10"/>
  <c r="V283" i="10"/>
  <c r="W283" i="10"/>
  <c r="X283" i="10"/>
  <c r="Y283" i="10"/>
  <c r="Z283" i="10"/>
  <c r="C284" i="10"/>
  <c r="D284" i="10"/>
  <c r="E284" i="10"/>
  <c r="F284" i="10"/>
  <c r="G284" i="10"/>
  <c r="H284" i="10"/>
  <c r="I284" i="10"/>
  <c r="J284" i="10"/>
  <c r="K284" i="10"/>
  <c r="L284" i="10"/>
  <c r="M284" i="10"/>
  <c r="N284" i="10"/>
  <c r="O284" i="10"/>
  <c r="P284" i="10"/>
  <c r="Q284" i="10"/>
  <c r="R284" i="10"/>
  <c r="S284" i="10"/>
  <c r="T284" i="10"/>
  <c r="U284" i="10"/>
  <c r="V284" i="10"/>
  <c r="W284" i="10"/>
  <c r="X284" i="10"/>
  <c r="Y284" i="10"/>
  <c r="Z284" i="10"/>
  <c r="C285" i="10"/>
  <c r="D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Q285" i="10"/>
  <c r="R285" i="10"/>
  <c r="S285" i="10"/>
  <c r="T285" i="10"/>
  <c r="U285" i="10"/>
  <c r="V285" i="10"/>
  <c r="W285" i="10"/>
  <c r="X285" i="10"/>
  <c r="Y285" i="10"/>
  <c r="Z285" i="10"/>
  <c r="C286" i="10"/>
  <c r="D286" i="10"/>
  <c r="E286" i="10"/>
  <c r="F286" i="10"/>
  <c r="G286" i="10"/>
  <c r="H286" i="10"/>
  <c r="I286" i="10"/>
  <c r="J286" i="10"/>
  <c r="K286" i="10"/>
  <c r="L286" i="10"/>
  <c r="M286" i="10"/>
  <c r="N286" i="10"/>
  <c r="O286" i="10"/>
  <c r="P286" i="10"/>
  <c r="Q286" i="10"/>
  <c r="R286" i="10"/>
  <c r="S286" i="10"/>
  <c r="T286" i="10"/>
  <c r="U286" i="10"/>
  <c r="V286" i="10"/>
  <c r="W286" i="10"/>
  <c r="X286" i="10"/>
  <c r="Y286" i="10"/>
  <c r="Z286" i="10"/>
  <c r="C287" i="10"/>
  <c r="D287" i="10"/>
  <c r="E287" i="10"/>
  <c r="F287" i="10"/>
  <c r="G287" i="10"/>
  <c r="H287" i="10"/>
  <c r="I287" i="10"/>
  <c r="J287" i="10"/>
  <c r="K287" i="10"/>
  <c r="L287" i="10"/>
  <c r="M287" i="10"/>
  <c r="N287" i="10"/>
  <c r="O287" i="10"/>
  <c r="P287" i="10"/>
  <c r="Q287" i="10"/>
  <c r="R287" i="10"/>
  <c r="S287" i="10"/>
  <c r="T287" i="10"/>
  <c r="U287" i="10"/>
  <c r="V287" i="10"/>
  <c r="W287" i="10"/>
  <c r="X287" i="10"/>
  <c r="Y287" i="10"/>
  <c r="Z287" i="10"/>
  <c r="C288" i="10"/>
  <c r="D288" i="10"/>
  <c r="E288" i="10"/>
  <c r="F288" i="10"/>
  <c r="G288" i="10"/>
  <c r="H288" i="10"/>
  <c r="I288" i="10"/>
  <c r="J288" i="10"/>
  <c r="K288" i="10"/>
  <c r="L288" i="10"/>
  <c r="M288" i="10"/>
  <c r="N288" i="10"/>
  <c r="O288" i="10"/>
  <c r="P288" i="10"/>
  <c r="Q288" i="10"/>
  <c r="R288" i="10"/>
  <c r="S288" i="10"/>
  <c r="T288" i="10"/>
  <c r="U288" i="10"/>
  <c r="V288" i="10"/>
  <c r="W288" i="10"/>
  <c r="X288" i="10"/>
  <c r="Y288" i="10"/>
  <c r="Z288" i="10"/>
  <c r="C289" i="10"/>
  <c r="D289" i="10"/>
  <c r="E289" i="10"/>
  <c r="F289" i="10"/>
  <c r="G289" i="10"/>
  <c r="H289" i="10"/>
  <c r="I289" i="10"/>
  <c r="J289" i="10"/>
  <c r="K289" i="10"/>
  <c r="L289" i="10"/>
  <c r="M289" i="10"/>
  <c r="N289" i="10"/>
  <c r="O289" i="10"/>
  <c r="P289" i="10"/>
  <c r="Q289" i="10"/>
  <c r="R289" i="10"/>
  <c r="S289" i="10"/>
  <c r="T289" i="10"/>
  <c r="U289" i="10"/>
  <c r="V289" i="10"/>
  <c r="W289" i="10"/>
  <c r="X289" i="10"/>
  <c r="Y289" i="10"/>
  <c r="Z289" i="10"/>
  <c r="C290" i="10"/>
  <c r="D290" i="10"/>
  <c r="E290" i="10"/>
  <c r="F290" i="10"/>
  <c r="G290" i="10"/>
  <c r="H290" i="10"/>
  <c r="I290" i="10"/>
  <c r="J290" i="10"/>
  <c r="K290" i="10"/>
  <c r="L290" i="10"/>
  <c r="M290" i="10"/>
  <c r="N290" i="10"/>
  <c r="O290" i="10"/>
  <c r="P290" i="10"/>
  <c r="Q290" i="10"/>
  <c r="R290" i="10"/>
  <c r="S290" i="10"/>
  <c r="T290" i="10"/>
  <c r="U290" i="10"/>
  <c r="V290" i="10"/>
  <c r="W290" i="10"/>
  <c r="X290" i="10"/>
  <c r="Y290" i="10"/>
  <c r="Z290" i="10"/>
  <c r="C291" i="10"/>
  <c r="D291" i="10"/>
  <c r="E291" i="10"/>
  <c r="F291" i="10"/>
  <c r="G291" i="10"/>
  <c r="H291" i="10"/>
  <c r="I291" i="10"/>
  <c r="J291" i="10"/>
  <c r="K291" i="10"/>
  <c r="L291" i="10"/>
  <c r="M291" i="10"/>
  <c r="N291" i="10"/>
  <c r="O291" i="10"/>
  <c r="P291" i="10"/>
  <c r="Q291" i="10"/>
  <c r="R291" i="10"/>
  <c r="S291" i="10"/>
  <c r="T291" i="10"/>
  <c r="U291" i="10"/>
  <c r="V291" i="10"/>
  <c r="W291" i="10"/>
  <c r="X291" i="10"/>
  <c r="Y291" i="10"/>
  <c r="Z291" i="10"/>
  <c r="C292" i="10"/>
  <c r="D292" i="10"/>
  <c r="E292" i="10"/>
  <c r="F292" i="10"/>
  <c r="G292" i="10"/>
  <c r="H292" i="10"/>
  <c r="I292" i="10"/>
  <c r="J292" i="10"/>
  <c r="K292" i="10"/>
  <c r="L292" i="10"/>
  <c r="M292" i="10"/>
  <c r="N292" i="10"/>
  <c r="O292" i="10"/>
  <c r="P292" i="10"/>
  <c r="Q292" i="10"/>
  <c r="R292" i="10"/>
  <c r="S292" i="10"/>
  <c r="T292" i="10"/>
  <c r="U292" i="10"/>
  <c r="V292" i="10"/>
  <c r="W292" i="10"/>
  <c r="X292" i="10"/>
  <c r="Y292" i="10"/>
  <c r="Z292" i="10"/>
  <c r="C293" i="10"/>
  <c r="D293" i="10"/>
  <c r="E293" i="10"/>
  <c r="F293" i="10"/>
  <c r="G293" i="10"/>
  <c r="H293" i="10"/>
  <c r="I293" i="10"/>
  <c r="J293" i="10"/>
  <c r="K293" i="10"/>
  <c r="L293" i="10"/>
  <c r="M293" i="10"/>
  <c r="N293" i="10"/>
  <c r="O293" i="10"/>
  <c r="P293" i="10"/>
  <c r="Q293" i="10"/>
  <c r="R293" i="10"/>
  <c r="S293" i="10"/>
  <c r="T293" i="10"/>
  <c r="U293" i="10"/>
  <c r="V293" i="10"/>
  <c r="W293" i="10"/>
  <c r="X293" i="10"/>
  <c r="Y293" i="10"/>
  <c r="Z293" i="10"/>
  <c r="C294" i="10"/>
  <c r="D294" i="10"/>
  <c r="E294" i="10"/>
  <c r="F294" i="10"/>
  <c r="G294" i="10"/>
  <c r="H294" i="10"/>
  <c r="I294" i="10"/>
  <c r="J294" i="10"/>
  <c r="K294" i="10"/>
  <c r="L294" i="10"/>
  <c r="M294" i="10"/>
  <c r="N294" i="10"/>
  <c r="O294" i="10"/>
  <c r="P294" i="10"/>
  <c r="Q294" i="10"/>
  <c r="R294" i="10"/>
  <c r="S294" i="10"/>
  <c r="T294" i="10"/>
  <c r="U294" i="10"/>
  <c r="V294" i="10"/>
  <c r="W294" i="10"/>
  <c r="X294" i="10"/>
  <c r="Y294" i="10"/>
  <c r="Z294" i="10"/>
  <c r="C295" i="10"/>
  <c r="D295" i="10"/>
  <c r="E295" i="10"/>
  <c r="F295" i="10"/>
  <c r="G295" i="10"/>
  <c r="H295" i="10"/>
  <c r="I295" i="10"/>
  <c r="J295" i="10"/>
  <c r="K295" i="10"/>
  <c r="L295" i="10"/>
  <c r="M295" i="10"/>
  <c r="N295" i="10"/>
  <c r="O295" i="10"/>
  <c r="P295" i="10"/>
  <c r="Q295" i="10"/>
  <c r="R295" i="10"/>
  <c r="S295" i="10"/>
  <c r="T295" i="10"/>
  <c r="U295" i="10"/>
  <c r="V295" i="10"/>
  <c r="W295" i="10"/>
  <c r="X295" i="10"/>
  <c r="Y295" i="10"/>
  <c r="Z295" i="10"/>
  <c r="C296" i="10"/>
  <c r="D296" i="10"/>
  <c r="E296" i="10"/>
  <c r="F296" i="10"/>
  <c r="G296" i="10"/>
  <c r="H296" i="10"/>
  <c r="I296" i="10"/>
  <c r="J296" i="10"/>
  <c r="K296" i="10"/>
  <c r="L296" i="10"/>
  <c r="M296" i="10"/>
  <c r="N296" i="10"/>
  <c r="O296" i="10"/>
  <c r="P296" i="10"/>
  <c r="Q296" i="10"/>
  <c r="R296" i="10"/>
  <c r="S296" i="10"/>
  <c r="T296" i="10"/>
  <c r="U296" i="10"/>
  <c r="V296" i="10"/>
  <c r="W296" i="10"/>
  <c r="X296" i="10"/>
  <c r="Y296" i="10"/>
  <c r="Z296" i="10"/>
  <c r="C297" i="10"/>
  <c r="D297" i="10"/>
  <c r="E297" i="10"/>
  <c r="F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T297" i="10"/>
  <c r="U297" i="10"/>
  <c r="V297" i="10"/>
  <c r="W297" i="10"/>
  <c r="X297" i="10"/>
  <c r="Y297" i="10"/>
  <c r="Z297" i="10"/>
  <c r="C298" i="10"/>
  <c r="D298" i="10"/>
  <c r="E298" i="10"/>
  <c r="F298" i="10"/>
  <c r="G298" i="10"/>
  <c r="H298" i="10"/>
  <c r="I298" i="10"/>
  <c r="J298" i="10"/>
  <c r="K298" i="10"/>
  <c r="L298" i="10"/>
  <c r="M298" i="10"/>
  <c r="N298" i="10"/>
  <c r="O298" i="10"/>
  <c r="P298" i="10"/>
  <c r="Q298" i="10"/>
  <c r="R298" i="10"/>
  <c r="S298" i="10"/>
  <c r="T298" i="10"/>
  <c r="U298" i="10"/>
  <c r="V298" i="10"/>
  <c r="W298" i="10"/>
  <c r="X298" i="10"/>
  <c r="Y298" i="10"/>
  <c r="Z298" i="10"/>
  <c r="C299" i="10"/>
  <c r="D299" i="10"/>
  <c r="E299" i="10"/>
  <c r="F299" i="10"/>
  <c r="G299" i="10"/>
  <c r="H299" i="10"/>
  <c r="I299" i="10"/>
  <c r="J299" i="10"/>
  <c r="K299" i="10"/>
  <c r="L299" i="10"/>
  <c r="M299" i="10"/>
  <c r="N299" i="10"/>
  <c r="O299" i="10"/>
  <c r="P299" i="10"/>
  <c r="Q299" i="10"/>
  <c r="R299" i="10"/>
  <c r="S299" i="10"/>
  <c r="T299" i="10"/>
  <c r="U299" i="10"/>
  <c r="V299" i="10"/>
  <c r="W299" i="10"/>
  <c r="X299" i="10"/>
  <c r="Y299" i="10"/>
  <c r="Z299" i="10"/>
  <c r="C300" i="10"/>
  <c r="D300" i="10"/>
  <c r="E300" i="10"/>
  <c r="F300" i="10"/>
  <c r="G300" i="10"/>
  <c r="H300" i="10"/>
  <c r="I300" i="10"/>
  <c r="J300" i="10"/>
  <c r="K300" i="10"/>
  <c r="L300" i="10"/>
  <c r="M300" i="10"/>
  <c r="N300" i="10"/>
  <c r="O300" i="10"/>
  <c r="P300" i="10"/>
  <c r="Q300" i="10"/>
  <c r="R300" i="10"/>
  <c r="S300" i="10"/>
  <c r="T300" i="10"/>
  <c r="U300" i="10"/>
  <c r="V300" i="10"/>
  <c r="W300" i="10"/>
  <c r="X300" i="10"/>
  <c r="Y300" i="10"/>
  <c r="Z300" i="10"/>
  <c r="C301" i="10"/>
  <c r="D301" i="10"/>
  <c r="E301" i="10"/>
  <c r="F301" i="10"/>
  <c r="G301" i="10"/>
  <c r="H301" i="10"/>
  <c r="I301" i="10"/>
  <c r="J301" i="10"/>
  <c r="K301" i="10"/>
  <c r="L301" i="10"/>
  <c r="M301" i="10"/>
  <c r="N301" i="10"/>
  <c r="O301" i="10"/>
  <c r="P301" i="10"/>
  <c r="Q301" i="10"/>
  <c r="R301" i="10"/>
  <c r="S301" i="10"/>
  <c r="T301" i="10"/>
  <c r="U301" i="10"/>
  <c r="V301" i="10"/>
  <c r="W301" i="10"/>
  <c r="X301" i="10"/>
  <c r="Y301" i="10"/>
  <c r="Z301" i="10"/>
  <c r="C302" i="10"/>
  <c r="D302" i="10"/>
  <c r="E302" i="10"/>
  <c r="F302" i="10"/>
  <c r="G302" i="10"/>
  <c r="H302" i="10"/>
  <c r="I302" i="10"/>
  <c r="J302" i="10"/>
  <c r="K302" i="10"/>
  <c r="L302" i="10"/>
  <c r="M302" i="10"/>
  <c r="N302" i="10"/>
  <c r="O302" i="10"/>
  <c r="P302" i="10"/>
  <c r="Q302" i="10"/>
  <c r="R302" i="10"/>
  <c r="S302" i="10"/>
  <c r="T302" i="10"/>
  <c r="U302" i="10"/>
  <c r="V302" i="10"/>
  <c r="W302" i="10"/>
  <c r="X302" i="10"/>
  <c r="Y302" i="10"/>
  <c r="Z302" i="10"/>
  <c r="C303" i="10"/>
  <c r="D303" i="10"/>
  <c r="E303" i="10"/>
  <c r="F303" i="10"/>
  <c r="G303" i="10"/>
  <c r="H303" i="10"/>
  <c r="I303" i="10"/>
  <c r="J303" i="10"/>
  <c r="K303" i="10"/>
  <c r="L303" i="10"/>
  <c r="M303" i="10"/>
  <c r="N303" i="10"/>
  <c r="O303" i="10"/>
  <c r="P303" i="10"/>
  <c r="Q303" i="10"/>
  <c r="R303" i="10"/>
  <c r="S303" i="10"/>
  <c r="T303" i="10"/>
  <c r="U303" i="10"/>
  <c r="V303" i="10"/>
  <c r="W303" i="10"/>
  <c r="X303" i="10"/>
  <c r="Y303" i="10"/>
  <c r="Z303" i="10"/>
  <c r="C304" i="10"/>
  <c r="D304" i="10"/>
  <c r="E304" i="10"/>
  <c r="F304" i="10"/>
  <c r="G304" i="10"/>
  <c r="H304" i="10"/>
  <c r="I304" i="10"/>
  <c r="J304" i="10"/>
  <c r="K304" i="10"/>
  <c r="L304" i="10"/>
  <c r="M304" i="10"/>
  <c r="N304" i="10"/>
  <c r="O304" i="10"/>
  <c r="P304" i="10"/>
  <c r="Q304" i="10"/>
  <c r="R304" i="10"/>
  <c r="S304" i="10"/>
  <c r="T304" i="10"/>
  <c r="U304" i="10"/>
  <c r="V304" i="10"/>
  <c r="W304" i="10"/>
  <c r="X304" i="10"/>
  <c r="Y304" i="10"/>
  <c r="Z304" i="10"/>
  <c r="C305" i="10"/>
  <c r="D305" i="10"/>
  <c r="E305" i="10"/>
  <c r="F305" i="10"/>
  <c r="G305" i="10"/>
  <c r="H305" i="10"/>
  <c r="I305" i="10"/>
  <c r="J305" i="10"/>
  <c r="K305" i="10"/>
  <c r="L305" i="10"/>
  <c r="M305" i="10"/>
  <c r="N305" i="10"/>
  <c r="O305" i="10"/>
  <c r="P305" i="10"/>
  <c r="Q305" i="10"/>
  <c r="R305" i="10"/>
  <c r="S305" i="10"/>
  <c r="T305" i="10"/>
  <c r="U305" i="10"/>
  <c r="V305" i="10"/>
  <c r="W305" i="10"/>
  <c r="X305" i="10"/>
  <c r="Y305" i="10"/>
  <c r="Z305" i="10"/>
  <c r="C306" i="10"/>
  <c r="D306" i="10"/>
  <c r="E306" i="10"/>
  <c r="F306" i="10"/>
  <c r="G306" i="10"/>
  <c r="H306" i="10"/>
  <c r="I306" i="10"/>
  <c r="J306" i="10"/>
  <c r="K306" i="10"/>
  <c r="L306" i="10"/>
  <c r="M306" i="10"/>
  <c r="N306" i="10"/>
  <c r="O306" i="10"/>
  <c r="P306" i="10"/>
  <c r="Q306" i="10"/>
  <c r="R306" i="10"/>
  <c r="S306" i="10"/>
  <c r="T306" i="10"/>
  <c r="U306" i="10"/>
  <c r="V306" i="10"/>
  <c r="W306" i="10"/>
  <c r="X306" i="10"/>
  <c r="Y306" i="10"/>
  <c r="Z306" i="10"/>
  <c r="C307" i="10"/>
  <c r="D307" i="10"/>
  <c r="E307" i="10"/>
  <c r="F307" i="10"/>
  <c r="G307" i="10"/>
  <c r="H307" i="10"/>
  <c r="I307" i="10"/>
  <c r="J307" i="10"/>
  <c r="K307" i="10"/>
  <c r="L307" i="10"/>
  <c r="M307" i="10"/>
  <c r="N307" i="10"/>
  <c r="O307" i="10"/>
  <c r="P307" i="10"/>
  <c r="Q307" i="10"/>
  <c r="R307" i="10"/>
  <c r="S307" i="10"/>
  <c r="T307" i="10"/>
  <c r="U307" i="10"/>
  <c r="V307" i="10"/>
  <c r="W307" i="10"/>
  <c r="X307" i="10"/>
  <c r="Y307" i="10"/>
  <c r="Z307" i="10"/>
  <c r="C308" i="10"/>
  <c r="D308" i="10"/>
  <c r="E308" i="10"/>
  <c r="F308" i="10"/>
  <c r="G308" i="10"/>
  <c r="H308" i="10"/>
  <c r="I308" i="10"/>
  <c r="J308" i="10"/>
  <c r="K308" i="10"/>
  <c r="L308" i="10"/>
  <c r="M308" i="10"/>
  <c r="N308" i="10"/>
  <c r="O308" i="10"/>
  <c r="P308" i="10"/>
  <c r="Q308" i="10"/>
  <c r="R308" i="10"/>
  <c r="S308" i="10"/>
  <c r="T308" i="10"/>
  <c r="U308" i="10"/>
  <c r="V308" i="10"/>
  <c r="W308" i="10"/>
  <c r="X308" i="10"/>
  <c r="Y308" i="10"/>
  <c r="Z308" i="10"/>
  <c r="C309" i="10"/>
  <c r="D309" i="10"/>
  <c r="E309" i="10"/>
  <c r="F309" i="10"/>
  <c r="G309" i="10"/>
  <c r="H309" i="10"/>
  <c r="I309" i="10"/>
  <c r="J309" i="10"/>
  <c r="K309" i="10"/>
  <c r="L309" i="10"/>
  <c r="M309" i="10"/>
  <c r="N309" i="10"/>
  <c r="O309" i="10"/>
  <c r="P309" i="10"/>
  <c r="Q309" i="10"/>
  <c r="R309" i="10"/>
  <c r="S309" i="10"/>
  <c r="T309" i="10"/>
  <c r="U309" i="10"/>
  <c r="V309" i="10"/>
  <c r="W309" i="10"/>
  <c r="X309" i="10"/>
  <c r="Y309" i="10"/>
  <c r="Z309" i="10"/>
  <c r="C310" i="10"/>
  <c r="D310" i="10"/>
  <c r="E310" i="10"/>
  <c r="F310" i="10"/>
  <c r="G310" i="10"/>
  <c r="H310" i="10"/>
  <c r="I310" i="10"/>
  <c r="J310" i="10"/>
  <c r="K310" i="10"/>
  <c r="L310" i="10"/>
  <c r="M310" i="10"/>
  <c r="N310" i="10"/>
  <c r="O310" i="10"/>
  <c r="P310" i="10"/>
  <c r="Q310" i="10"/>
  <c r="R310" i="10"/>
  <c r="S310" i="10"/>
  <c r="T310" i="10"/>
  <c r="U310" i="10"/>
  <c r="V310" i="10"/>
  <c r="W310" i="10"/>
  <c r="X310" i="10"/>
  <c r="Y310" i="10"/>
  <c r="Z310" i="10"/>
  <c r="C311" i="10"/>
  <c r="D311" i="10"/>
  <c r="E311" i="10"/>
  <c r="F311" i="10"/>
  <c r="G311" i="10"/>
  <c r="H311" i="10"/>
  <c r="I311" i="10"/>
  <c r="J311" i="10"/>
  <c r="K311" i="10"/>
  <c r="L311" i="10"/>
  <c r="M311" i="10"/>
  <c r="N311" i="10"/>
  <c r="O311" i="10"/>
  <c r="P311" i="10"/>
  <c r="Q311" i="10"/>
  <c r="R311" i="10"/>
  <c r="S311" i="10"/>
  <c r="T311" i="10"/>
  <c r="U311" i="10"/>
  <c r="V311" i="10"/>
  <c r="W311" i="10"/>
  <c r="X311" i="10"/>
  <c r="Y311" i="10"/>
  <c r="Z311" i="10"/>
  <c r="C312" i="10"/>
  <c r="D312" i="10"/>
  <c r="E312" i="10"/>
  <c r="F312" i="10"/>
  <c r="G312" i="10"/>
  <c r="H312" i="10"/>
  <c r="I312" i="10"/>
  <c r="J312" i="10"/>
  <c r="K312" i="10"/>
  <c r="L312" i="10"/>
  <c r="M312" i="10"/>
  <c r="N312" i="10"/>
  <c r="O312" i="10"/>
  <c r="P312" i="10"/>
  <c r="Q312" i="10"/>
  <c r="R312" i="10"/>
  <c r="S312" i="10"/>
  <c r="T312" i="10"/>
  <c r="U312" i="10"/>
  <c r="V312" i="10"/>
  <c r="W312" i="10"/>
  <c r="X312" i="10"/>
  <c r="Y312" i="10"/>
  <c r="Z312" i="10"/>
  <c r="C313" i="10"/>
  <c r="D313" i="10"/>
  <c r="E313" i="10"/>
  <c r="F313" i="10"/>
  <c r="G313" i="10"/>
  <c r="H313" i="10"/>
  <c r="I313" i="10"/>
  <c r="J313" i="10"/>
  <c r="K313" i="10"/>
  <c r="L313" i="10"/>
  <c r="M313" i="10"/>
  <c r="N313" i="10"/>
  <c r="O313" i="10"/>
  <c r="P313" i="10"/>
  <c r="Q313" i="10"/>
  <c r="R313" i="10"/>
  <c r="S313" i="10"/>
  <c r="T313" i="10"/>
  <c r="U313" i="10"/>
  <c r="V313" i="10"/>
  <c r="W313" i="10"/>
  <c r="X313" i="10"/>
  <c r="Y313" i="10"/>
  <c r="Z313" i="10"/>
  <c r="C314" i="10"/>
  <c r="D314" i="10"/>
  <c r="E314" i="10"/>
  <c r="F314" i="10"/>
  <c r="G314" i="10"/>
  <c r="H314" i="10"/>
  <c r="I314" i="10"/>
  <c r="J314" i="10"/>
  <c r="K314" i="10"/>
  <c r="L314" i="10"/>
  <c r="M314" i="10"/>
  <c r="N314" i="10"/>
  <c r="O314" i="10"/>
  <c r="P314" i="10"/>
  <c r="Q314" i="10"/>
  <c r="R314" i="10"/>
  <c r="S314" i="10"/>
  <c r="T314" i="10"/>
  <c r="U314" i="10"/>
  <c r="V314" i="10"/>
  <c r="W314" i="10"/>
  <c r="X314" i="10"/>
  <c r="Y314" i="10"/>
  <c r="Z314" i="10"/>
  <c r="C315" i="10"/>
  <c r="D315" i="10"/>
  <c r="E315" i="10"/>
  <c r="F315" i="10"/>
  <c r="G315" i="10"/>
  <c r="H315" i="10"/>
  <c r="I315" i="10"/>
  <c r="J315" i="10"/>
  <c r="K315" i="10"/>
  <c r="L315" i="10"/>
  <c r="M315" i="10"/>
  <c r="N315" i="10"/>
  <c r="O315" i="10"/>
  <c r="P315" i="10"/>
  <c r="Q315" i="10"/>
  <c r="R315" i="10"/>
  <c r="S315" i="10"/>
  <c r="T315" i="10"/>
  <c r="U315" i="10"/>
  <c r="V315" i="10"/>
  <c r="W315" i="10"/>
  <c r="X315" i="10"/>
  <c r="Y315" i="10"/>
  <c r="Z315" i="10"/>
  <c r="C316" i="10"/>
  <c r="D316" i="10"/>
  <c r="E316" i="10"/>
  <c r="F316" i="10"/>
  <c r="G316" i="10"/>
  <c r="H316" i="10"/>
  <c r="I316" i="10"/>
  <c r="J316" i="10"/>
  <c r="K316" i="10"/>
  <c r="L316" i="10"/>
  <c r="M316" i="10"/>
  <c r="N316" i="10"/>
  <c r="O316" i="10"/>
  <c r="P316" i="10"/>
  <c r="Q316" i="10"/>
  <c r="R316" i="10"/>
  <c r="S316" i="10"/>
  <c r="T316" i="10"/>
  <c r="U316" i="10"/>
  <c r="V316" i="10"/>
  <c r="W316" i="10"/>
  <c r="X316" i="10"/>
  <c r="Y316" i="10"/>
  <c r="Z316" i="10"/>
  <c r="C317" i="10"/>
  <c r="D317" i="10"/>
  <c r="E317" i="10"/>
  <c r="F317" i="10"/>
  <c r="G317" i="10"/>
  <c r="H317" i="10"/>
  <c r="I317" i="10"/>
  <c r="J317" i="10"/>
  <c r="K317" i="10"/>
  <c r="L317" i="10"/>
  <c r="M317" i="10"/>
  <c r="N317" i="10"/>
  <c r="O317" i="10"/>
  <c r="P317" i="10"/>
  <c r="Q317" i="10"/>
  <c r="R317" i="10"/>
  <c r="S317" i="10"/>
  <c r="T317" i="10"/>
  <c r="U317" i="10"/>
  <c r="V317" i="10"/>
  <c r="W317" i="10"/>
  <c r="X317" i="10"/>
  <c r="Y317" i="10"/>
  <c r="Z317" i="10"/>
  <c r="C318" i="10"/>
  <c r="D318" i="10"/>
  <c r="E318" i="10"/>
  <c r="F318" i="10"/>
  <c r="G318" i="10"/>
  <c r="H318" i="10"/>
  <c r="I318" i="10"/>
  <c r="J318" i="10"/>
  <c r="K318" i="10"/>
  <c r="L318" i="10"/>
  <c r="M318" i="10"/>
  <c r="N318" i="10"/>
  <c r="O318" i="10"/>
  <c r="P318" i="10"/>
  <c r="Q318" i="10"/>
  <c r="R318" i="10"/>
  <c r="S318" i="10"/>
  <c r="T318" i="10"/>
  <c r="U318" i="10"/>
  <c r="V318" i="10"/>
  <c r="W318" i="10"/>
  <c r="X318" i="10"/>
  <c r="Y318" i="10"/>
  <c r="Z318" i="10"/>
  <c r="C319" i="10"/>
  <c r="D319" i="10"/>
  <c r="E319" i="10"/>
  <c r="F319" i="10"/>
  <c r="G319" i="10"/>
  <c r="H319" i="10"/>
  <c r="I319" i="10"/>
  <c r="J319" i="10"/>
  <c r="K319" i="10"/>
  <c r="L319" i="10"/>
  <c r="M319" i="10"/>
  <c r="N319" i="10"/>
  <c r="O319" i="10"/>
  <c r="P319" i="10"/>
  <c r="Q319" i="10"/>
  <c r="R319" i="10"/>
  <c r="S319" i="10"/>
  <c r="T319" i="10"/>
  <c r="U319" i="10"/>
  <c r="V319" i="10"/>
  <c r="W319" i="10"/>
  <c r="X319" i="10"/>
  <c r="Y319" i="10"/>
  <c r="Z319" i="10"/>
  <c r="C320" i="10"/>
  <c r="D320" i="10"/>
  <c r="E320" i="10"/>
  <c r="F320" i="10"/>
  <c r="G320" i="10"/>
  <c r="H320" i="10"/>
  <c r="I320" i="10"/>
  <c r="J320" i="10"/>
  <c r="K320" i="10"/>
  <c r="L320" i="10"/>
  <c r="M320" i="10"/>
  <c r="N320" i="10"/>
  <c r="O320" i="10"/>
  <c r="P320" i="10"/>
  <c r="Q320" i="10"/>
  <c r="R320" i="10"/>
  <c r="S320" i="10"/>
  <c r="T320" i="10"/>
  <c r="U320" i="10"/>
  <c r="V320" i="10"/>
  <c r="W320" i="10"/>
  <c r="X320" i="10"/>
  <c r="Y320" i="10"/>
  <c r="Z320" i="10"/>
  <c r="C321" i="10"/>
  <c r="D321" i="10"/>
  <c r="E321" i="10"/>
  <c r="F321" i="10"/>
  <c r="G321" i="10"/>
  <c r="H321" i="10"/>
  <c r="I321" i="10"/>
  <c r="J321" i="10"/>
  <c r="K321" i="10"/>
  <c r="L321" i="10"/>
  <c r="M321" i="10"/>
  <c r="N321" i="10"/>
  <c r="O321" i="10"/>
  <c r="P321" i="10"/>
  <c r="Q321" i="10"/>
  <c r="R321" i="10"/>
  <c r="S321" i="10"/>
  <c r="T321" i="10"/>
  <c r="U321" i="10"/>
  <c r="V321" i="10"/>
  <c r="W321" i="10"/>
  <c r="X321" i="10"/>
  <c r="Y321" i="10"/>
  <c r="Z321" i="10"/>
  <c r="C322" i="10"/>
  <c r="D322" i="10"/>
  <c r="E322" i="10"/>
  <c r="F322" i="10"/>
  <c r="G322" i="10"/>
  <c r="H322" i="10"/>
  <c r="I322" i="10"/>
  <c r="J322" i="10"/>
  <c r="K322" i="10"/>
  <c r="L322" i="10"/>
  <c r="M322" i="10"/>
  <c r="N322" i="10"/>
  <c r="O322" i="10"/>
  <c r="P322" i="10"/>
  <c r="Q322" i="10"/>
  <c r="R322" i="10"/>
  <c r="S322" i="10"/>
  <c r="T322" i="10"/>
  <c r="U322" i="10"/>
  <c r="V322" i="10"/>
  <c r="W322" i="10"/>
  <c r="X322" i="10"/>
  <c r="Y322" i="10"/>
  <c r="Z322" i="10"/>
  <c r="C323" i="10"/>
  <c r="D323" i="10"/>
  <c r="E323" i="10"/>
  <c r="F323" i="10"/>
  <c r="G323" i="10"/>
  <c r="H323" i="10"/>
  <c r="I323" i="10"/>
  <c r="J323" i="10"/>
  <c r="K323" i="10"/>
  <c r="L323" i="10"/>
  <c r="M323" i="10"/>
  <c r="N323" i="10"/>
  <c r="O323" i="10"/>
  <c r="P323" i="10"/>
  <c r="Q323" i="10"/>
  <c r="R323" i="10"/>
  <c r="S323" i="10"/>
  <c r="T323" i="10"/>
  <c r="U323" i="10"/>
  <c r="V323" i="10"/>
  <c r="W323" i="10"/>
  <c r="X323" i="10"/>
  <c r="Y323" i="10"/>
  <c r="Z323" i="10"/>
  <c r="C324" i="10"/>
  <c r="D324" i="10"/>
  <c r="E324" i="10"/>
  <c r="F324" i="10"/>
  <c r="G324" i="10"/>
  <c r="H324" i="10"/>
  <c r="I324" i="10"/>
  <c r="J324" i="10"/>
  <c r="K324" i="10"/>
  <c r="L324" i="10"/>
  <c r="M324" i="10"/>
  <c r="N324" i="10"/>
  <c r="O324" i="10"/>
  <c r="P324" i="10"/>
  <c r="Q324" i="10"/>
  <c r="R324" i="10"/>
  <c r="S324" i="10"/>
  <c r="T324" i="10"/>
  <c r="U324" i="10"/>
  <c r="V324" i="10"/>
  <c r="W324" i="10"/>
  <c r="X324" i="10"/>
  <c r="Y324" i="10"/>
  <c r="Z324" i="10"/>
  <c r="C325" i="10"/>
  <c r="D325" i="10"/>
  <c r="E325" i="10"/>
  <c r="F325" i="10"/>
  <c r="G325" i="10"/>
  <c r="H325" i="10"/>
  <c r="I325" i="10"/>
  <c r="J325" i="10"/>
  <c r="K325" i="10"/>
  <c r="L325" i="10"/>
  <c r="M325" i="10"/>
  <c r="N325" i="10"/>
  <c r="O325" i="10"/>
  <c r="P325" i="10"/>
  <c r="Q325" i="10"/>
  <c r="R325" i="10"/>
  <c r="S325" i="10"/>
  <c r="T325" i="10"/>
  <c r="U325" i="10"/>
  <c r="V325" i="10"/>
  <c r="W325" i="10"/>
  <c r="X325" i="10"/>
  <c r="Y325" i="10"/>
  <c r="Z325" i="10"/>
  <c r="C326" i="10"/>
  <c r="D326" i="10"/>
  <c r="E326" i="10"/>
  <c r="F326" i="10"/>
  <c r="G326" i="10"/>
  <c r="H326" i="10"/>
  <c r="I326" i="10"/>
  <c r="J326" i="10"/>
  <c r="K326" i="10"/>
  <c r="L326" i="10"/>
  <c r="M326" i="10"/>
  <c r="N326" i="10"/>
  <c r="O326" i="10"/>
  <c r="P326" i="10"/>
  <c r="Q326" i="10"/>
  <c r="R326" i="10"/>
  <c r="S326" i="10"/>
  <c r="T326" i="10"/>
  <c r="U326" i="10"/>
  <c r="V326" i="10"/>
  <c r="W326" i="10"/>
  <c r="X326" i="10"/>
  <c r="Y326" i="10"/>
  <c r="Z326" i="10"/>
  <c r="C327" i="10"/>
  <c r="D327" i="10"/>
  <c r="E327" i="10"/>
  <c r="F327" i="10"/>
  <c r="G327" i="10"/>
  <c r="H327" i="10"/>
  <c r="I327" i="10"/>
  <c r="J327" i="10"/>
  <c r="K327" i="10"/>
  <c r="L327" i="10"/>
  <c r="M327" i="10"/>
  <c r="N327" i="10"/>
  <c r="O327" i="10"/>
  <c r="P327" i="10"/>
  <c r="Q327" i="10"/>
  <c r="R327" i="10"/>
  <c r="S327" i="10"/>
  <c r="T327" i="10"/>
  <c r="U327" i="10"/>
  <c r="V327" i="10"/>
  <c r="W327" i="10"/>
  <c r="X327" i="10"/>
  <c r="Y327" i="10"/>
  <c r="Z327" i="10"/>
  <c r="C328" i="10"/>
  <c r="D328" i="10"/>
  <c r="E328" i="10"/>
  <c r="F328" i="10"/>
  <c r="G328" i="10"/>
  <c r="H328" i="10"/>
  <c r="I328" i="10"/>
  <c r="J328" i="10"/>
  <c r="K328" i="10"/>
  <c r="L328" i="10"/>
  <c r="M328" i="10"/>
  <c r="N328" i="10"/>
  <c r="O328" i="10"/>
  <c r="P328" i="10"/>
  <c r="Q328" i="10"/>
  <c r="R328" i="10"/>
  <c r="S328" i="10"/>
  <c r="T328" i="10"/>
  <c r="U328" i="10"/>
  <c r="V328" i="10"/>
  <c r="W328" i="10"/>
  <c r="X328" i="10"/>
  <c r="Y328" i="10"/>
  <c r="Z328" i="10"/>
  <c r="C329" i="10"/>
  <c r="D329" i="10"/>
  <c r="E329" i="10"/>
  <c r="F329" i="10"/>
  <c r="G329" i="10"/>
  <c r="H329" i="10"/>
  <c r="I329" i="10"/>
  <c r="J329" i="10"/>
  <c r="K329" i="10"/>
  <c r="L329" i="10"/>
  <c r="M329" i="10"/>
  <c r="N329" i="10"/>
  <c r="O329" i="10"/>
  <c r="P329" i="10"/>
  <c r="Q329" i="10"/>
  <c r="R329" i="10"/>
  <c r="S329" i="10"/>
  <c r="T329" i="10"/>
  <c r="U329" i="10"/>
  <c r="V329" i="10"/>
  <c r="W329" i="10"/>
  <c r="X329" i="10"/>
  <c r="Y329" i="10"/>
  <c r="Z329" i="10"/>
  <c r="C330" i="10"/>
  <c r="D330" i="10"/>
  <c r="E330" i="10"/>
  <c r="F330" i="10"/>
  <c r="G330" i="10"/>
  <c r="H330" i="10"/>
  <c r="I330" i="10"/>
  <c r="J330" i="10"/>
  <c r="K330" i="10"/>
  <c r="L330" i="10"/>
  <c r="M330" i="10"/>
  <c r="N330" i="10"/>
  <c r="O330" i="10"/>
  <c r="P330" i="10"/>
  <c r="Q330" i="10"/>
  <c r="R330" i="10"/>
  <c r="S330" i="10"/>
  <c r="T330" i="10"/>
  <c r="U330" i="10"/>
  <c r="V330" i="10"/>
  <c r="W330" i="10"/>
  <c r="X330" i="10"/>
  <c r="Y330" i="10"/>
  <c r="Z330" i="10"/>
  <c r="C331" i="10"/>
  <c r="D331" i="10"/>
  <c r="E331" i="10"/>
  <c r="F331" i="10"/>
  <c r="G331" i="10"/>
  <c r="H331" i="10"/>
  <c r="I331" i="10"/>
  <c r="J331" i="10"/>
  <c r="K331" i="10"/>
  <c r="L331" i="10"/>
  <c r="M331" i="10"/>
  <c r="N331" i="10"/>
  <c r="O331" i="10"/>
  <c r="P331" i="10"/>
  <c r="Q331" i="10"/>
  <c r="R331" i="10"/>
  <c r="S331" i="10"/>
  <c r="T331" i="10"/>
  <c r="U331" i="10"/>
  <c r="V331" i="10"/>
  <c r="W331" i="10"/>
  <c r="X331" i="10"/>
  <c r="Y331" i="10"/>
  <c r="Z331" i="10"/>
  <c r="C332" i="10"/>
  <c r="D332" i="10"/>
  <c r="E332" i="10"/>
  <c r="F332" i="10"/>
  <c r="G332" i="10"/>
  <c r="H332" i="10"/>
  <c r="I332" i="10"/>
  <c r="J332" i="10"/>
  <c r="K332" i="10"/>
  <c r="L332" i="10"/>
  <c r="M332" i="10"/>
  <c r="N332" i="10"/>
  <c r="O332" i="10"/>
  <c r="P332" i="10"/>
  <c r="Q332" i="10"/>
  <c r="R332" i="10"/>
  <c r="S332" i="10"/>
  <c r="T332" i="10"/>
  <c r="U332" i="10"/>
  <c r="V332" i="10"/>
  <c r="W332" i="10"/>
  <c r="X332" i="10"/>
  <c r="Y332" i="10"/>
  <c r="Z332" i="10"/>
  <c r="C333" i="10"/>
  <c r="D333" i="10"/>
  <c r="E333" i="10"/>
  <c r="F333" i="10"/>
  <c r="G333" i="10"/>
  <c r="H333" i="10"/>
  <c r="I333" i="10"/>
  <c r="J333" i="10"/>
  <c r="K333" i="10"/>
  <c r="L333" i="10"/>
  <c r="M333" i="10"/>
  <c r="N333" i="10"/>
  <c r="O333" i="10"/>
  <c r="P333" i="10"/>
  <c r="Q333" i="10"/>
  <c r="R333" i="10"/>
  <c r="S333" i="10"/>
  <c r="T333" i="10"/>
  <c r="U333" i="10"/>
  <c r="V333" i="10"/>
  <c r="W333" i="10"/>
  <c r="X333" i="10"/>
  <c r="Y333" i="10"/>
  <c r="Z333" i="10"/>
  <c r="C334" i="10"/>
  <c r="D334" i="10"/>
  <c r="E334" i="10"/>
  <c r="F334" i="10"/>
  <c r="G334" i="10"/>
  <c r="H334" i="10"/>
  <c r="I334" i="10"/>
  <c r="J334" i="10"/>
  <c r="K334" i="10"/>
  <c r="L334" i="10"/>
  <c r="M334" i="10"/>
  <c r="N334" i="10"/>
  <c r="O334" i="10"/>
  <c r="P334" i="10"/>
  <c r="Q334" i="10"/>
  <c r="R334" i="10"/>
  <c r="S334" i="10"/>
  <c r="T334" i="10"/>
  <c r="U334" i="10"/>
  <c r="V334" i="10"/>
  <c r="W334" i="10"/>
  <c r="X334" i="10"/>
  <c r="Y334" i="10"/>
  <c r="Z334" i="10"/>
  <c r="C335" i="10"/>
  <c r="D335" i="10"/>
  <c r="E335" i="10"/>
  <c r="F335" i="10"/>
  <c r="G335" i="10"/>
  <c r="H335" i="10"/>
  <c r="I335" i="10"/>
  <c r="J335" i="10"/>
  <c r="K335" i="10"/>
  <c r="L335" i="10"/>
  <c r="M335" i="10"/>
  <c r="N335" i="10"/>
  <c r="O335" i="10"/>
  <c r="P335" i="10"/>
  <c r="Q335" i="10"/>
  <c r="R335" i="10"/>
  <c r="S335" i="10"/>
  <c r="T335" i="10"/>
  <c r="U335" i="10"/>
  <c r="V335" i="10"/>
  <c r="W335" i="10"/>
  <c r="X335" i="10"/>
  <c r="Y335" i="10"/>
  <c r="Z335" i="10"/>
  <c r="C336" i="10"/>
  <c r="D336" i="10"/>
  <c r="E336" i="10"/>
  <c r="F336" i="10"/>
  <c r="G336" i="10"/>
  <c r="H336" i="10"/>
  <c r="I336" i="10"/>
  <c r="J336" i="10"/>
  <c r="K336" i="10"/>
  <c r="L336" i="10"/>
  <c r="M336" i="10"/>
  <c r="N336" i="10"/>
  <c r="O336" i="10"/>
  <c r="P336" i="10"/>
  <c r="Q336" i="10"/>
  <c r="R336" i="10"/>
  <c r="S336" i="10"/>
  <c r="T336" i="10"/>
  <c r="U336" i="10"/>
  <c r="V336" i="10"/>
  <c r="W336" i="10"/>
  <c r="X336" i="10"/>
  <c r="Y336" i="10"/>
  <c r="Z336" i="10"/>
  <c r="C337" i="10"/>
  <c r="D337" i="10"/>
  <c r="E337" i="10"/>
  <c r="F337" i="10"/>
  <c r="G337" i="10"/>
  <c r="H337" i="10"/>
  <c r="I337" i="10"/>
  <c r="J337" i="10"/>
  <c r="K337" i="10"/>
  <c r="L337" i="10"/>
  <c r="M337" i="10"/>
  <c r="N337" i="10"/>
  <c r="O337" i="10"/>
  <c r="P337" i="10"/>
  <c r="Q337" i="10"/>
  <c r="R337" i="10"/>
  <c r="S337" i="10"/>
  <c r="T337" i="10"/>
  <c r="U337" i="10"/>
  <c r="V337" i="10"/>
  <c r="W337" i="10"/>
  <c r="X337" i="10"/>
  <c r="Y337" i="10"/>
  <c r="Z337" i="10"/>
  <c r="C338" i="10"/>
  <c r="D338" i="10"/>
  <c r="E338" i="10"/>
  <c r="F338" i="10"/>
  <c r="G338" i="10"/>
  <c r="H338" i="10"/>
  <c r="I338" i="10"/>
  <c r="J338" i="10"/>
  <c r="K338" i="10"/>
  <c r="L338" i="10"/>
  <c r="M338" i="10"/>
  <c r="N338" i="10"/>
  <c r="O338" i="10"/>
  <c r="P338" i="10"/>
  <c r="Q338" i="10"/>
  <c r="R338" i="10"/>
  <c r="S338" i="10"/>
  <c r="T338" i="10"/>
  <c r="U338" i="10"/>
  <c r="V338" i="10"/>
  <c r="W338" i="10"/>
  <c r="X338" i="10"/>
  <c r="Y338" i="10"/>
  <c r="Z338" i="10"/>
  <c r="C339" i="10"/>
  <c r="D339" i="10"/>
  <c r="E339" i="10"/>
  <c r="F339" i="10"/>
  <c r="G339" i="10"/>
  <c r="H339" i="10"/>
  <c r="I339" i="10"/>
  <c r="J339" i="10"/>
  <c r="K339" i="10"/>
  <c r="L339" i="10"/>
  <c r="M339" i="10"/>
  <c r="N339" i="10"/>
  <c r="O339" i="10"/>
  <c r="P339" i="10"/>
  <c r="Q339" i="10"/>
  <c r="R339" i="10"/>
  <c r="S339" i="10"/>
  <c r="T339" i="10"/>
  <c r="U339" i="10"/>
  <c r="V339" i="10"/>
  <c r="W339" i="10"/>
  <c r="X339" i="10"/>
  <c r="Y339" i="10"/>
  <c r="Z339" i="10"/>
  <c r="C340" i="10"/>
  <c r="D340" i="10"/>
  <c r="E340" i="10"/>
  <c r="F340" i="10"/>
  <c r="G340" i="10"/>
  <c r="H340" i="10"/>
  <c r="I340" i="10"/>
  <c r="J340" i="10"/>
  <c r="K340" i="10"/>
  <c r="L340" i="10"/>
  <c r="M340" i="10"/>
  <c r="N340" i="10"/>
  <c r="O340" i="10"/>
  <c r="P340" i="10"/>
  <c r="Q340" i="10"/>
  <c r="R340" i="10"/>
  <c r="S340" i="10"/>
  <c r="T340" i="10"/>
  <c r="U340" i="10"/>
  <c r="V340" i="10"/>
  <c r="W340" i="10"/>
  <c r="X340" i="10"/>
  <c r="Y340" i="10"/>
  <c r="Z340" i="10"/>
  <c r="C341" i="10"/>
  <c r="D341" i="10"/>
  <c r="E341" i="10"/>
  <c r="F341" i="10"/>
  <c r="G341" i="10"/>
  <c r="H341" i="10"/>
  <c r="I341" i="10"/>
  <c r="J341" i="10"/>
  <c r="K341" i="10"/>
  <c r="L341" i="10"/>
  <c r="M341" i="10"/>
  <c r="N341" i="10"/>
  <c r="O341" i="10"/>
  <c r="P341" i="10"/>
  <c r="Q341" i="10"/>
  <c r="R341" i="10"/>
  <c r="S341" i="10"/>
  <c r="T341" i="10"/>
  <c r="U341" i="10"/>
  <c r="V341" i="10"/>
  <c r="W341" i="10"/>
  <c r="X341" i="10"/>
  <c r="Y341" i="10"/>
  <c r="Z341" i="10"/>
  <c r="C342" i="10"/>
  <c r="D342" i="10"/>
  <c r="E342" i="10"/>
  <c r="F342" i="10"/>
  <c r="G342" i="10"/>
  <c r="H342" i="10"/>
  <c r="I342" i="10"/>
  <c r="J342" i="10"/>
  <c r="K342" i="10"/>
  <c r="L342" i="10"/>
  <c r="M342" i="10"/>
  <c r="N342" i="10"/>
  <c r="O342" i="10"/>
  <c r="P342" i="10"/>
  <c r="Q342" i="10"/>
  <c r="R342" i="10"/>
  <c r="S342" i="10"/>
  <c r="T342" i="10"/>
  <c r="U342" i="10"/>
  <c r="V342" i="10"/>
  <c r="W342" i="10"/>
  <c r="X342" i="10"/>
  <c r="Y342" i="10"/>
  <c r="Z342" i="10"/>
  <c r="C343" i="10"/>
  <c r="D343" i="10"/>
  <c r="E343" i="10"/>
  <c r="F343" i="10"/>
  <c r="G343" i="10"/>
  <c r="H343" i="10"/>
  <c r="I343" i="10"/>
  <c r="J343" i="10"/>
  <c r="K343" i="10"/>
  <c r="L343" i="10"/>
  <c r="M343" i="10"/>
  <c r="N343" i="10"/>
  <c r="O343" i="10"/>
  <c r="P343" i="10"/>
  <c r="Q343" i="10"/>
  <c r="R343" i="10"/>
  <c r="S343" i="10"/>
  <c r="T343" i="10"/>
  <c r="U343" i="10"/>
  <c r="V343" i="10"/>
  <c r="W343" i="10"/>
  <c r="X343" i="10"/>
  <c r="Y343" i="10"/>
  <c r="Z343" i="10"/>
  <c r="C344" i="10"/>
  <c r="D344" i="10"/>
  <c r="E344" i="10"/>
  <c r="F344" i="10"/>
  <c r="G344" i="10"/>
  <c r="H344" i="10"/>
  <c r="I344" i="10"/>
  <c r="J344" i="10"/>
  <c r="K344" i="10"/>
  <c r="L344" i="10"/>
  <c r="M344" i="10"/>
  <c r="N344" i="10"/>
  <c r="O344" i="10"/>
  <c r="P344" i="10"/>
  <c r="Q344" i="10"/>
  <c r="R344" i="10"/>
  <c r="S344" i="10"/>
  <c r="T344" i="10"/>
  <c r="U344" i="10"/>
  <c r="V344" i="10"/>
  <c r="W344" i="10"/>
  <c r="X344" i="10"/>
  <c r="Y344" i="10"/>
  <c r="Z344" i="10"/>
  <c r="C345" i="10"/>
  <c r="D345" i="10"/>
  <c r="E345" i="10"/>
  <c r="F345" i="10"/>
  <c r="G345" i="10"/>
  <c r="H345" i="10"/>
  <c r="I345" i="10"/>
  <c r="J345" i="10"/>
  <c r="K345" i="10"/>
  <c r="L345" i="10"/>
  <c r="M345" i="10"/>
  <c r="N345" i="10"/>
  <c r="O345" i="10"/>
  <c r="P345" i="10"/>
  <c r="Q345" i="10"/>
  <c r="R345" i="10"/>
  <c r="S345" i="10"/>
  <c r="T345" i="10"/>
  <c r="U345" i="10"/>
  <c r="V345" i="10"/>
  <c r="W345" i="10"/>
  <c r="X345" i="10"/>
  <c r="Y345" i="10"/>
  <c r="Z345" i="10"/>
  <c r="C346" i="10"/>
  <c r="D346" i="10"/>
  <c r="E346" i="10"/>
  <c r="F346" i="10"/>
  <c r="G346" i="10"/>
  <c r="H346" i="10"/>
  <c r="I346" i="10"/>
  <c r="J346" i="10"/>
  <c r="K346" i="10"/>
  <c r="L346" i="10"/>
  <c r="M346" i="10"/>
  <c r="N346" i="10"/>
  <c r="O346" i="10"/>
  <c r="P346" i="10"/>
  <c r="Q346" i="10"/>
  <c r="R346" i="10"/>
  <c r="S346" i="10"/>
  <c r="T346" i="10"/>
  <c r="U346" i="10"/>
  <c r="V346" i="10"/>
  <c r="W346" i="10"/>
  <c r="X346" i="10"/>
  <c r="Y346" i="10"/>
  <c r="Z346" i="10"/>
  <c r="C347" i="10"/>
  <c r="D347" i="10"/>
  <c r="E347" i="10"/>
  <c r="F347" i="10"/>
  <c r="G347" i="10"/>
  <c r="H347" i="10"/>
  <c r="I347" i="10"/>
  <c r="J347" i="10"/>
  <c r="K347" i="10"/>
  <c r="L347" i="10"/>
  <c r="M347" i="10"/>
  <c r="N347" i="10"/>
  <c r="O347" i="10"/>
  <c r="P347" i="10"/>
  <c r="Q347" i="10"/>
  <c r="R347" i="10"/>
  <c r="S347" i="10"/>
  <c r="T347" i="10"/>
  <c r="U347" i="10"/>
  <c r="V347" i="10"/>
  <c r="W347" i="10"/>
  <c r="X347" i="10"/>
  <c r="Y347" i="10"/>
  <c r="Z347" i="10"/>
  <c r="C348" i="10"/>
  <c r="D348" i="10"/>
  <c r="E348" i="10"/>
  <c r="F348" i="10"/>
  <c r="G348" i="10"/>
  <c r="H348" i="10"/>
  <c r="I348" i="10"/>
  <c r="J348" i="10"/>
  <c r="K348" i="10"/>
  <c r="L348" i="10"/>
  <c r="M348" i="10"/>
  <c r="N348" i="10"/>
  <c r="O348" i="10"/>
  <c r="P348" i="10"/>
  <c r="Q348" i="10"/>
  <c r="R348" i="10"/>
  <c r="S348" i="10"/>
  <c r="T348" i="10"/>
  <c r="U348" i="10"/>
  <c r="V348" i="10"/>
  <c r="W348" i="10"/>
  <c r="X348" i="10"/>
  <c r="Y348" i="10"/>
  <c r="Z348" i="10"/>
  <c r="C349" i="10"/>
  <c r="D349" i="10"/>
  <c r="E349" i="10"/>
  <c r="F349" i="10"/>
  <c r="G349" i="10"/>
  <c r="H349" i="10"/>
  <c r="I349" i="10"/>
  <c r="J349" i="10"/>
  <c r="K349" i="10"/>
  <c r="L349" i="10"/>
  <c r="M349" i="10"/>
  <c r="N349" i="10"/>
  <c r="O349" i="10"/>
  <c r="P349" i="10"/>
  <c r="Q349" i="10"/>
  <c r="R349" i="10"/>
  <c r="S349" i="10"/>
  <c r="T349" i="10"/>
  <c r="U349" i="10"/>
  <c r="V349" i="10"/>
  <c r="W349" i="10"/>
  <c r="X349" i="10"/>
  <c r="Y349" i="10"/>
  <c r="Z349" i="10"/>
  <c r="C350" i="10"/>
  <c r="D350" i="10"/>
  <c r="E350" i="10"/>
  <c r="F350" i="10"/>
  <c r="G350" i="10"/>
  <c r="H350" i="10"/>
  <c r="I350" i="10"/>
  <c r="J350" i="10"/>
  <c r="K350" i="10"/>
  <c r="L350" i="10"/>
  <c r="M350" i="10"/>
  <c r="N350" i="10"/>
  <c r="O350" i="10"/>
  <c r="P350" i="10"/>
  <c r="Q350" i="10"/>
  <c r="R350" i="10"/>
  <c r="S350" i="10"/>
  <c r="T350" i="10"/>
  <c r="U350" i="10"/>
  <c r="V350" i="10"/>
  <c r="W350" i="10"/>
  <c r="X350" i="10"/>
  <c r="Y350" i="10"/>
  <c r="Z350" i="10"/>
  <c r="C351" i="10"/>
  <c r="D351" i="10"/>
  <c r="E351" i="10"/>
  <c r="F351" i="10"/>
  <c r="G351" i="10"/>
  <c r="H351" i="10"/>
  <c r="I351" i="10"/>
  <c r="J351" i="10"/>
  <c r="K351" i="10"/>
  <c r="L351" i="10"/>
  <c r="M351" i="10"/>
  <c r="N351" i="10"/>
  <c r="O351" i="10"/>
  <c r="P351" i="10"/>
  <c r="Q351" i="10"/>
  <c r="R351" i="10"/>
  <c r="S351" i="10"/>
  <c r="T351" i="10"/>
  <c r="U351" i="10"/>
  <c r="V351" i="10"/>
  <c r="W351" i="10"/>
  <c r="X351" i="10"/>
  <c r="Y351" i="10"/>
  <c r="Z351" i="10"/>
  <c r="C352" i="10"/>
  <c r="D352" i="10"/>
  <c r="E352" i="10"/>
  <c r="F352" i="10"/>
  <c r="G352" i="10"/>
  <c r="H352" i="10"/>
  <c r="I352" i="10"/>
  <c r="J352" i="10"/>
  <c r="K352" i="10"/>
  <c r="L352" i="10"/>
  <c r="M352" i="10"/>
  <c r="N352" i="10"/>
  <c r="O352" i="10"/>
  <c r="P352" i="10"/>
  <c r="Q352" i="10"/>
  <c r="R352" i="10"/>
  <c r="S352" i="10"/>
  <c r="T352" i="10"/>
  <c r="U352" i="10"/>
  <c r="V352" i="10"/>
  <c r="W352" i="10"/>
  <c r="X352" i="10"/>
  <c r="Y352" i="10"/>
  <c r="Z352" i="10"/>
  <c r="C353" i="10"/>
  <c r="D353" i="10"/>
  <c r="E353" i="10"/>
  <c r="F353" i="10"/>
  <c r="G353" i="10"/>
  <c r="H353" i="10"/>
  <c r="I353" i="10"/>
  <c r="J353" i="10"/>
  <c r="K353" i="10"/>
  <c r="L353" i="10"/>
  <c r="M353" i="10"/>
  <c r="N353" i="10"/>
  <c r="O353" i="10"/>
  <c r="P353" i="10"/>
  <c r="Q353" i="10"/>
  <c r="R353" i="10"/>
  <c r="S353" i="10"/>
  <c r="T353" i="10"/>
  <c r="U353" i="10"/>
  <c r="V353" i="10"/>
  <c r="W353" i="10"/>
  <c r="X353" i="10"/>
  <c r="Y353" i="10"/>
  <c r="Z353" i="10"/>
  <c r="C354" i="10"/>
  <c r="D354" i="10"/>
  <c r="E354" i="10"/>
  <c r="F354" i="10"/>
  <c r="G354" i="10"/>
  <c r="H354" i="10"/>
  <c r="I354" i="10"/>
  <c r="J354" i="10"/>
  <c r="K354" i="10"/>
  <c r="L354" i="10"/>
  <c r="M354" i="10"/>
  <c r="N354" i="10"/>
  <c r="O354" i="10"/>
  <c r="P354" i="10"/>
  <c r="Q354" i="10"/>
  <c r="R354" i="10"/>
  <c r="S354" i="10"/>
  <c r="T354" i="10"/>
  <c r="U354" i="10"/>
  <c r="V354" i="10"/>
  <c r="W354" i="10"/>
  <c r="X354" i="10"/>
  <c r="Y354" i="10"/>
  <c r="Z354" i="10"/>
  <c r="C355" i="10"/>
  <c r="D355" i="10"/>
  <c r="E355" i="10"/>
  <c r="F355" i="10"/>
  <c r="G355" i="10"/>
  <c r="H355" i="10"/>
  <c r="I355" i="10"/>
  <c r="J355" i="10"/>
  <c r="K355" i="10"/>
  <c r="L355" i="10"/>
  <c r="M355" i="10"/>
  <c r="N355" i="10"/>
  <c r="O355" i="10"/>
  <c r="P355" i="10"/>
  <c r="Q355" i="10"/>
  <c r="R355" i="10"/>
  <c r="S355" i="10"/>
  <c r="T355" i="10"/>
  <c r="U355" i="10"/>
  <c r="V355" i="10"/>
  <c r="W355" i="10"/>
  <c r="X355" i="10"/>
  <c r="Y355" i="10"/>
  <c r="Z355" i="10"/>
  <c r="C356" i="10"/>
  <c r="D356" i="10"/>
  <c r="E356" i="10"/>
  <c r="F356" i="10"/>
  <c r="G356" i="10"/>
  <c r="H356" i="10"/>
  <c r="I356" i="10"/>
  <c r="J356" i="10"/>
  <c r="K356" i="10"/>
  <c r="L356" i="10"/>
  <c r="M356" i="10"/>
  <c r="N356" i="10"/>
  <c r="O356" i="10"/>
  <c r="P356" i="10"/>
  <c r="Q356" i="10"/>
  <c r="R356" i="10"/>
  <c r="S356" i="10"/>
  <c r="T356" i="10"/>
  <c r="U356" i="10"/>
  <c r="V356" i="10"/>
  <c r="W356" i="10"/>
  <c r="X356" i="10"/>
  <c r="Y356" i="10"/>
  <c r="Z356" i="10"/>
  <c r="C357" i="10"/>
  <c r="D357" i="10"/>
  <c r="E357" i="10"/>
  <c r="F357" i="10"/>
  <c r="G357" i="10"/>
  <c r="H357" i="10"/>
  <c r="I357" i="10"/>
  <c r="J357" i="10"/>
  <c r="K357" i="10"/>
  <c r="L357" i="10"/>
  <c r="M357" i="10"/>
  <c r="N357" i="10"/>
  <c r="O357" i="10"/>
  <c r="P357" i="10"/>
  <c r="Q357" i="10"/>
  <c r="R357" i="10"/>
  <c r="S357" i="10"/>
  <c r="T357" i="10"/>
  <c r="U357" i="10"/>
  <c r="V357" i="10"/>
  <c r="W357" i="10"/>
  <c r="X357" i="10"/>
  <c r="Y357" i="10"/>
  <c r="Z357" i="10"/>
  <c r="C358" i="10"/>
  <c r="D358" i="10"/>
  <c r="E358" i="10"/>
  <c r="F358" i="10"/>
  <c r="G358" i="10"/>
  <c r="H358" i="10"/>
  <c r="I358" i="10"/>
  <c r="J358" i="10"/>
  <c r="K358" i="10"/>
  <c r="L358" i="10"/>
  <c r="M358" i="10"/>
  <c r="N358" i="10"/>
  <c r="O358" i="10"/>
  <c r="P358" i="10"/>
  <c r="Q358" i="10"/>
  <c r="R358" i="10"/>
  <c r="S358" i="10"/>
  <c r="T358" i="10"/>
  <c r="U358" i="10"/>
  <c r="V358" i="10"/>
  <c r="W358" i="10"/>
  <c r="X358" i="10"/>
  <c r="Y358" i="10"/>
  <c r="Z358" i="10"/>
  <c r="C359" i="10"/>
  <c r="D359" i="10"/>
  <c r="E359" i="10"/>
  <c r="F359" i="10"/>
  <c r="G359" i="10"/>
  <c r="H359" i="10"/>
  <c r="I359" i="10"/>
  <c r="J359" i="10"/>
  <c r="K359" i="10"/>
  <c r="L359" i="10"/>
  <c r="M359" i="10"/>
  <c r="N359" i="10"/>
  <c r="O359" i="10"/>
  <c r="P359" i="10"/>
  <c r="Q359" i="10"/>
  <c r="R359" i="10"/>
  <c r="S359" i="10"/>
  <c r="T359" i="10"/>
  <c r="U359" i="10"/>
  <c r="V359" i="10"/>
  <c r="W359" i="10"/>
  <c r="X359" i="10"/>
  <c r="Y359" i="10"/>
  <c r="Z359" i="10"/>
  <c r="C360" i="10"/>
  <c r="D360" i="10"/>
  <c r="E360" i="10"/>
  <c r="F360" i="10"/>
  <c r="G360" i="10"/>
  <c r="H360" i="10"/>
  <c r="I360" i="10"/>
  <c r="J360" i="10"/>
  <c r="K360" i="10"/>
  <c r="L360" i="10"/>
  <c r="M360" i="10"/>
  <c r="N360" i="10"/>
  <c r="O360" i="10"/>
  <c r="P360" i="10"/>
  <c r="Q360" i="10"/>
  <c r="R360" i="10"/>
  <c r="S360" i="10"/>
  <c r="T360" i="10"/>
  <c r="U360" i="10"/>
  <c r="V360" i="10"/>
  <c r="W360" i="10"/>
  <c r="X360" i="10"/>
  <c r="Y360" i="10"/>
  <c r="Z360" i="10"/>
  <c r="C361" i="10"/>
  <c r="D361" i="10"/>
  <c r="E361" i="10"/>
  <c r="F361" i="10"/>
  <c r="G361" i="10"/>
  <c r="H361" i="10"/>
  <c r="I361" i="10"/>
  <c r="J361" i="10"/>
  <c r="K361" i="10"/>
  <c r="L361" i="10"/>
  <c r="M361" i="10"/>
  <c r="N361" i="10"/>
  <c r="O361" i="10"/>
  <c r="P361" i="10"/>
  <c r="Q361" i="10"/>
  <c r="R361" i="10"/>
  <c r="S361" i="10"/>
  <c r="T361" i="10"/>
  <c r="U361" i="10"/>
  <c r="V361" i="10"/>
  <c r="W361" i="10"/>
  <c r="X361" i="10"/>
  <c r="Y361" i="10"/>
  <c r="Z361" i="10"/>
  <c r="C362" i="10"/>
  <c r="D362" i="10"/>
  <c r="E362" i="10"/>
  <c r="F362" i="10"/>
  <c r="G362" i="10"/>
  <c r="H362" i="10"/>
  <c r="I362" i="10"/>
  <c r="J362" i="10"/>
  <c r="K362" i="10"/>
  <c r="L362" i="10"/>
  <c r="M362" i="10"/>
  <c r="N362" i="10"/>
  <c r="O362" i="10"/>
  <c r="P362" i="10"/>
  <c r="Q362" i="10"/>
  <c r="R362" i="10"/>
  <c r="S362" i="10"/>
  <c r="T362" i="10"/>
  <c r="U362" i="10"/>
  <c r="V362" i="10"/>
  <c r="W362" i="10"/>
  <c r="X362" i="10"/>
  <c r="Y362" i="10"/>
  <c r="Z362" i="10"/>
  <c r="C363" i="10"/>
  <c r="D363" i="10"/>
  <c r="E363" i="10"/>
  <c r="F363" i="10"/>
  <c r="G363" i="10"/>
  <c r="H363" i="10"/>
  <c r="I363" i="10"/>
  <c r="J363" i="10"/>
  <c r="K363" i="10"/>
  <c r="L363" i="10"/>
  <c r="M363" i="10"/>
  <c r="N363" i="10"/>
  <c r="O363" i="10"/>
  <c r="P363" i="10"/>
  <c r="Q363" i="10"/>
  <c r="R363" i="10"/>
  <c r="S363" i="10"/>
  <c r="T363" i="10"/>
  <c r="U363" i="10"/>
  <c r="V363" i="10"/>
  <c r="W363" i="10"/>
  <c r="X363" i="10"/>
  <c r="Y363" i="10"/>
  <c r="Z363" i="10"/>
  <c r="C364" i="10"/>
  <c r="D364" i="10"/>
  <c r="E364" i="10"/>
  <c r="F364" i="10"/>
  <c r="G364" i="10"/>
  <c r="H364" i="10"/>
  <c r="I364" i="10"/>
  <c r="J364" i="10"/>
  <c r="K364" i="10"/>
  <c r="L364" i="10"/>
  <c r="M364" i="10"/>
  <c r="N364" i="10"/>
  <c r="O364" i="10"/>
  <c r="P364" i="10"/>
  <c r="Q364" i="10"/>
  <c r="R364" i="10"/>
  <c r="S364" i="10"/>
  <c r="T364" i="10"/>
  <c r="U364" i="10"/>
  <c r="V364" i="10"/>
  <c r="W364" i="10"/>
  <c r="X364" i="10"/>
  <c r="Y364" i="10"/>
  <c r="Z364" i="10"/>
  <c r="C365" i="10"/>
  <c r="D365" i="10"/>
  <c r="E365" i="10"/>
  <c r="F365" i="10"/>
  <c r="G365" i="10"/>
  <c r="H365" i="10"/>
  <c r="I365" i="10"/>
  <c r="J365" i="10"/>
  <c r="K365" i="10"/>
  <c r="L365" i="10"/>
  <c r="M365" i="10"/>
  <c r="N365" i="10"/>
  <c r="O365" i="10"/>
  <c r="P365" i="10"/>
  <c r="Q365" i="10"/>
  <c r="R365" i="10"/>
  <c r="S365" i="10"/>
  <c r="T365" i="10"/>
  <c r="U365" i="10"/>
  <c r="V365" i="10"/>
  <c r="W365" i="10"/>
  <c r="X365" i="10"/>
  <c r="Y365" i="10"/>
  <c r="Z365" i="10"/>
  <c r="C366" i="10"/>
  <c r="D366" i="10"/>
  <c r="E366" i="10"/>
  <c r="F366" i="10"/>
  <c r="G366" i="10"/>
  <c r="H366" i="10"/>
  <c r="I366" i="10"/>
  <c r="J366" i="10"/>
  <c r="K366" i="10"/>
  <c r="L366" i="10"/>
  <c r="M366" i="10"/>
  <c r="N366" i="10"/>
  <c r="O366" i="10"/>
  <c r="P366" i="10"/>
  <c r="Q366" i="10"/>
  <c r="R366" i="10"/>
  <c r="S366" i="10"/>
  <c r="T366" i="10"/>
  <c r="U366" i="10"/>
  <c r="V366" i="10"/>
  <c r="W366" i="10"/>
  <c r="X366" i="10"/>
  <c r="Y366" i="10"/>
  <c r="Z366" i="10"/>
  <c r="C367" i="10"/>
  <c r="D367" i="10"/>
  <c r="E367" i="10"/>
  <c r="F367" i="10"/>
  <c r="G367" i="10"/>
  <c r="H367" i="10"/>
  <c r="I367" i="10"/>
  <c r="J367" i="10"/>
  <c r="K367" i="10"/>
  <c r="L367" i="10"/>
  <c r="M367" i="10"/>
  <c r="N367" i="10"/>
  <c r="O367" i="10"/>
  <c r="P367" i="10"/>
  <c r="Q367" i="10"/>
  <c r="R367" i="10"/>
  <c r="S367" i="10"/>
  <c r="T367" i="10"/>
  <c r="U367" i="10"/>
  <c r="V367" i="10"/>
  <c r="W367" i="10"/>
  <c r="X367" i="10"/>
  <c r="Y367" i="10"/>
  <c r="Z367" i="10"/>
  <c r="C368" i="10"/>
  <c r="D368" i="10"/>
  <c r="E368" i="10"/>
  <c r="F368" i="10"/>
  <c r="G368" i="10"/>
  <c r="H368" i="10"/>
  <c r="I368" i="10"/>
  <c r="J368" i="10"/>
  <c r="K368" i="10"/>
  <c r="L368" i="10"/>
  <c r="M368" i="10"/>
  <c r="N368" i="10"/>
  <c r="O368" i="10"/>
  <c r="P368" i="10"/>
  <c r="Q368" i="10"/>
  <c r="R368" i="10"/>
  <c r="S368" i="10"/>
  <c r="T368" i="10"/>
  <c r="U368" i="10"/>
  <c r="V368" i="10"/>
  <c r="W368" i="10"/>
  <c r="X368" i="10"/>
  <c r="Y368" i="10"/>
  <c r="Z368" i="10"/>
  <c r="C369" i="10"/>
  <c r="D369" i="10"/>
  <c r="E369" i="10"/>
  <c r="F369" i="10"/>
  <c r="G369" i="10"/>
  <c r="H369" i="10"/>
  <c r="I369" i="10"/>
  <c r="J369" i="10"/>
  <c r="K369" i="10"/>
  <c r="L369" i="10"/>
  <c r="M369" i="10"/>
  <c r="N369" i="10"/>
  <c r="O369" i="10"/>
  <c r="P369" i="10"/>
  <c r="Q369" i="10"/>
  <c r="R369" i="10"/>
  <c r="S369" i="10"/>
  <c r="T369" i="10"/>
  <c r="U369" i="10"/>
  <c r="V369" i="10"/>
  <c r="W369" i="10"/>
  <c r="X369" i="10"/>
  <c r="Y369" i="10"/>
  <c r="Z369" i="10"/>
  <c r="C370" i="10"/>
  <c r="D370" i="10"/>
  <c r="E370" i="10"/>
  <c r="F370" i="10"/>
  <c r="G370" i="10"/>
  <c r="H370" i="10"/>
  <c r="I370" i="10"/>
  <c r="J370" i="10"/>
  <c r="K370" i="10"/>
  <c r="L370" i="10"/>
  <c r="M370" i="10"/>
  <c r="N370" i="10"/>
  <c r="O370" i="10"/>
  <c r="P370" i="10"/>
  <c r="Q370" i="10"/>
  <c r="R370" i="10"/>
  <c r="S370" i="10"/>
  <c r="T370" i="10"/>
  <c r="U370" i="10"/>
  <c r="V370" i="10"/>
  <c r="W370" i="10"/>
  <c r="X370" i="10"/>
  <c r="Y370" i="10"/>
  <c r="Z370" i="10"/>
  <c r="C371" i="10"/>
  <c r="D371" i="10"/>
  <c r="E371" i="10"/>
  <c r="F371" i="10"/>
  <c r="G371" i="10"/>
  <c r="H371" i="10"/>
  <c r="I371" i="10"/>
  <c r="J371" i="10"/>
  <c r="K371" i="10"/>
  <c r="L371" i="10"/>
  <c r="M371" i="10"/>
  <c r="N371" i="10"/>
  <c r="O371" i="10"/>
  <c r="P371" i="10"/>
  <c r="Q371" i="10"/>
  <c r="R371" i="10"/>
  <c r="S371" i="10"/>
  <c r="T371" i="10"/>
  <c r="U371" i="10"/>
  <c r="V371" i="10"/>
  <c r="W371" i="10"/>
  <c r="X371" i="10"/>
  <c r="Y371" i="10"/>
  <c r="Z371" i="10"/>
  <c r="C372" i="10"/>
  <c r="D372" i="10"/>
  <c r="E372" i="10"/>
  <c r="F372" i="10"/>
  <c r="G372" i="10"/>
  <c r="H372" i="10"/>
  <c r="I372" i="10"/>
  <c r="J372" i="10"/>
  <c r="K372" i="10"/>
  <c r="L372" i="10"/>
  <c r="M372" i="10"/>
  <c r="N372" i="10"/>
  <c r="O372" i="10"/>
  <c r="P372" i="10"/>
  <c r="Q372" i="10"/>
  <c r="R372" i="10"/>
  <c r="S372" i="10"/>
  <c r="T372" i="10"/>
  <c r="U372" i="10"/>
  <c r="V372" i="10"/>
  <c r="W372" i="10"/>
  <c r="X372" i="10"/>
  <c r="Y372" i="10"/>
  <c r="Z372" i="10"/>
  <c r="C373" i="10"/>
  <c r="D373" i="10"/>
  <c r="E373" i="10"/>
  <c r="F373" i="10"/>
  <c r="G373" i="10"/>
  <c r="H373" i="10"/>
  <c r="I373" i="10"/>
  <c r="J373" i="10"/>
  <c r="K373" i="10"/>
  <c r="L373" i="10"/>
  <c r="M373" i="10"/>
  <c r="N373" i="10"/>
  <c r="O373" i="10"/>
  <c r="P373" i="10"/>
  <c r="Q373" i="10"/>
  <c r="R373" i="10"/>
  <c r="S373" i="10"/>
  <c r="T373" i="10"/>
  <c r="U373" i="10"/>
  <c r="V373" i="10"/>
  <c r="W373" i="10"/>
  <c r="X373" i="10"/>
  <c r="Y373" i="10"/>
  <c r="Z373" i="10"/>
  <c r="C374" i="10"/>
  <c r="D374" i="10"/>
  <c r="E374" i="10"/>
  <c r="F374" i="10"/>
  <c r="G374" i="10"/>
  <c r="H374" i="10"/>
  <c r="I374" i="10"/>
  <c r="J374" i="10"/>
  <c r="K374" i="10"/>
  <c r="L374" i="10"/>
  <c r="M374" i="10"/>
  <c r="N374" i="10"/>
  <c r="O374" i="10"/>
  <c r="P374" i="10"/>
  <c r="Q374" i="10"/>
  <c r="R374" i="10"/>
  <c r="S374" i="10"/>
  <c r="T374" i="10"/>
  <c r="U374" i="10"/>
  <c r="V374" i="10"/>
  <c r="W374" i="10"/>
  <c r="X374" i="10"/>
  <c r="Y374" i="10"/>
  <c r="Z374" i="10"/>
  <c r="C375" i="10"/>
  <c r="D375" i="10"/>
  <c r="E375" i="10"/>
  <c r="F375" i="10"/>
  <c r="G375" i="10"/>
  <c r="H375" i="10"/>
  <c r="I375" i="10"/>
  <c r="J375" i="10"/>
  <c r="K375" i="10"/>
  <c r="L375" i="10"/>
  <c r="M375" i="10"/>
  <c r="N375" i="10"/>
  <c r="O375" i="10"/>
  <c r="P375" i="10"/>
  <c r="Q375" i="10"/>
  <c r="R375" i="10"/>
  <c r="S375" i="10"/>
  <c r="T375" i="10"/>
  <c r="U375" i="10"/>
  <c r="V375" i="10"/>
  <c r="W375" i="10"/>
  <c r="X375" i="10"/>
  <c r="Y375" i="10"/>
  <c r="Z375" i="10"/>
  <c r="C376" i="10"/>
  <c r="D376" i="10"/>
  <c r="E376" i="10"/>
  <c r="F376" i="10"/>
  <c r="G376" i="10"/>
  <c r="H376" i="10"/>
  <c r="I376" i="10"/>
  <c r="J376" i="10"/>
  <c r="K376" i="10"/>
  <c r="L376" i="10"/>
  <c r="M376" i="10"/>
  <c r="N376" i="10"/>
  <c r="O376" i="10"/>
  <c r="P376" i="10"/>
  <c r="Q376" i="10"/>
  <c r="R376" i="10"/>
  <c r="S376" i="10"/>
  <c r="T376" i="10"/>
  <c r="U376" i="10"/>
  <c r="V376" i="10"/>
  <c r="W376" i="10"/>
  <c r="X376" i="10"/>
  <c r="Y376" i="10"/>
  <c r="Z376" i="10"/>
  <c r="C377" i="10"/>
  <c r="D377" i="10"/>
  <c r="E377" i="10"/>
  <c r="F377" i="10"/>
  <c r="G377" i="10"/>
  <c r="H377" i="10"/>
  <c r="I377" i="10"/>
  <c r="J377" i="10"/>
  <c r="K377" i="10"/>
  <c r="L377" i="10"/>
  <c r="M377" i="10"/>
  <c r="N377" i="10"/>
  <c r="O377" i="10"/>
  <c r="P377" i="10"/>
  <c r="Q377" i="10"/>
  <c r="R377" i="10"/>
  <c r="S377" i="10"/>
  <c r="T377" i="10"/>
  <c r="U377" i="10"/>
  <c r="V377" i="10"/>
  <c r="W377" i="10"/>
  <c r="X377" i="10"/>
  <c r="Y377" i="10"/>
  <c r="Z377" i="10"/>
  <c r="C378" i="10"/>
  <c r="D378" i="10"/>
  <c r="E378" i="10"/>
  <c r="F378" i="10"/>
  <c r="G378" i="10"/>
  <c r="H378" i="10"/>
  <c r="I378" i="10"/>
  <c r="J378" i="10"/>
  <c r="K378" i="10"/>
  <c r="L378" i="10"/>
  <c r="M378" i="10"/>
  <c r="N378" i="10"/>
  <c r="O378" i="10"/>
  <c r="P378" i="10"/>
  <c r="Q378" i="10"/>
  <c r="R378" i="10"/>
  <c r="S378" i="10"/>
  <c r="T378" i="10"/>
  <c r="U378" i="10"/>
  <c r="V378" i="10"/>
  <c r="W378" i="10"/>
  <c r="X378" i="10"/>
  <c r="Y378" i="10"/>
  <c r="Z378" i="10"/>
  <c r="C379" i="10"/>
  <c r="D379" i="10"/>
  <c r="E379" i="10"/>
  <c r="F379" i="10"/>
  <c r="G379" i="10"/>
  <c r="H379" i="10"/>
  <c r="I379" i="10"/>
  <c r="J379" i="10"/>
  <c r="K379" i="10"/>
  <c r="L379" i="10"/>
  <c r="M379" i="10"/>
  <c r="N379" i="10"/>
  <c r="O379" i="10"/>
  <c r="P379" i="10"/>
  <c r="Q379" i="10"/>
  <c r="R379" i="10"/>
  <c r="S379" i="10"/>
  <c r="T379" i="10"/>
  <c r="U379" i="10"/>
  <c r="V379" i="10"/>
  <c r="W379" i="10"/>
  <c r="X379" i="10"/>
  <c r="Y379" i="10"/>
  <c r="Z379" i="10"/>
  <c r="C380" i="10"/>
  <c r="D380" i="10"/>
  <c r="E380" i="10"/>
  <c r="F380" i="10"/>
  <c r="G380" i="10"/>
  <c r="H380" i="10"/>
  <c r="I380" i="10"/>
  <c r="J380" i="10"/>
  <c r="K380" i="10"/>
  <c r="L380" i="10"/>
  <c r="M380" i="10"/>
  <c r="N380" i="10"/>
  <c r="O380" i="10"/>
  <c r="P380" i="10"/>
  <c r="Q380" i="10"/>
  <c r="R380" i="10"/>
  <c r="S380" i="10"/>
  <c r="T380" i="10"/>
  <c r="U380" i="10"/>
  <c r="V380" i="10"/>
  <c r="W380" i="10"/>
  <c r="X380" i="10"/>
  <c r="Y380" i="10"/>
  <c r="Z380" i="10"/>
  <c r="C381" i="10"/>
  <c r="D381" i="10"/>
  <c r="E381" i="10"/>
  <c r="F381" i="10"/>
  <c r="G381" i="10"/>
  <c r="H381" i="10"/>
  <c r="I381" i="10"/>
  <c r="J381" i="10"/>
  <c r="K381" i="10"/>
  <c r="L381" i="10"/>
  <c r="M381" i="10"/>
  <c r="N381" i="10"/>
  <c r="O381" i="10"/>
  <c r="P381" i="10"/>
  <c r="Q381" i="10"/>
  <c r="R381" i="10"/>
  <c r="S381" i="10"/>
  <c r="T381" i="10"/>
  <c r="U381" i="10"/>
  <c r="V381" i="10"/>
  <c r="W381" i="10"/>
  <c r="X381" i="10"/>
  <c r="Y381" i="10"/>
  <c r="Z381" i="10"/>
  <c r="C382" i="10"/>
  <c r="D382" i="10"/>
  <c r="E382" i="10"/>
  <c r="F382" i="10"/>
  <c r="G382" i="10"/>
  <c r="H382" i="10"/>
  <c r="I382" i="10"/>
  <c r="J382" i="10"/>
  <c r="K382" i="10"/>
  <c r="L382" i="10"/>
  <c r="M382" i="10"/>
  <c r="N382" i="10"/>
  <c r="O382" i="10"/>
  <c r="P382" i="10"/>
  <c r="Q382" i="10"/>
  <c r="R382" i="10"/>
  <c r="S382" i="10"/>
  <c r="T382" i="10"/>
  <c r="U382" i="10"/>
  <c r="V382" i="10"/>
  <c r="W382" i="10"/>
  <c r="X382" i="10"/>
  <c r="Y382" i="10"/>
  <c r="Z382" i="10"/>
  <c r="C383" i="10"/>
  <c r="D383" i="10"/>
  <c r="E383" i="10"/>
  <c r="F383" i="10"/>
  <c r="G383" i="10"/>
  <c r="H383" i="10"/>
  <c r="I383" i="10"/>
  <c r="J383" i="10"/>
  <c r="K383" i="10"/>
  <c r="L383" i="10"/>
  <c r="M383" i="10"/>
  <c r="N383" i="10"/>
  <c r="O383" i="10"/>
  <c r="P383" i="10"/>
  <c r="Q383" i="10"/>
  <c r="R383" i="10"/>
  <c r="S383" i="10"/>
  <c r="T383" i="10"/>
  <c r="U383" i="10"/>
  <c r="V383" i="10"/>
  <c r="W383" i="10"/>
  <c r="X383" i="10"/>
  <c r="Y383" i="10"/>
  <c r="Z383" i="10"/>
  <c r="C384" i="10"/>
  <c r="D384" i="10"/>
  <c r="E384" i="10"/>
  <c r="F384" i="10"/>
  <c r="G384" i="10"/>
  <c r="H384" i="10"/>
  <c r="I384" i="10"/>
  <c r="J384" i="10"/>
  <c r="K384" i="10"/>
  <c r="L384" i="10"/>
  <c r="M384" i="10"/>
  <c r="N384" i="10"/>
  <c r="O384" i="10"/>
  <c r="P384" i="10"/>
  <c r="Q384" i="10"/>
  <c r="R384" i="10"/>
  <c r="S384" i="10"/>
  <c r="T384" i="10"/>
  <c r="U384" i="10"/>
  <c r="V384" i="10"/>
  <c r="W384" i="10"/>
  <c r="X384" i="10"/>
  <c r="Y384" i="10"/>
  <c r="Z384" i="10"/>
  <c r="C385" i="10"/>
  <c r="D385" i="10"/>
  <c r="E385" i="10"/>
  <c r="F385" i="10"/>
  <c r="G385" i="10"/>
  <c r="H385" i="10"/>
  <c r="I385" i="10"/>
  <c r="J385" i="10"/>
  <c r="K385" i="10"/>
  <c r="L385" i="10"/>
  <c r="M385" i="10"/>
  <c r="N385" i="10"/>
  <c r="O385" i="10"/>
  <c r="P385" i="10"/>
  <c r="Q385" i="10"/>
  <c r="R385" i="10"/>
  <c r="S385" i="10"/>
  <c r="T385" i="10"/>
  <c r="U385" i="10"/>
  <c r="V385" i="10"/>
  <c r="W385" i="10"/>
  <c r="X385" i="10"/>
  <c r="Y385" i="10"/>
  <c r="Z385" i="10"/>
  <c r="C386" i="10"/>
  <c r="D386" i="10"/>
  <c r="E386" i="10"/>
  <c r="F386" i="10"/>
  <c r="G386" i="10"/>
  <c r="H386" i="10"/>
  <c r="I386" i="10"/>
  <c r="J386" i="10"/>
  <c r="K386" i="10"/>
  <c r="L386" i="10"/>
  <c r="M386" i="10"/>
  <c r="N386" i="10"/>
  <c r="O386" i="10"/>
  <c r="P386" i="10"/>
  <c r="Q386" i="10"/>
  <c r="R386" i="10"/>
  <c r="S386" i="10"/>
  <c r="T386" i="10"/>
  <c r="U386" i="10"/>
  <c r="V386" i="10"/>
  <c r="W386" i="10"/>
  <c r="X386" i="10"/>
  <c r="Y386" i="10"/>
  <c r="Z386" i="10"/>
  <c r="C387" i="10"/>
  <c r="D387" i="10"/>
  <c r="E387" i="10"/>
  <c r="F387" i="10"/>
  <c r="G387" i="10"/>
  <c r="H387" i="10"/>
  <c r="I387" i="10"/>
  <c r="J387" i="10"/>
  <c r="K387" i="10"/>
  <c r="L387" i="10"/>
  <c r="M387" i="10"/>
  <c r="N387" i="10"/>
  <c r="O387" i="10"/>
  <c r="P387" i="10"/>
  <c r="Q387" i="10"/>
  <c r="R387" i="10"/>
  <c r="S387" i="10"/>
  <c r="T387" i="10"/>
  <c r="U387" i="10"/>
  <c r="V387" i="10"/>
  <c r="W387" i="10"/>
  <c r="X387" i="10"/>
  <c r="Y387" i="10"/>
  <c r="Z387" i="10"/>
  <c r="C388" i="10"/>
  <c r="D388" i="10"/>
  <c r="E388" i="10"/>
  <c r="F388" i="10"/>
  <c r="G388" i="10"/>
  <c r="H388" i="10"/>
  <c r="I388" i="10"/>
  <c r="J388" i="10"/>
  <c r="K388" i="10"/>
  <c r="L388" i="10"/>
  <c r="M388" i="10"/>
  <c r="N388" i="10"/>
  <c r="O388" i="10"/>
  <c r="P388" i="10"/>
  <c r="Q388" i="10"/>
  <c r="R388" i="10"/>
  <c r="S388" i="10"/>
  <c r="T388" i="10"/>
  <c r="U388" i="10"/>
  <c r="V388" i="10"/>
  <c r="W388" i="10"/>
  <c r="X388" i="10"/>
  <c r="Y388" i="10"/>
  <c r="Z388" i="10"/>
  <c r="C389" i="10"/>
  <c r="D389" i="10"/>
  <c r="E389" i="10"/>
  <c r="F389" i="10"/>
  <c r="G389" i="10"/>
  <c r="H389" i="10"/>
  <c r="I389" i="10"/>
  <c r="J389" i="10"/>
  <c r="K389" i="10"/>
  <c r="L389" i="10"/>
  <c r="M389" i="10"/>
  <c r="N389" i="10"/>
  <c r="O389" i="10"/>
  <c r="P389" i="10"/>
  <c r="Q389" i="10"/>
  <c r="R389" i="10"/>
  <c r="S389" i="10"/>
  <c r="T389" i="10"/>
  <c r="U389" i="10"/>
  <c r="V389" i="10"/>
  <c r="W389" i="10"/>
  <c r="X389" i="10"/>
  <c r="Y389" i="10"/>
  <c r="Z389" i="10"/>
  <c r="C390" i="10"/>
  <c r="D390" i="10"/>
  <c r="E390" i="10"/>
  <c r="F390" i="10"/>
  <c r="G390" i="10"/>
  <c r="H390" i="10"/>
  <c r="I390" i="10"/>
  <c r="J390" i="10"/>
  <c r="K390" i="10"/>
  <c r="L390" i="10"/>
  <c r="M390" i="10"/>
  <c r="N390" i="10"/>
  <c r="O390" i="10"/>
  <c r="P390" i="10"/>
  <c r="Q390" i="10"/>
  <c r="R390" i="10"/>
  <c r="S390" i="10"/>
  <c r="T390" i="10"/>
  <c r="U390" i="10"/>
  <c r="V390" i="10"/>
  <c r="W390" i="10"/>
  <c r="X390" i="10"/>
  <c r="Y390" i="10"/>
  <c r="Z390" i="10"/>
  <c r="C391" i="10"/>
  <c r="D391" i="10"/>
  <c r="E391" i="10"/>
  <c r="F391" i="10"/>
  <c r="G391" i="10"/>
  <c r="H391" i="10"/>
  <c r="I391" i="10"/>
  <c r="J391" i="10"/>
  <c r="K391" i="10"/>
  <c r="L391" i="10"/>
  <c r="M391" i="10"/>
  <c r="N391" i="10"/>
  <c r="O391" i="10"/>
  <c r="P391" i="10"/>
  <c r="Q391" i="10"/>
  <c r="R391" i="10"/>
  <c r="S391" i="10"/>
  <c r="T391" i="10"/>
  <c r="U391" i="10"/>
  <c r="V391" i="10"/>
  <c r="W391" i="10"/>
  <c r="X391" i="10"/>
  <c r="Y391" i="10"/>
  <c r="Z391" i="10"/>
  <c r="C392" i="10"/>
  <c r="D392" i="10"/>
  <c r="E392" i="10"/>
  <c r="F392" i="10"/>
  <c r="G392" i="10"/>
  <c r="H392" i="10"/>
  <c r="I392" i="10"/>
  <c r="J392" i="10"/>
  <c r="K392" i="10"/>
  <c r="L392" i="10"/>
  <c r="M392" i="10"/>
  <c r="N392" i="10"/>
  <c r="O392" i="10"/>
  <c r="P392" i="10"/>
  <c r="Q392" i="10"/>
  <c r="R392" i="10"/>
  <c r="S392" i="10"/>
  <c r="T392" i="10"/>
  <c r="U392" i="10"/>
  <c r="V392" i="10"/>
  <c r="W392" i="10"/>
  <c r="X392" i="10"/>
  <c r="Y392" i="10"/>
  <c r="Z392" i="10"/>
  <c r="C393" i="10"/>
  <c r="D393" i="10"/>
  <c r="E393" i="10"/>
  <c r="F393" i="10"/>
  <c r="G393" i="10"/>
  <c r="H393" i="10"/>
  <c r="I393" i="10"/>
  <c r="J393" i="10"/>
  <c r="K393" i="10"/>
  <c r="L393" i="10"/>
  <c r="M393" i="10"/>
  <c r="N393" i="10"/>
  <c r="O393" i="10"/>
  <c r="P393" i="10"/>
  <c r="Q393" i="10"/>
  <c r="R393" i="10"/>
  <c r="S393" i="10"/>
  <c r="T393" i="10"/>
  <c r="U393" i="10"/>
  <c r="V393" i="10"/>
  <c r="W393" i="10"/>
  <c r="X393" i="10"/>
  <c r="Y393" i="10"/>
  <c r="Z393" i="10"/>
  <c r="C394" i="10"/>
  <c r="D394" i="10"/>
  <c r="E394" i="10"/>
  <c r="F394" i="10"/>
  <c r="G394" i="10"/>
  <c r="H394" i="10"/>
  <c r="I394" i="10"/>
  <c r="J394" i="10"/>
  <c r="K394" i="10"/>
  <c r="L394" i="10"/>
  <c r="M394" i="10"/>
  <c r="N394" i="10"/>
  <c r="O394" i="10"/>
  <c r="P394" i="10"/>
  <c r="Q394" i="10"/>
  <c r="R394" i="10"/>
  <c r="S394" i="10"/>
  <c r="T394" i="10"/>
  <c r="U394" i="10"/>
  <c r="V394" i="10"/>
  <c r="W394" i="10"/>
  <c r="X394" i="10"/>
  <c r="Y394" i="10"/>
  <c r="Z394" i="10"/>
  <c r="C395" i="10"/>
  <c r="D395" i="10"/>
  <c r="E395" i="10"/>
  <c r="F395" i="10"/>
  <c r="G395" i="10"/>
  <c r="H395" i="10"/>
  <c r="I395" i="10"/>
  <c r="J395" i="10"/>
  <c r="K395" i="10"/>
  <c r="L395" i="10"/>
  <c r="M395" i="10"/>
  <c r="N395" i="10"/>
  <c r="O395" i="10"/>
  <c r="P395" i="10"/>
  <c r="Q395" i="10"/>
  <c r="R395" i="10"/>
  <c r="S395" i="10"/>
  <c r="T395" i="10"/>
  <c r="U395" i="10"/>
  <c r="V395" i="10"/>
  <c r="W395" i="10"/>
  <c r="X395" i="10"/>
  <c r="Y395" i="10"/>
  <c r="Z395" i="10"/>
  <c r="C396" i="10"/>
  <c r="D396" i="10"/>
  <c r="E396" i="10"/>
  <c r="F396" i="10"/>
  <c r="G396" i="10"/>
  <c r="H396" i="10"/>
  <c r="I396" i="10"/>
  <c r="J396" i="10"/>
  <c r="K396" i="10"/>
  <c r="L396" i="10"/>
  <c r="M396" i="10"/>
  <c r="N396" i="10"/>
  <c r="O396" i="10"/>
  <c r="P396" i="10"/>
  <c r="Q396" i="10"/>
  <c r="R396" i="10"/>
  <c r="S396" i="10"/>
  <c r="T396" i="10"/>
  <c r="U396" i="10"/>
  <c r="V396" i="10"/>
  <c r="W396" i="10"/>
  <c r="X396" i="10"/>
  <c r="Y396" i="10"/>
  <c r="Z396" i="10"/>
  <c r="C397" i="10"/>
  <c r="D397" i="10"/>
  <c r="E397" i="10"/>
  <c r="F397" i="10"/>
  <c r="G397" i="10"/>
  <c r="H397" i="10"/>
  <c r="I397" i="10"/>
  <c r="J397" i="10"/>
  <c r="K397" i="10"/>
  <c r="L397" i="10"/>
  <c r="M397" i="10"/>
  <c r="N397" i="10"/>
  <c r="O397" i="10"/>
  <c r="P397" i="10"/>
  <c r="Q397" i="10"/>
  <c r="R397" i="10"/>
  <c r="S397" i="10"/>
  <c r="T397" i="10"/>
  <c r="U397" i="10"/>
  <c r="V397" i="10"/>
  <c r="W397" i="10"/>
  <c r="X397" i="10"/>
  <c r="Y397" i="10"/>
  <c r="Z397" i="10"/>
  <c r="C398" i="10"/>
  <c r="D398" i="10"/>
  <c r="E398" i="10"/>
  <c r="F398" i="10"/>
  <c r="G398" i="10"/>
  <c r="H398" i="10"/>
  <c r="I398" i="10"/>
  <c r="J398" i="10"/>
  <c r="K398" i="10"/>
  <c r="L398" i="10"/>
  <c r="M398" i="10"/>
  <c r="N398" i="10"/>
  <c r="O398" i="10"/>
  <c r="P398" i="10"/>
  <c r="Q398" i="10"/>
  <c r="R398" i="10"/>
  <c r="S398" i="10"/>
  <c r="T398" i="10"/>
  <c r="U398" i="10"/>
  <c r="V398" i="10"/>
  <c r="W398" i="10"/>
  <c r="X398" i="10"/>
  <c r="Y398" i="10"/>
  <c r="Z398" i="10"/>
  <c r="C399" i="10"/>
  <c r="D399" i="10"/>
  <c r="E399" i="10"/>
  <c r="F399" i="10"/>
  <c r="G399" i="10"/>
  <c r="H399" i="10"/>
  <c r="I399" i="10"/>
  <c r="J399" i="10"/>
  <c r="K399" i="10"/>
  <c r="L399" i="10"/>
  <c r="M399" i="10"/>
  <c r="N399" i="10"/>
  <c r="O399" i="10"/>
  <c r="P399" i="10"/>
  <c r="Q399" i="10"/>
  <c r="R399" i="10"/>
  <c r="S399" i="10"/>
  <c r="T399" i="10"/>
  <c r="U399" i="10"/>
  <c r="V399" i="10"/>
  <c r="W399" i="10"/>
  <c r="X399" i="10"/>
  <c r="Y399" i="10"/>
  <c r="Z399" i="10"/>
  <c r="C400" i="10"/>
  <c r="D400" i="10"/>
  <c r="E400" i="10"/>
  <c r="F400" i="10"/>
  <c r="G400" i="10"/>
  <c r="H400" i="10"/>
  <c r="I400" i="10"/>
  <c r="J400" i="10"/>
  <c r="K400" i="10"/>
  <c r="L400" i="10"/>
  <c r="M400" i="10"/>
  <c r="N400" i="10"/>
  <c r="O400" i="10"/>
  <c r="P400" i="10"/>
  <c r="Q400" i="10"/>
  <c r="R400" i="10"/>
  <c r="S400" i="10"/>
  <c r="T400" i="10"/>
  <c r="U400" i="10"/>
  <c r="V400" i="10"/>
  <c r="W400" i="10"/>
  <c r="X400" i="10"/>
  <c r="Y400" i="10"/>
  <c r="Z400" i="10"/>
  <c r="C401" i="10"/>
  <c r="D401" i="10"/>
  <c r="E401" i="10"/>
  <c r="F401" i="10"/>
  <c r="G401" i="10"/>
  <c r="H401" i="10"/>
  <c r="I401" i="10"/>
  <c r="J401" i="10"/>
  <c r="K401" i="10"/>
  <c r="L401" i="10"/>
  <c r="M401" i="10"/>
  <c r="N401" i="10"/>
  <c r="O401" i="10"/>
  <c r="P401" i="10"/>
  <c r="Q401" i="10"/>
  <c r="R401" i="10"/>
  <c r="S401" i="10"/>
  <c r="T401" i="10"/>
  <c r="U401" i="10"/>
  <c r="V401" i="10"/>
  <c r="W401" i="10"/>
  <c r="X401" i="10"/>
  <c r="Y401" i="10"/>
  <c r="Z401" i="10"/>
  <c r="C402" i="10"/>
  <c r="D402" i="10"/>
  <c r="E402" i="10"/>
  <c r="F402" i="10"/>
  <c r="G402" i="10"/>
  <c r="H402" i="10"/>
  <c r="I402" i="10"/>
  <c r="J402" i="10"/>
  <c r="K402" i="10"/>
  <c r="L402" i="10"/>
  <c r="M402" i="10"/>
  <c r="N402" i="10"/>
  <c r="O402" i="10"/>
  <c r="P402" i="10"/>
  <c r="Q402" i="10"/>
  <c r="R402" i="10"/>
  <c r="S402" i="10"/>
  <c r="T402" i="10"/>
  <c r="U402" i="10"/>
  <c r="V402" i="10"/>
  <c r="W402" i="10"/>
  <c r="X402" i="10"/>
  <c r="Y402" i="10"/>
  <c r="Z402" i="10"/>
  <c r="C403" i="10"/>
  <c r="D403" i="10"/>
  <c r="E403" i="10"/>
  <c r="F403" i="10"/>
  <c r="G403" i="10"/>
  <c r="H403" i="10"/>
  <c r="I403" i="10"/>
  <c r="J403" i="10"/>
  <c r="K403" i="10"/>
  <c r="L403" i="10"/>
  <c r="M403" i="10"/>
  <c r="N403" i="10"/>
  <c r="O403" i="10"/>
  <c r="P403" i="10"/>
  <c r="Q403" i="10"/>
  <c r="R403" i="10"/>
  <c r="S403" i="10"/>
  <c r="T403" i="10"/>
  <c r="U403" i="10"/>
  <c r="V403" i="10"/>
  <c r="W403" i="10"/>
  <c r="X403" i="10"/>
  <c r="Y403" i="10"/>
  <c r="Z403" i="10"/>
  <c r="C404" i="10"/>
  <c r="D404" i="10"/>
  <c r="E404" i="10"/>
  <c r="F404" i="10"/>
  <c r="G404" i="10"/>
  <c r="H404" i="10"/>
  <c r="I404" i="10"/>
  <c r="J404" i="10"/>
  <c r="K404" i="10"/>
  <c r="L404" i="10"/>
  <c r="M404" i="10"/>
  <c r="N404" i="10"/>
  <c r="O404" i="10"/>
  <c r="P404" i="10"/>
  <c r="Q404" i="10"/>
  <c r="R404" i="10"/>
  <c r="S404" i="10"/>
  <c r="T404" i="10"/>
  <c r="U404" i="10"/>
  <c r="V404" i="10"/>
  <c r="W404" i="10"/>
  <c r="X404" i="10"/>
  <c r="Y404" i="10"/>
  <c r="Z404" i="10"/>
  <c r="C405" i="10"/>
  <c r="D405" i="10"/>
  <c r="E405" i="10"/>
  <c r="F405" i="10"/>
  <c r="G405" i="10"/>
  <c r="H405" i="10"/>
  <c r="I405" i="10"/>
  <c r="J405" i="10"/>
  <c r="K405" i="10"/>
  <c r="L405" i="10"/>
  <c r="M405" i="10"/>
  <c r="N405" i="10"/>
  <c r="O405" i="10"/>
  <c r="P405" i="10"/>
  <c r="Q405" i="10"/>
  <c r="R405" i="10"/>
  <c r="S405" i="10"/>
  <c r="T405" i="10"/>
  <c r="U405" i="10"/>
  <c r="V405" i="10"/>
  <c r="W405" i="10"/>
  <c r="X405" i="10"/>
  <c r="Y405" i="10"/>
  <c r="Z405" i="10"/>
  <c r="C406" i="10"/>
  <c r="D406" i="10"/>
  <c r="E406" i="10"/>
  <c r="F406" i="10"/>
  <c r="G406" i="10"/>
  <c r="H406" i="10"/>
  <c r="I406" i="10"/>
  <c r="J406" i="10"/>
  <c r="K406" i="10"/>
  <c r="L406" i="10"/>
  <c r="M406" i="10"/>
  <c r="N406" i="10"/>
  <c r="O406" i="10"/>
  <c r="P406" i="10"/>
  <c r="Q406" i="10"/>
  <c r="R406" i="10"/>
  <c r="S406" i="10"/>
  <c r="T406" i="10"/>
  <c r="U406" i="10"/>
  <c r="V406" i="10"/>
  <c r="W406" i="10"/>
  <c r="X406" i="10"/>
  <c r="Y406" i="10"/>
  <c r="Z406" i="10"/>
  <c r="C407" i="10"/>
  <c r="D407" i="10"/>
  <c r="E407" i="10"/>
  <c r="F407" i="10"/>
  <c r="G407" i="10"/>
  <c r="H407" i="10"/>
  <c r="I407" i="10"/>
  <c r="J407" i="10"/>
  <c r="K407" i="10"/>
  <c r="L407" i="10"/>
  <c r="M407" i="10"/>
  <c r="N407" i="10"/>
  <c r="O407" i="10"/>
  <c r="P407" i="10"/>
  <c r="Q407" i="10"/>
  <c r="R407" i="10"/>
  <c r="S407" i="10"/>
  <c r="T407" i="10"/>
  <c r="U407" i="10"/>
  <c r="V407" i="10"/>
  <c r="W407" i="10"/>
  <c r="X407" i="10"/>
  <c r="Y407" i="10"/>
  <c r="Z407" i="10"/>
  <c r="C408" i="10"/>
  <c r="D408" i="10"/>
  <c r="E408" i="10"/>
  <c r="F408" i="10"/>
  <c r="G408" i="10"/>
  <c r="H408" i="10"/>
  <c r="I408" i="10"/>
  <c r="J408" i="10"/>
  <c r="K408" i="10"/>
  <c r="L408" i="10"/>
  <c r="M408" i="10"/>
  <c r="N408" i="10"/>
  <c r="O408" i="10"/>
  <c r="P408" i="10"/>
  <c r="Q408" i="10"/>
  <c r="R408" i="10"/>
  <c r="S408" i="10"/>
  <c r="T408" i="10"/>
  <c r="U408" i="10"/>
  <c r="V408" i="10"/>
  <c r="W408" i="10"/>
  <c r="X408" i="10"/>
  <c r="Y408" i="10"/>
  <c r="Z408" i="10"/>
  <c r="C409" i="10"/>
  <c r="D409" i="10"/>
  <c r="E409" i="10"/>
  <c r="F409" i="10"/>
  <c r="G409" i="10"/>
  <c r="H409" i="10"/>
  <c r="I409" i="10"/>
  <c r="J409" i="10"/>
  <c r="K409" i="10"/>
  <c r="L409" i="10"/>
  <c r="M409" i="10"/>
  <c r="N409" i="10"/>
  <c r="O409" i="10"/>
  <c r="P409" i="10"/>
  <c r="Q409" i="10"/>
  <c r="R409" i="10"/>
  <c r="S409" i="10"/>
  <c r="T409" i="10"/>
  <c r="U409" i="10"/>
  <c r="V409" i="10"/>
  <c r="W409" i="10"/>
  <c r="X409" i="10"/>
  <c r="Y409" i="10"/>
  <c r="Z409" i="10"/>
  <c r="C410" i="10"/>
  <c r="D410" i="10"/>
  <c r="E410" i="10"/>
  <c r="F410" i="10"/>
  <c r="G410" i="10"/>
  <c r="H410" i="10"/>
  <c r="I410" i="10"/>
  <c r="J410" i="10"/>
  <c r="K410" i="10"/>
  <c r="L410" i="10"/>
  <c r="M410" i="10"/>
  <c r="N410" i="10"/>
  <c r="O410" i="10"/>
  <c r="P410" i="10"/>
  <c r="Q410" i="10"/>
  <c r="R410" i="10"/>
  <c r="S410" i="10"/>
  <c r="T410" i="10"/>
  <c r="U410" i="10"/>
  <c r="V410" i="10"/>
  <c r="W410" i="10"/>
  <c r="X410" i="10"/>
  <c r="Y410" i="10"/>
  <c r="Z410" i="10"/>
  <c r="C411" i="10"/>
  <c r="D411" i="10"/>
  <c r="E411" i="10"/>
  <c r="F411" i="10"/>
  <c r="G411" i="10"/>
  <c r="H411" i="10"/>
  <c r="I411" i="10"/>
  <c r="J411" i="10"/>
  <c r="K411" i="10"/>
  <c r="L411" i="10"/>
  <c r="M411" i="10"/>
  <c r="N411" i="10"/>
  <c r="O411" i="10"/>
  <c r="P411" i="10"/>
  <c r="Q411" i="10"/>
  <c r="R411" i="10"/>
  <c r="S411" i="10"/>
  <c r="T411" i="10"/>
  <c r="U411" i="10"/>
  <c r="V411" i="10"/>
  <c r="W411" i="10"/>
  <c r="X411" i="10"/>
  <c r="Y411" i="10"/>
  <c r="Z411" i="10"/>
  <c r="C412" i="10"/>
  <c r="D412" i="10"/>
  <c r="E412" i="10"/>
  <c r="F412" i="10"/>
  <c r="G412" i="10"/>
  <c r="H412" i="10"/>
  <c r="I412" i="10"/>
  <c r="J412" i="10"/>
  <c r="K412" i="10"/>
  <c r="L412" i="10"/>
  <c r="M412" i="10"/>
  <c r="N412" i="10"/>
  <c r="O412" i="10"/>
  <c r="P412" i="10"/>
  <c r="Q412" i="10"/>
  <c r="R412" i="10"/>
  <c r="S412" i="10"/>
  <c r="T412" i="10"/>
  <c r="U412" i="10"/>
  <c r="V412" i="10"/>
  <c r="W412" i="10"/>
  <c r="X412" i="10"/>
  <c r="Y412" i="10"/>
  <c r="Z412" i="10"/>
  <c r="C413" i="10"/>
  <c r="D413" i="10"/>
  <c r="E413" i="10"/>
  <c r="F413" i="10"/>
  <c r="G413" i="10"/>
  <c r="H413" i="10"/>
  <c r="I413" i="10"/>
  <c r="J413" i="10"/>
  <c r="K413" i="10"/>
  <c r="L413" i="10"/>
  <c r="M413" i="10"/>
  <c r="N413" i="10"/>
  <c r="O413" i="10"/>
  <c r="P413" i="10"/>
  <c r="Q413" i="10"/>
  <c r="R413" i="10"/>
  <c r="S413" i="10"/>
  <c r="T413" i="10"/>
  <c r="U413" i="10"/>
  <c r="V413" i="10"/>
  <c r="W413" i="10"/>
  <c r="X413" i="10"/>
  <c r="Y413" i="10"/>
  <c r="Z413" i="10"/>
  <c r="C414" i="10"/>
  <c r="D414" i="10"/>
  <c r="E414" i="10"/>
  <c r="F414" i="10"/>
  <c r="G414" i="10"/>
  <c r="H414" i="10"/>
  <c r="I414" i="10"/>
  <c r="J414" i="10"/>
  <c r="K414" i="10"/>
  <c r="L414" i="10"/>
  <c r="M414" i="10"/>
  <c r="N414" i="10"/>
  <c r="O414" i="10"/>
  <c r="P414" i="10"/>
  <c r="Q414" i="10"/>
  <c r="R414" i="10"/>
  <c r="S414" i="10"/>
  <c r="T414" i="10"/>
  <c r="U414" i="10"/>
  <c r="V414" i="10"/>
  <c r="W414" i="10"/>
  <c r="X414" i="10"/>
  <c r="Y414" i="10"/>
  <c r="Z414" i="10"/>
  <c r="C415" i="10"/>
  <c r="D415" i="10"/>
  <c r="E415" i="10"/>
  <c r="F415" i="10"/>
  <c r="G415" i="10"/>
  <c r="H415" i="10"/>
  <c r="I415" i="10"/>
  <c r="J415" i="10"/>
  <c r="K415" i="10"/>
  <c r="L415" i="10"/>
  <c r="M415" i="10"/>
  <c r="N415" i="10"/>
  <c r="O415" i="10"/>
  <c r="P415" i="10"/>
  <c r="Q415" i="10"/>
  <c r="R415" i="10"/>
  <c r="S415" i="10"/>
  <c r="T415" i="10"/>
  <c r="U415" i="10"/>
  <c r="V415" i="10"/>
  <c r="W415" i="10"/>
  <c r="X415" i="10"/>
  <c r="Y415" i="10"/>
  <c r="Z415" i="10"/>
  <c r="C416" i="10"/>
  <c r="D416" i="10"/>
  <c r="E416" i="10"/>
  <c r="F416" i="10"/>
  <c r="G416" i="10"/>
  <c r="H416" i="10"/>
  <c r="I416" i="10"/>
  <c r="J416" i="10"/>
  <c r="K416" i="10"/>
  <c r="L416" i="10"/>
  <c r="M416" i="10"/>
  <c r="N416" i="10"/>
  <c r="O416" i="10"/>
  <c r="P416" i="10"/>
  <c r="Q416" i="10"/>
  <c r="R416" i="10"/>
  <c r="S416" i="10"/>
  <c r="T416" i="10"/>
  <c r="U416" i="10"/>
  <c r="V416" i="10"/>
  <c r="W416" i="10"/>
  <c r="X416" i="10"/>
  <c r="Y416" i="10"/>
  <c r="Z416" i="10"/>
  <c r="C417" i="10"/>
  <c r="D417" i="10"/>
  <c r="E417" i="10"/>
  <c r="F417" i="10"/>
  <c r="G417" i="10"/>
  <c r="H417" i="10"/>
  <c r="I417" i="10"/>
  <c r="J417" i="10"/>
  <c r="K417" i="10"/>
  <c r="L417" i="10"/>
  <c r="M417" i="10"/>
  <c r="N417" i="10"/>
  <c r="O417" i="10"/>
  <c r="P417" i="10"/>
  <c r="Q417" i="10"/>
  <c r="R417" i="10"/>
  <c r="S417" i="10"/>
  <c r="T417" i="10"/>
  <c r="U417" i="10"/>
  <c r="V417" i="10"/>
  <c r="W417" i="10"/>
  <c r="X417" i="10"/>
  <c r="Y417" i="10"/>
  <c r="Z417" i="10"/>
  <c r="C418" i="10"/>
  <c r="D418" i="10"/>
  <c r="E418" i="10"/>
  <c r="F418" i="10"/>
  <c r="G418" i="10"/>
  <c r="H418" i="10"/>
  <c r="I418" i="10"/>
  <c r="J418" i="10"/>
  <c r="K418" i="10"/>
  <c r="L418" i="10"/>
  <c r="M418" i="10"/>
  <c r="N418" i="10"/>
  <c r="O418" i="10"/>
  <c r="P418" i="10"/>
  <c r="Q418" i="10"/>
  <c r="R418" i="10"/>
  <c r="S418" i="10"/>
  <c r="T418" i="10"/>
  <c r="U418" i="10"/>
  <c r="V418" i="10"/>
  <c r="W418" i="10"/>
  <c r="X418" i="10"/>
  <c r="Y418" i="10"/>
  <c r="Z418" i="10"/>
  <c r="C419" i="10"/>
  <c r="D419" i="10"/>
  <c r="E419" i="10"/>
  <c r="F419" i="10"/>
  <c r="G419" i="10"/>
  <c r="H419" i="10"/>
  <c r="I419" i="10"/>
  <c r="J419" i="10"/>
  <c r="K419" i="10"/>
  <c r="L419" i="10"/>
  <c r="M419" i="10"/>
  <c r="N419" i="10"/>
  <c r="O419" i="10"/>
  <c r="P419" i="10"/>
  <c r="Q419" i="10"/>
  <c r="R419" i="10"/>
  <c r="S419" i="10"/>
  <c r="T419" i="10"/>
  <c r="U419" i="10"/>
  <c r="V419" i="10"/>
  <c r="W419" i="10"/>
  <c r="X419" i="10"/>
  <c r="Y419" i="10"/>
  <c r="Z419" i="10"/>
  <c r="C420" i="10"/>
  <c r="D420" i="10"/>
  <c r="E420" i="10"/>
  <c r="F420" i="10"/>
  <c r="G420" i="10"/>
  <c r="H420" i="10"/>
  <c r="I420" i="10"/>
  <c r="J420" i="10"/>
  <c r="K420" i="10"/>
  <c r="L420" i="10"/>
  <c r="M420" i="10"/>
  <c r="N420" i="10"/>
  <c r="O420" i="10"/>
  <c r="P420" i="10"/>
  <c r="Q420" i="10"/>
  <c r="R420" i="10"/>
  <c r="S420" i="10"/>
  <c r="T420" i="10"/>
  <c r="U420" i="10"/>
  <c r="V420" i="10"/>
  <c r="W420" i="10"/>
  <c r="X420" i="10"/>
  <c r="Y420" i="10"/>
  <c r="Z420" i="10"/>
  <c r="C421" i="10"/>
  <c r="D421" i="10"/>
  <c r="E421" i="10"/>
  <c r="F421" i="10"/>
  <c r="G421" i="10"/>
  <c r="H421" i="10"/>
  <c r="I421" i="10"/>
  <c r="J421" i="10"/>
  <c r="K421" i="10"/>
  <c r="L421" i="10"/>
  <c r="M421" i="10"/>
  <c r="N421" i="10"/>
  <c r="O421" i="10"/>
  <c r="P421" i="10"/>
  <c r="Q421" i="10"/>
  <c r="R421" i="10"/>
  <c r="S421" i="10"/>
  <c r="T421" i="10"/>
  <c r="U421" i="10"/>
  <c r="V421" i="10"/>
  <c r="W421" i="10"/>
  <c r="X421" i="10"/>
  <c r="Y421" i="10"/>
  <c r="Z421" i="10"/>
  <c r="C422" i="10"/>
  <c r="D422" i="10"/>
  <c r="E422" i="10"/>
  <c r="F422" i="10"/>
  <c r="G422" i="10"/>
  <c r="H422" i="10"/>
  <c r="I422" i="10"/>
  <c r="J422" i="10"/>
  <c r="K422" i="10"/>
  <c r="L422" i="10"/>
  <c r="M422" i="10"/>
  <c r="N422" i="10"/>
  <c r="O422" i="10"/>
  <c r="P422" i="10"/>
  <c r="Q422" i="10"/>
  <c r="R422" i="10"/>
  <c r="S422" i="10"/>
  <c r="T422" i="10"/>
  <c r="U422" i="10"/>
  <c r="V422" i="10"/>
  <c r="W422" i="10"/>
  <c r="X422" i="10"/>
  <c r="Y422" i="10"/>
  <c r="Z422" i="10"/>
  <c r="C423" i="10"/>
  <c r="D423" i="10"/>
  <c r="E423" i="10"/>
  <c r="F423" i="10"/>
  <c r="G423" i="10"/>
  <c r="H423" i="10"/>
  <c r="I423" i="10"/>
  <c r="J423" i="10"/>
  <c r="K423" i="10"/>
  <c r="L423" i="10"/>
  <c r="M423" i="10"/>
  <c r="N423" i="10"/>
  <c r="O423" i="10"/>
  <c r="P423" i="10"/>
  <c r="Q423" i="10"/>
  <c r="R423" i="10"/>
  <c r="S423" i="10"/>
  <c r="T423" i="10"/>
  <c r="U423" i="10"/>
  <c r="V423" i="10"/>
  <c r="W423" i="10"/>
  <c r="X423" i="10"/>
  <c r="Y423" i="10"/>
  <c r="Z423" i="10"/>
  <c r="C424" i="10"/>
  <c r="D424" i="10"/>
  <c r="E424" i="10"/>
  <c r="F424" i="10"/>
  <c r="G424" i="10"/>
  <c r="H424" i="10"/>
  <c r="I424" i="10"/>
  <c r="J424" i="10"/>
  <c r="K424" i="10"/>
  <c r="L424" i="10"/>
  <c r="M424" i="10"/>
  <c r="N424" i="10"/>
  <c r="O424" i="10"/>
  <c r="P424" i="10"/>
  <c r="Q424" i="10"/>
  <c r="R424" i="10"/>
  <c r="S424" i="10"/>
  <c r="T424" i="10"/>
  <c r="U424" i="10"/>
  <c r="V424" i="10"/>
  <c r="W424" i="10"/>
  <c r="X424" i="10"/>
  <c r="Y424" i="10"/>
  <c r="Z424" i="10"/>
  <c r="C425" i="10"/>
  <c r="D425" i="10"/>
  <c r="E425" i="10"/>
  <c r="F425" i="10"/>
  <c r="G425" i="10"/>
  <c r="H425" i="10"/>
  <c r="I425" i="10"/>
  <c r="J425" i="10"/>
  <c r="K425" i="10"/>
  <c r="L425" i="10"/>
  <c r="M425" i="10"/>
  <c r="N425" i="10"/>
  <c r="O425" i="10"/>
  <c r="P425" i="10"/>
  <c r="Q425" i="10"/>
  <c r="R425" i="10"/>
  <c r="S425" i="10"/>
  <c r="T425" i="10"/>
  <c r="U425" i="10"/>
  <c r="V425" i="10"/>
  <c r="W425" i="10"/>
  <c r="X425" i="10"/>
  <c r="Y425" i="10"/>
  <c r="Z425" i="10"/>
  <c r="C426" i="10"/>
  <c r="D426" i="10"/>
  <c r="E426" i="10"/>
  <c r="F426" i="10"/>
  <c r="G426" i="10"/>
  <c r="H426" i="10"/>
  <c r="I426" i="10"/>
  <c r="J426" i="10"/>
  <c r="K426" i="10"/>
  <c r="L426" i="10"/>
  <c r="M426" i="10"/>
  <c r="N426" i="10"/>
  <c r="O426" i="10"/>
  <c r="P426" i="10"/>
  <c r="Q426" i="10"/>
  <c r="R426" i="10"/>
  <c r="S426" i="10"/>
  <c r="T426" i="10"/>
  <c r="U426" i="10"/>
  <c r="V426" i="10"/>
  <c r="W426" i="10"/>
  <c r="X426" i="10"/>
  <c r="Y426" i="10"/>
  <c r="Z426" i="10"/>
  <c r="C427" i="10"/>
  <c r="D427" i="10"/>
  <c r="E427" i="10"/>
  <c r="F427" i="10"/>
  <c r="G427" i="10"/>
  <c r="H427" i="10"/>
  <c r="I427" i="10"/>
  <c r="J427" i="10"/>
  <c r="K427" i="10"/>
  <c r="L427" i="10"/>
  <c r="M427" i="10"/>
  <c r="N427" i="10"/>
  <c r="O427" i="10"/>
  <c r="P427" i="10"/>
  <c r="Q427" i="10"/>
  <c r="R427" i="10"/>
  <c r="S427" i="10"/>
  <c r="T427" i="10"/>
  <c r="U427" i="10"/>
  <c r="V427" i="10"/>
  <c r="W427" i="10"/>
  <c r="X427" i="10"/>
  <c r="Y427" i="10"/>
  <c r="Z427" i="10"/>
  <c r="C428" i="10"/>
  <c r="D428" i="10"/>
  <c r="E428" i="10"/>
  <c r="F428" i="10"/>
  <c r="G428" i="10"/>
  <c r="H428" i="10"/>
  <c r="I428" i="10"/>
  <c r="J428" i="10"/>
  <c r="K428" i="10"/>
  <c r="L428" i="10"/>
  <c r="M428" i="10"/>
  <c r="N428" i="10"/>
  <c r="O428" i="10"/>
  <c r="P428" i="10"/>
  <c r="Q428" i="10"/>
  <c r="R428" i="10"/>
  <c r="S428" i="10"/>
  <c r="T428" i="10"/>
  <c r="U428" i="10"/>
  <c r="V428" i="10"/>
  <c r="W428" i="10"/>
  <c r="X428" i="10"/>
  <c r="Y428" i="10"/>
  <c r="Z428" i="10"/>
  <c r="C429" i="10"/>
  <c r="D429" i="10"/>
  <c r="E429" i="10"/>
  <c r="F429" i="10"/>
  <c r="G429" i="10"/>
  <c r="H429" i="10"/>
  <c r="I429" i="10"/>
  <c r="J429" i="10"/>
  <c r="K429" i="10"/>
  <c r="L429" i="10"/>
  <c r="M429" i="10"/>
  <c r="N429" i="10"/>
  <c r="O429" i="10"/>
  <c r="P429" i="10"/>
  <c r="Q429" i="10"/>
  <c r="R429" i="10"/>
  <c r="S429" i="10"/>
  <c r="T429" i="10"/>
  <c r="U429" i="10"/>
  <c r="V429" i="10"/>
  <c r="W429" i="10"/>
  <c r="X429" i="10"/>
  <c r="Y429" i="10"/>
  <c r="Z429" i="10"/>
  <c r="C430" i="10"/>
  <c r="D430" i="10"/>
  <c r="E430" i="10"/>
  <c r="F430" i="10"/>
  <c r="G430" i="10"/>
  <c r="H430" i="10"/>
  <c r="I430" i="10"/>
  <c r="J430" i="10"/>
  <c r="K430" i="10"/>
  <c r="L430" i="10"/>
  <c r="M430" i="10"/>
  <c r="N430" i="10"/>
  <c r="O430" i="10"/>
  <c r="P430" i="10"/>
  <c r="Q430" i="10"/>
  <c r="R430" i="10"/>
  <c r="S430" i="10"/>
  <c r="T430" i="10"/>
  <c r="U430" i="10"/>
  <c r="V430" i="10"/>
  <c r="W430" i="10"/>
  <c r="X430" i="10"/>
  <c r="Y430" i="10"/>
  <c r="Z430" i="10"/>
  <c r="C431" i="10"/>
  <c r="D431" i="10"/>
  <c r="E431" i="10"/>
  <c r="F431" i="10"/>
  <c r="G431" i="10"/>
  <c r="H431" i="10"/>
  <c r="I431" i="10"/>
  <c r="J431" i="10"/>
  <c r="K431" i="10"/>
  <c r="L431" i="10"/>
  <c r="M431" i="10"/>
  <c r="N431" i="10"/>
  <c r="O431" i="10"/>
  <c r="P431" i="10"/>
  <c r="Q431" i="10"/>
  <c r="R431" i="10"/>
  <c r="S431" i="10"/>
  <c r="T431" i="10"/>
  <c r="U431" i="10"/>
  <c r="V431" i="10"/>
  <c r="W431" i="10"/>
  <c r="X431" i="10"/>
  <c r="Y431" i="10"/>
  <c r="Z431" i="10"/>
  <c r="C432" i="10"/>
  <c r="D432" i="10"/>
  <c r="E432" i="10"/>
  <c r="F432" i="10"/>
  <c r="G432" i="10"/>
  <c r="H432" i="10"/>
  <c r="I432" i="10"/>
  <c r="J432" i="10"/>
  <c r="K432" i="10"/>
  <c r="L432" i="10"/>
  <c r="M432" i="10"/>
  <c r="N432" i="10"/>
  <c r="O432" i="10"/>
  <c r="P432" i="10"/>
  <c r="Q432" i="10"/>
  <c r="R432" i="10"/>
  <c r="S432" i="10"/>
  <c r="T432" i="10"/>
  <c r="U432" i="10"/>
  <c r="V432" i="10"/>
  <c r="W432" i="10"/>
  <c r="X432" i="10"/>
  <c r="Y432" i="10"/>
  <c r="Z432" i="10"/>
  <c r="C433" i="10"/>
  <c r="D433" i="10"/>
  <c r="E433" i="10"/>
  <c r="F433" i="10"/>
  <c r="G433" i="10"/>
  <c r="H433" i="10"/>
  <c r="I433" i="10"/>
  <c r="J433" i="10"/>
  <c r="K433" i="10"/>
  <c r="L433" i="10"/>
  <c r="M433" i="10"/>
  <c r="N433" i="10"/>
  <c r="O433" i="10"/>
  <c r="P433" i="10"/>
  <c r="Q433" i="10"/>
  <c r="R433" i="10"/>
  <c r="S433" i="10"/>
  <c r="T433" i="10"/>
  <c r="U433" i="10"/>
  <c r="V433" i="10"/>
  <c r="W433" i="10"/>
  <c r="X433" i="10"/>
  <c r="Y433" i="10"/>
  <c r="Z433" i="10"/>
  <c r="C434" i="10"/>
  <c r="D434" i="10"/>
  <c r="E434" i="10"/>
  <c r="F434" i="10"/>
  <c r="G434" i="10"/>
  <c r="H434" i="10"/>
  <c r="I434" i="10"/>
  <c r="J434" i="10"/>
  <c r="K434" i="10"/>
  <c r="L434" i="10"/>
  <c r="M434" i="10"/>
  <c r="N434" i="10"/>
  <c r="O434" i="10"/>
  <c r="P434" i="10"/>
  <c r="Q434" i="10"/>
  <c r="R434" i="10"/>
  <c r="S434" i="10"/>
  <c r="T434" i="10"/>
  <c r="U434" i="10"/>
  <c r="V434" i="10"/>
  <c r="W434" i="10"/>
  <c r="X434" i="10"/>
  <c r="Y434" i="10"/>
  <c r="Z434" i="10"/>
  <c r="C435" i="10"/>
  <c r="D435" i="10"/>
  <c r="E435" i="10"/>
  <c r="F435" i="10"/>
  <c r="G435" i="10"/>
  <c r="H435" i="10"/>
  <c r="I435" i="10"/>
  <c r="J435" i="10"/>
  <c r="K435" i="10"/>
  <c r="L435" i="10"/>
  <c r="M435" i="10"/>
  <c r="N435" i="10"/>
  <c r="O435" i="10"/>
  <c r="P435" i="10"/>
  <c r="Q435" i="10"/>
  <c r="R435" i="10"/>
  <c r="S435" i="10"/>
  <c r="T435" i="10"/>
  <c r="U435" i="10"/>
  <c r="V435" i="10"/>
  <c r="W435" i="10"/>
  <c r="X435" i="10"/>
  <c r="Y435" i="10"/>
  <c r="Z435" i="10"/>
  <c r="C436" i="10"/>
  <c r="D436" i="10"/>
  <c r="E436" i="10"/>
  <c r="F436" i="10"/>
  <c r="G436" i="10"/>
  <c r="H436" i="10"/>
  <c r="I436" i="10"/>
  <c r="J436" i="10"/>
  <c r="K436" i="10"/>
  <c r="L436" i="10"/>
  <c r="M436" i="10"/>
  <c r="N436" i="10"/>
  <c r="O436" i="10"/>
  <c r="P436" i="10"/>
  <c r="Q436" i="10"/>
  <c r="R436" i="10"/>
  <c r="S436" i="10"/>
  <c r="T436" i="10"/>
  <c r="U436" i="10"/>
  <c r="V436" i="10"/>
  <c r="W436" i="10"/>
  <c r="X436" i="10"/>
  <c r="Y436" i="10"/>
  <c r="Z436" i="10"/>
  <c r="C437" i="10"/>
  <c r="D437" i="10"/>
  <c r="E437" i="10"/>
  <c r="F437" i="10"/>
  <c r="G437" i="10"/>
  <c r="H437" i="10"/>
  <c r="I437" i="10"/>
  <c r="J437" i="10"/>
  <c r="K437" i="10"/>
  <c r="L437" i="10"/>
  <c r="M437" i="10"/>
  <c r="N437" i="10"/>
  <c r="O437" i="10"/>
  <c r="P437" i="10"/>
  <c r="Q437" i="10"/>
  <c r="R437" i="10"/>
  <c r="S437" i="10"/>
  <c r="T437" i="10"/>
  <c r="U437" i="10"/>
  <c r="V437" i="10"/>
  <c r="W437" i="10"/>
  <c r="X437" i="10"/>
  <c r="Y437" i="10"/>
  <c r="Z437" i="10"/>
  <c r="C438" i="10"/>
  <c r="D438" i="10"/>
  <c r="E438" i="10"/>
  <c r="F438" i="10"/>
  <c r="G438" i="10"/>
  <c r="H438" i="10"/>
  <c r="I438" i="10"/>
  <c r="J438" i="10"/>
  <c r="K438" i="10"/>
  <c r="L438" i="10"/>
  <c r="M438" i="10"/>
  <c r="N438" i="10"/>
  <c r="O438" i="10"/>
  <c r="P438" i="10"/>
  <c r="Q438" i="10"/>
  <c r="R438" i="10"/>
  <c r="S438" i="10"/>
  <c r="T438" i="10"/>
  <c r="U438" i="10"/>
  <c r="V438" i="10"/>
  <c r="W438" i="10"/>
  <c r="X438" i="10"/>
  <c r="Y438" i="10"/>
  <c r="Z438" i="10"/>
  <c r="C439" i="10"/>
  <c r="D439" i="10"/>
  <c r="E439" i="10"/>
  <c r="F439" i="10"/>
  <c r="G439" i="10"/>
  <c r="H439" i="10"/>
  <c r="I439" i="10"/>
  <c r="J439" i="10"/>
  <c r="K439" i="10"/>
  <c r="L439" i="10"/>
  <c r="M439" i="10"/>
  <c r="N439" i="10"/>
  <c r="O439" i="10"/>
  <c r="P439" i="10"/>
  <c r="Q439" i="10"/>
  <c r="R439" i="10"/>
  <c r="S439" i="10"/>
  <c r="T439" i="10"/>
  <c r="U439" i="10"/>
  <c r="V439" i="10"/>
  <c r="W439" i="10"/>
  <c r="X439" i="10"/>
  <c r="Y439" i="10"/>
  <c r="Z439" i="10"/>
  <c r="C440" i="10"/>
  <c r="D440" i="10"/>
  <c r="E440" i="10"/>
  <c r="F440" i="10"/>
  <c r="G440" i="10"/>
  <c r="H440" i="10"/>
  <c r="I440" i="10"/>
  <c r="J440" i="10"/>
  <c r="K440" i="10"/>
  <c r="L440" i="10"/>
  <c r="M440" i="10"/>
  <c r="N440" i="10"/>
  <c r="O440" i="10"/>
  <c r="P440" i="10"/>
  <c r="Q440" i="10"/>
  <c r="R440" i="10"/>
  <c r="S440" i="10"/>
  <c r="T440" i="10"/>
  <c r="U440" i="10"/>
  <c r="V440" i="10"/>
  <c r="W440" i="10"/>
  <c r="X440" i="10"/>
  <c r="Y440" i="10"/>
  <c r="Z440" i="10"/>
  <c r="C441" i="10"/>
  <c r="D441" i="10"/>
  <c r="E441" i="10"/>
  <c r="F441" i="10"/>
  <c r="G441" i="10"/>
  <c r="H441" i="10"/>
  <c r="I441" i="10"/>
  <c r="J441" i="10"/>
  <c r="K441" i="10"/>
  <c r="L441" i="10"/>
  <c r="M441" i="10"/>
  <c r="N441" i="10"/>
  <c r="O441" i="10"/>
  <c r="P441" i="10"/>
  <c r="Q441" i="10"/>
  <c r="R441" i="10"/>
  <c r="S441" i="10"/>
  <c r="T441" i="10"/>
  <c r="U441" i="10"/>
  <c r="V441" i="10"/>
  <c r="W441" i="10"/>
  <c r="X441" i="10"/>
  <c r="Y441" i="10"/>
  <c r="Z441" i="10"/>
  <c r="C442" i="10"/>
  <c r="D442" i="10"/>
  <c r="E442" i="10"/>
  <c r="F442" i="10"/>
  <c r="G442" i="10"/>
  <c r="H442" i="10"/>
  <c r="I442" i="10"/>
  <c r="J442" i="10"/>
  <c r="K442" i="10"/>
  <c r="L442" i="10"/>
  <c r="M442" i="10"/>
  <c r="N442" i="10"/>
  <c r="O442" i="10"/>
  <c r="P442" i="10"/>
  <c r="Q442" i="10"/>
  <c r="R442" i="10"/>
  <c r="S442" i="10"/>
  <c r="T442" i="10"/>
  <c r="U442" i="10"/>
  <c r="V442" i="10"/>
  <c r="W442" i="10"/>
  <c r="X442" i="10"/>
  <c r="Y442" i="10"/>
  <c r="Z442" i="10"/>
  <c r="C443" i="10"/>
  <c r="D443" i="10"/>
  <c r="E443" i="10"/>
  <c r="F443" i="10"/>
  <c r="G443" i="10"/>
  <c r="H443" i="10"/>
  <c r="I443" i="10"/>
  <c r="J443" i="10"/>
  <c r="K443" i="10"/>
  <c r="L443" i="10"/>
  <c r="M443" i="10"/>
  <c r="N443" i="10"/>
  <c r="O443" i="10"/>
  <c r="P443" i="10"/>
  <c r="Q443" i="10"/>
  <c r="R443" i="10"/>
  <c r="S443" i="10"/>
  <c r="T443" i="10"/>
  <c r="U443" i="10"/>
  <c r="V443" i="10"/>
  <c r="W443" i="10"/>
  <c r="X443" i="10"/>
  <c r="Y443" i="10"/>
  <c r="Z443" i="10"/>
  <c r="C444" i="10"/>
  <c r="D444" i="10"/>
  <c r="E444" i="10"/>
  <c r="F444" i="10"/>
  <c r="G444" i="10"/>
  <c r="H444" i="10"/>
  <c r="I444" i="10"/>
  <c r="J444" i="10"/>
  <c r="K444" i="10"/>
  <c r="L444" i="10"/>
  <c r="M444" i="10"/>
  <c r="N444" i="10"/>
  <c r="O444" i="10"/>
  <c r="P444" i="10"/>
  <c r="Q444" i="10"/>
  <c r="R444" i="10"/>
  <c r="S444" i="10"/>
  <c r="T444" i="10"/>
  <c r="U444" i="10"/>
  <c r="V444" i="10"/>
  <c r="W444" i="10"/>
  <c r="X444" i="10"/>
  <c r="Y444" i="10"/>
  <c r="Z444" i="10"/>
  <c r="C445" i="10"/>
  <c r="D445" i="10"/>
  <c r="E445" i="10"/>
  <c r="F445" i="10"/>
  <c r="G445" i="10"/>
  <c r="H445" i="10"/>
  <c r="I445" i="10"/>
  <c r="J445" i="10"/>
  <c r="K445" i="10"/>
  <c r="L445" i="10"/>
  <c r="M445" i="10"/>
  <c r="N445" i="10"/>
  <c r="O445" i="10"/>
  <c r="P445" i="10"/>
  <c r="Q445" i="10"/>
  <c r="R445" i="10"/>
  <c r="S445" i="10"/>
  <c r="T445" i="10"/>
  <c r="U445" i="10"/>
  <c r="V445" i="10"/>
  <c r="W445" i="10"/>
  <c r="X445" i="10"/>
  <c r="Y445" i="10"/>
  <c r="Z445" i="10"/>
  <c r="C446" i="10"/>
  <c r="D446" i="10"/>
  <c r="E446" i="10"/>
  <c r="F446" i="10"/>
  <c r="G446" i="10"/>
  <c r="H446" i="10"/>
  <c r="I446" i="10"/>
  <c r="J446" i="10"/>
  <c r="K446" i="10"/>
  <c r="L446" i="10"/>
  <c r="M446" i="10"/>
  <c r="N446" i="10"/>
  <c r="O446" i="10"/>
  <c r="P446" i="10"/>
  <c r="Q446" i="10"/>
  <c r="R446" i="10"/>
  <c r="S446" i="10"/>
  <c r="T446" i="10"/>
  <c r="U446" i="10"/>
  <c r="V446" i="10"/>
  <c r="W446" i="10"/>
  <c r="X446" i="10"/>
  <c r="Y446" i="10"/>
  <c r="Z446" i="10"/>
  <c r="C447" i="10"/>
  <c r="D447" i="10"/>
  <c r="E447" i="10"/>
  <c r="F447" i="10"/>
  <c r="G447" i="10"/>
  <c r="H447" i="10"/>
  <c r="I447" i="10"/>
  <c r="J447" i="10"/>
  <c r="K447" i="10"/>
  <c r="L447" i="10"/>
  <c r="M447" i="10"/>
  <c r="N447" i="10"/>
  <c r="O447" i="10"/>
  <c r="P447" i="10"/>
  <c r="Q447" i="10"/>
  <c r="R447" i="10"/>
  <c r="S447" i="10"/>
  <c r="T447" i="10"/>
  <c r="U447" i="10"/>
  <c r="V447" i="10"/>
  <c r="W447" i="10"/>
  <c r="X447" i="10"/>
  <c r="Y447" i="10"/>
  <c r="Z447" i="10"/>
  <c r="C448" i="10"/>
  <c r="D448" i="10"/>
  <c r="E448" i="10"/>
  <c r="F448" i="10"/>
  <c r="G448" i="10"/>
  <c r="H448" i="10"/>
  <c r="I448" i="10"/>
  <c r="J448" i="10"/>
  <c r="K448" i="10"/>
  <c r="L448" i="10"/>
  <c r="M448" i="10"/>
  <c r="N448" i="10"/>
  <c r="O448" i="10"/>
  <c r="P448" i="10"/>
  <c r="Q448" i="10"/>
  <c r="R448" i="10"/>
  <c r="S448" i="10"/>
  <c r="T448" i="10"/>
  <c r="U448" i="10"/>
  <c r="V448" i="10"/>
  <c r="W448" i="10"/>
  <c r="X448" i="10"/>
  <c r="Y448" i="10"/>
  <c r="Z448" i="10"/>
  <c r="C449" i="10"/>
  <c r="D449" i="10"/>
  <c r="E449" i="10"/>
  <c r="F449" i="10"/>
  <c r="G449" i="10"/>
  <c r="H449" i="10"/>
  <c r="I449" i="10"/>
  <c r="J449" i="10"/>
  <c r="K449" i="10"/>
  <c r="L449" i="10"/>
  <c r="M449" i="10"/>
  <c r="N449" i="10"/>
  <c r="O449" i="10"/>
  <c r="P449" i="10"/>
  <c r="Q449" i="10"/>
  <c r="R449" i="10"/>
  <c r="S449" i="10"/>
  <c r="T449" i="10"/>
  <c r="U449" i="10"/>
  <c r="V449" i="10"/>
  <c r="W449" i="10"/>
  <c r="X449" i="10"/>
  <c r="Y449" i="10"/>
  <c r="Z449" i="10"/>
  <c r="C450" i="10"/>
  <c r="D450" i="10"/>
  <c r="E450" i="10"/>
  <c r="F450" i="10"/>
  <c r="G450" i="10"/>
  <c r="H450" i="10"/>
  <c r="I450" i="10"/>
  <c r="J450" i="10"/>
  <c r="K450" i="10"/>
  <c r="L450" i="10"/>
  <c r="M450" i="10"/>
  <c r="N450" i="10"/>
  <c r="O450" i="10"/>
  <c r="P450" i="10"/>
  <c r="Q450" i="10"/>
  <c r="R450" i="10"/>
  <c r="S450" i="10"/>
  <c r="T450" i="10"/>
  <c r="U450" i="10"/>
  <c r="V450" i="10"/>
  <c r="W450" i="10"/>
  <c r="X450" i="10"/>
  <c r="Y450" i="10"/>
  <c r="Z450" i="10"/>
  <c r="C451" i="10"/>
  <c r="D451" i="10"/>
  <c r="E451" i="10"/>
  <c r="F451" i="10"/>
  <c r="G451" i="10"/>
  <c r="H451" i="10"/>
  <c r="I451" i="10"/>
  <c r="J451" i="10"/>
  <c r="K451" i="10"/>
  <c r="L451" i="10"/>
  <c r="M451" i="10"/>
  <c r="N451" i="10"/>
  <c r="O451" i="10"/>
  <c r="P451" i="10"/>
  <c r="Q451" i="10"/>
  <c r="R451" i="10"/>
  <c r="S451" i="10"/>
  <c r="T451" i="10"/>
  <c r="U451" i="10"/>
  <c r="V451" i="10"/>
  <c r="W451" i="10"/>
  <c r="X451" i="10"/>
  <c r="Y451" i="10"/>
  <c r="Z451" i="10"/>
  <c r="C452" i="10"/>
  <c r="D452" i="10"/>
  <c r="E452" i="10"/>
  <c r="F452" i="10"/>
  <c r="G452" i="10"/>
  <c r="H452" i="10"/>
  <c r="I452" i="10"/>
  <c r="J452" i="10"/>
  <c r="K452" i="10"/>
  <c r="L452" i="10"/>
  <c r="M452" i="10"/>
  <c r="N452" i="10"/>
  <c r="O452" i="10"/>
  <c r="P452" i="10"/>
  <c r="Q452" i="10"/>
  <c r="R452" i="10"/>
  <c r="S452" i="10"/>
  <c r="T452" i="10"/>
  <c r="U452" i="10"/>
  <c r="V452" i="10"/>
  <c r="W452" i="10"/>
  <c r="X452" i="10"/>
  <c r="Y452" i="10"/>
  <c r="Z452" i="10"/>
  <c r="C453" i="10"/>
  <c r="D453" i="10"/>
  <c r="E453" i="10"/>
  <c r="F453" i="10"/>
  <c r="G453" i="10"/>
  <c r="H453" i="10"/>
  <c r="I453" i="10"/>
  <c r="J453" i="10"/>
  <c r="K453" i="10"/>
  <c r="L453" i="10"/>
  <c r="M453" i="10"/>
  <c r="N453" i="10"/>
  <c r="O453" i="10"/>
  <c r="P453" i="10"/>
  <c r="Q453" i="10"/>
  <c r="R453" i="10"/>
  <c r="S453" i="10"/>
  <c r="T453" i="10"/>
  <c r="U453" i="10"/>
  <c r="V453" i="10"/>
  <c r="W453" i="10"/>
  <c r="X453" i="10"/>
  <c r="Y453" i="10"/>
  <c r="Z453" i="10"/>
  <c r="C454" i="10"/>
  <c r="D454" i="10"/>
  <c r="E454" i="10"/>
  <c r="F454" i="10"/>
  <c r="G454" i="10"/>
  <c r="H454" i="10"/>
  <c r="I454" i="10"/>
  <c r="J454" i="10"/>
  <c r="K454" i="10"/>
  <c r="L454" i="10"/>
  <c r="M454" i="10"/>
  <c r="N454" i="10"/>
  <c r="O454" i="10"/>
  <c r="P454" i="10"/>
  <c r="Q454" i="10"/>
  <c r="R454" i="10"/>
  <c r="S454" i="10"/>
  <c r="T454" i="10"/>
  <c r="U454" i="10"/>
  <c r="V454" i="10"/>
  <c r="W454" i="10"/>
  <c r="X454" i="10"/>
  <c r="Y454" i="10"/>
  <c r="Z454" i="10"/>
  <c r="C455" i="10"/>
  <c r="D455" i="10"/>
  <c r="E455" i="10"/>
  <c r="F455" i="10"/>
  <c r="G455" i="10"/>
  <c r="H455" i="10"/>
  <c r="I455" i="10"/>
  <c r="J455" i="10"/>
  <c r="K455" i="10"/>
  <c r="L455" i="10"/>
  <c r="M455" i="10"/>
  <c r="N455" i="10"/>
  <c r="O455" i="10"/>
  <c r="P455" i="10"/>
  <c r="Q455" i="10"/>
  <c r="R455" i="10"/>
  <c r="S455" i="10"/>
  <c r="T455" i="10"/>
  <c r="U455" i="10"/>
  <c r="V455" i="10"/>
  <c r="W455" i="10"/>
  <c r="X455" i="10"/>
  <c r="Y455" i="10"/>
  <c r="Z455" i="10"/>
  <c r="C456" i="10"/>
  <c r="D456" i="10"/>
  <c r="E456" i="10"/>
  <c r="F456" i="10"/>
  <c r="G456" i="10"/>
  <c r="H456" i="10"/>
  <c r="I456" i="10"/>
  <c r="J456" i="10"/>
  <c r="K456" i="10"/>
  <c r="L456" i="10"/>
  <c r="M456" i="10"/>
  <c r="N456" i="10"/>
  <c r="O456" i="10"/>
  <c r="P456" i="10"/>
  <c r="Q456" i="10"/>
  <c r="R456" i="10"/>
  <c r="S456" i="10"/>
  <c r="T456" i="10"/>
  <c r="U456" i="10"/>
  <c r="V456" i="10"/>
  <c r="W456" i="10"/>
  <c r="X456" i="10"/>
  <c r="Y456" i="10"/>
  <c r="Z456" i="10"/>
  <c r="C457" i="10"/>
  <c r="D457" i="10"/>
  <c r="E457" i="10"/>
  <c r="F457" i="10"/>
  <c r="G457" i="10"/>
  <c r="H457" i="10"/>
  <c r="I457" i="10"/>
  <c r="J457" i="10"/>
  <c r="K457" i="10"/>
  <c r="L457" i="10"/>
  <c r="M457" i="10"/>
  <c r="N457" i="10"/>
  <c r="O457" i="10"/>
  <c r="P457" i="10"/>
  <c r="Q457" i="10"/>
  <c r="R457" i="10"/>
  <c r="S457" i="10"/>
  <c r="T457" i="10"/>
  <c r="U457" i="10"/>
  <c r="V457" i="10"/>
  <c r="W457" i="10"/>
  <c r="X457" i="10"/>
  <c r="Y457" i="10"/>
  <c r="Z457" i="10"/>
  <c r="C458" i="10"/>
  <c r="D458" i="10"/>
  <c r="E458" i="10"/>
  <c r="F458" i="10"/>
  <c r="G458" i="10"/>
  <c r="H458" i="10"/>
  <c r="I458" i="10"/>
  <c r="J458" i="10"/>
  <c r="K458" i="10"/>
  <c r="L458" i="10"/>
  <c r="M458" i="10"/>
  <c r="N458" i="10"/>
  <c r="O458" i="10"/>
  <c r="P458" i="10"/>
  <c r="Q458" i="10"/>
  <c r="R458" i="10"/>
  <c r="S458" i="10"/>
  <c r="T458" i="10"/>
  <c r="U458" i="10"/>
  <c r="V458" i="10"/>
  <c r="W458" i="10"/>
  <c r="X458" i="10"/>
  <c r="Y458" i="10"/>
  <c r="Z458" i="10"/>
  <c r="C459" i="10"/>
  <c r="D459" i="10"/>
  <c r="E459" i="10"/>
  <c r="F459" i="10"/>
  <c r="G459" i="10"/>
  <c r="H459" i="10"/>
  <c r="I459" i="10"/>
  <c r="J459" i="10"/>
  <c r="K459" i="10"/>
  <c r="L459" i="10"/>
  <c r="M459" i="10"/>
  <c r="N459" i="10"/>
  <c r="O459" i="10"/>
  <c r="P459" i="10"/>
  <c r="Q459" i="10"/>
  <c r="R459" i="10"/>
  <c r="S459" i="10"/>
  <c r="T459" i="10"/>
  <c r="U459" i="10"/>
  <c r="V459" i="10"/>
  <c r="W459" i="10"/>
  <c r="X459" i="10"/>
  <c r="Y459" i="10"/>
  <c r="Z459" i="10"/>
  <c r="C460" i="10"/>
  <c r="D460" i="10"/>
  <c r="E460" i="10"/>
  <c r="F460" i="10"/>
  <c r="G460" i="10"/>
  <c r="H460" i="10"/>
  <c r="I460" i="10"/>
  <c r="J460" i="10"/>
  <c r="K460" i="10"/>
  <c r="L460" i="10"/>
  <c r="M460" i="10"/>
  <c r="N460" i="10"/>
  <c r="O460" i="10"/>
  <c r="P460" i="10"/>
  <c r="Q460" i="10"/>
  <c r="R460" i="10"/>
  <c r="S460" i="10"/>
  <c r="T460" i="10"/>
  <c r="U460" i="10"/>
  <c r="V460" i="10"/>
  <c r="W460" i="10"/>
  <c r="X460" i="10"/>
  <c r="Y460" i="10"/>
  <c r="Z460" i="10"/>
  <c r="C461" i="10"/>
  <c r="D461" i="10"/>
  <c r="E461" i="10"/>
  <c r="F461" i="10"/>
  <c r="G461" i="10"/>
  <c r="H461" i="10"/>
  <c r="I461" i="10"/>
  <c r="J461" i="10"/>
  <c r="K461" i="10"/>
  <c r="L461" i="10"/>
  <c r="M461" i="10"/>
  <c r="N461" i="10"/>
  <c r="O461" i="10"/>
  <c r="P461" i="10"/>
  <c r="Q461" i="10"/>
  <c r="R461" i="10"/>
  <c r="S461" i="10"/>
  <c r="T461" i="10"/>
  <c r="U461" i="10"/>
  <c r="V461" i="10"/>
  <c r="W461" i="10"/>
  <c r="X461" i="10"/>
  <c r="Y461" i="10"/>
  <c r="Z461" i="10"/>
  <c r="C462" i="10"/>
  <c r="D462" i="10"/>
  <c r="E462" i="10"/>
  <c r="F462" i="10"/>
  <c r="G462" i="10"/>
  <c r="H462" i="10"/>
  <c r="I462" i="10"/>
  <c r="J462" i="10"/>
  <c r="K462" i="10"/>
  <c r="L462" i="10"/>
  <c r="M462" i="10"/>
  <c r="N462" i="10"/>
  <c r="O462" i="10"/>
  <c r="P462" i="10"/>
  <c r="Q462" i="10"/>
  <c r="R462" i="10"/>
  <c r="S462" i="10"/>
  <c r="T462" i="10"/>
  <c r="U462" i="10"/>
  <c r="V462" i="10"/>
  <c r="W462" i="10"/>
  <c r="X462" i="10"/>
  <c r="Y462" i="10"/>
  <c r="Z462" i="10"/>
  <c r="C463" i="10"/>
  <c r="D463" i="10"/>
  <c r="E463" i="10"/>
  <c r="F463" i="10"/>
  <c r="G463" i="10"/>
  <c r="H463" i="10"/>
  <c r="I463" i="10"/>
  <c r="J463" i="10"/>
  <c r="K463" i="10"/>
  <c r="L463" i="10"/>
  <c r="M463" i="10"/>
  <c r="N463" i="10"/>
  <c r="O463" i="10"/>
  <c r="P463" i="10"/>
  <c r="Q463" i="10"/>
  <c r="R463" i="10"/>
  <c r="S463" i="10"/>
  <c r="T463" i="10"/>
  <c r="U463" i="10"/>
  <c r="V463" i="10"/>
  <c r="W463" i="10"/>
  <c r="X463" i="10"/>
  <c r="Y463" i="10"/>
  <c r="Z463" i="10"/>
  <c r="C464" i="10"/>
  <c r="D464" i="10"/>
  <c r="E464" i="10"/>
  <c r="F464" i="10"/>
  <c r="G464" i="10"/>
  <c r="H464" i="10"/>
  <c r="I464" i="10"/>
  <c r="J464" i="10"/>
  <c r="K464" i="10"/>
  <c r="L464" i="10"/>
  <c r="M464" i="10"/>
  <c r="N464" i="10"/>
  <c r="O464" i="10"/>
  <c r="P464" i="10"/>
  <c r="Q464" i="10"/>
  <c r="R464" i="10"/>
  <c r="S464" i="10"/>
  <c r="T464" i="10"/>
  <c r="U464" i="10"/>
  <c r="V464" i="10"/>
  <c r="W464" i="10"/>
  <c r="X464" i="10"/>
  <c r="Y464" i="10"/>
  <c r="Z464" i="10"/>
  <c r="C465" i="10"/>
  <c r="D465" i="10"/>
  <c r="E465" i="10"/>
  <c r="F465" i="10"/>
  <c r="G465" i="10"/>
  <c r="H465" i="10"/>
  <c r="I465" i="10"/>
  <c r="J465" i="10"/>
  <c r="K465" i="10"/>
  <c r="L465" i="10"/>
  <c r="M465" i="10"/>
  <c r="N465" i="10"/>
  <c r="O465" i="10"/>
  <c r="P465" i="10"/>
  <c r="Q465" i="10"/>
  <c r="R465" i="10"/>
  <c r="S465" i="10"/>
  <c r="T465" i="10"/>
  <c r="U465" i="10"/>
  <c r="V465" i="10"/>
  <c r="W465" i="10"/>
  <c r="X465" i="10"/>
  <c r="Y465" i="10"/>
  <c r="Z465" i="10"/>
  <c r="C466" i="10"/>
  <c r="D466" i="10"/>
  <c r="E466" i="10"/>
  <c r="F466" i="10"/>
  <c r="G466" i="10"/>
  <c r="H466" i="10"/>
  <c r="I466" i="10"/>
  <c r="J466" i="10"/>
  <c r="K466" i="10"/>
  <c r="L466" i="10"/>
  <c r="M466" i="10"/>
  <c r="N466" i="10"/>
  <c r="O466" i="10"/>
  <c r="P466" i="10"/>
  <c r="Q466" i="10"/>
  <c r="R466" i="10"/>
  <c r="S466" i="10"/>
  <c r="T466" i="10"/>
  <c r="U466" i="10"/>
  <c r="V466" i="10"/>
  <c r="W466" i="10"/>
  <c r="X466" i="10"/>
  <c r="Y466" i="10"/>
  <c r="Z466" i="10"/>
  <c r="C467" i="10"/>
  <c r="D467" i="10"/>
  <c r="E467" i="10"/>
  <c r="F467" i="10"/>
  <c r="G467" i="10"/>
  <c r="H467" i="10"/>
  <c r="I467" i="10"/>
  <c r="J467" i="10"/>
  <c r="K467" i="10"/>
  <c r="L467" i="10"/>
  <c r="M467" i="10"/>
  <c r="N467" i="10"/>
  <c r="O467" i="10"/>
  <c r="P467" i="10"/>
  <c r="Q467" i="10"/>
  <c r="R467" i="10"/>
  <c r="S467" i="10"/>
  <c r="T467" i="10"/>
  <c r="U467" i="10"/>
  <c r="V467" i="10"/>
  <c r="W467" i="10"/>
  <c r="X467" i="10"/>
  <c r="Y467" i="10"/>
  <c r="Z467" i="10"/>
  <c r="C468" i="10"/>
  <c r="D468" i="10"/>
  <c r="E468" i="10"/>
  <c r="F468" i="10"/>
  <c r="G468" i="10"/>
  <c r="H468" i="10"/>
  <c r="I468" i="10"/>
  <c r="J468" i="10"/>
  <c r="K468" i="10"/>
  <c r="L468" i="10"/>
  <c r="M468" i="10"/>
  <c r="N468" i="10"/>
  <c r="O468" i="10"/>
  <c r="P468" i="10"/>
  <c r="Q468" i="10"/>
  <c r="R468" i="10"/>
  <c r="S468" i="10"/>
  <c r="T468" i="10"/>
  <c r="U468" i="10"/>
  <c r="V468" i="10"/>
  <c r="W468" i="10"/>
  <c r="X468" i="10"/>
  <c r="Y468" i="10"/>
  <c r="Z468" i="10"/>
  <c r="C469" i="10"/>
  <c r="D469" i="10"/>
  <c r="E469" i="10"/>
  <c r="F469" i="10"/>
  <c r="G469" i="10"/>
  <c r="H469" i="10"/>
  <c r="I469" i="10"/>
  <c r="J469" i="10"/>
  <c r="K469" i="10"/>
  <c r="L469" i="10"/>
  <c r="M469" i="10"/>
  <c r="N469" i="10"/>
  <c r="O469" i="10"/>
  <c r="P469" i="10"/>
  <c r="Q469" i="10"/>
  <c r="R469" i="10"/>
  <c r="S469" i="10"/>
  <c r="T469" i="10"/>
  <c r="U469" i="10"/>
  <c r="V469" i="10"/>
  <c r="W469" i="10"/>
  <c r="X469" i="10"/>
  <c r="Y469" i="10"/>
  <c r="Z469" i="10"/>
  <c r="C470" i="10"/>
  <c r="D470" i="10"/>
  <c r="E470" i="10"/>
  <c r="F470" i="10"/>
  <c r="G470" i="10"/>
  <c r="H470" i="10"/>
  <c r="I470" i="10"/>
  <c r="J470" i="10"/>
  <c r="K470" i="10"/>
  <c r="L470" i="10"/>
  <c r="M470" i="10"/>
  <c r="N470" i="10"/>
  <c r="O470" i="10"/>
  <c r="P470" i="10"/>
  <c r="Q470" i="10"/>
  <c r="R470" i="10"/>
  <c r="S470" i="10"/>
  <c r="T470" i="10"/>
  <c r="U470" i="10"/>
  <c r="V470" i="10"/>
  <c r="W470" i="10"/>
  <c r="X470" i="10"/>
  <c r="Y470" i="10"/>
  <c r="Z470" i="10"/>
  <c r="C471" i="10"/>
  <c r="D471" i="10"/>
  <c r="E471" i="10"/>
  <c r="F471" i="10"/>
  <c r="G471" i="10"/>
  <c r="H471" i="10"/>
  <c r="I471" i="10"/>
  <c r="J471" i="10"/>
  <c r="K471" i="10"/>
  <c r="L471" i="10"/>
  <c r="M471" i="10"/>
  <c r="N471" i="10"/>
  <c r="O471" i="10"/>
  <c r="P471" i="10"/>
  <c r="Q471" i="10"/>
  <c r="R471" i="10"/>
  <c r="S471" i="10"/>
  <c r="T471" i="10"/>
  <c r="U471" i="10"/>
  <c r="V471" i="10"/>
  <c r="W471" i="10"/>
  <c r="X471" i="10"/>
  <c r="Y471" i="10"/>
  <c r="Z471" i="10"/>
  <c r="C472" i="10"/>
  <c r="D472" i="10"/>
  <c r="E472" i="10"/>
  <c r="F472" i="10"/>
  <c r="G472" i="10"/>
  <c r="H472" i="10"/>
  <c r="I472" i="10"/>
  <c r="J472" i="10"/>
  <c r="K472" i="10"/>
  <c r="L472" i="10"/>
  <c r="M472" i="10"/>
  <c r="N472" i="10"/>
  <c r="O472" i="10"/>
  <c r="P472" i="10"/>
  <c r="Q472" i="10"/>
  <c r="R472" i="10"/>
  <c r="S472" i="10"/>
  <c r="T472" i="10"/>
  <c r="U472" i="10"/>
  <c r="V472" i="10"/>
  <c r="W472" i="10"/>
  <c r="X472" i="10"/>
  <c r="Y472" i="10"/>
  <c r="Z472" i="10"/>
  <c r="C473" i="10"/>
  <c r="D473" i="10"/>
  <c r="E473" i="10"/>
  <c r="F473" i="10"/>
  <c r="G473" i="10"/>
  <c r="H473" i="10"/>
  <c r="I473" i="10"/>
  <c r="J473" i="10"/>
  <c r="K473" i="10"/>
  <c r="L473" i="10"/>
  <c r="M473" i="10"/>
  <c r="N473" i="10"/>
  <c r="O473" i="10"/>
  <c r="P473" i="10"/>
  <c r="Q473" i="10"/>
  <c r="R473" i="10"/>
  <c r="S473" i="10"/>
  <c r="T473" i="10"/>
  <c r="U473" i="10"/>
  <c r="V473" i="10"/>
  <c r="W473" i="10"/>
  <c r="X473" i="10"/>
  <c r="Y473" i="10"/>
  <c r="Z473" i="10"/>
  <c r="C474" i="10"/>
  <c r="D474" i="10"/>
  <c r="E474" i="10"/>
  <c r="F474" i="10"/>
  <c r="G474" i="10"/>
  <c r="H474" i="10"/>
  <c r="I474" i="10"/>
  <c r="J474" i="10"/>
  <c r="K474" i="10"/>
  <c r="L474" i="10"/>
  <c r="M474" i="10"/>
  <c r="N474" i="10"/>
  <c r="O474" i="10"/>
  <c r="P474" i="10"/>
  <c r="Q474" i="10"/>
  <c r="R474" i="10"/>
  <c r="S474" i="10"/>
  <c r="T474" i="10"/>
  <c r="U474" i="10"/>
  <c r="V474" i="10"/>
  <c r="W474" i="10"/>
  <c r="X474" i="10"/>
  <c r="Y474" i="10"/>
  <c r="Z474" i="10"/>
  <c r="C475" i="10"/>
  <c r="D475" i="10"/>
  <c r="E475" i="10"/>
  <c r="F475" i="10"/>
  <c r="G475" i="10"/>
  <c r="H475" i="10"/>
  <c r="I475" i="10"/>
  <c r="J475" i="10"/>
  <c r="K475" i="10"/>
  <c r="L475" i="10"/>
  <c r="M475" i="10"/>
  <c r="N475" i="10"/>
  <c r="O475" i="10"/>
  <c r="P475" i="10"/>
  <c r="Q475" i="10"/>
  <c r="R475" i="10"/>
  <c r="S475" i="10"/>
  <c r="T475" i="10"/>
  <c r="U475" i="10"/>
  <c r="V475" i="10"/>
  <c r="W475" i="10"/>
  <c r="X475" i="10"/>
  <c r="Y475" i="10"/>
  <c r="Z475" i="10"/>
  <c r="C476" i="10"/>
  <c r="D476" i="10"/>
  <c r="E476" i="10"/>
  <c r="F476" i="10"/>
  <c r="G476" i="10"/>
  <c r="H476" i="10"/>
  <c r="I476" i="10"/>
  <c r="J476" i="10"/>
  <c r="K476" i="10"/>
  <c r="L476" i="10"/>
  <c r="M476" i="10"/>
  <c r="N476" i="10"/>
  <c r="O476" i="10"/>
  <c r="P476" i="10"/>
  <c r="Q476" i="10"/>
  <c r="R476" i="10"/>
  <c r="S476" i="10"/>
  <c r="T476" i="10"/>
  <c r="U476" i="10"/>
  <c r="V476" i="10"/>
  <c r="W476" i="10"/>
  <c r="X476" i="10"/>
  <c r="Y476" i="10"/>
  <c r="Z476" i="10"/>
  <c r="C477" i="10"/>
  <c r="D477" i="10"/>
  <c r="E477" i="10"/>
  <c r="F477" i="10"/>
  <c r="G477" i="10"/>
  <c r="H477" i="10"/>
  <c r="I477" i="10"/>
  <c r="J477" i="10"/>
  <c r="K477" i="10"/>
  <c r="L477" i="10"/>
  <c r="M477" i="10"/>
  <c r="N477" i="10"/>
  <c r="O477" i="10"/>
  <c r="P477" i="10"/>
  <c r="Q477" i="10"/>
  <c r="R477" i="10"/>
  <c r="S477" i="10"/>
  <c r="T477" i="10"/>
  <c r="U477" i="10"/>
  <c r="V477" i="10"/>
  <c r="W477" i="10"/>
  <c r="X477" i="10"/>
  <c r="Y477" i="10"/>
  <c r="Z477" i="10"/>
  <c r="C478" i="10"/>
  <c r="D478" i="10"/>
  <c r="E478" i="10"/>
  <c r="F478" i="10"/>
  <c r="G478" i="10"/>
  <c r="H478" i="10"/>
  <c r="I478" i="10"/>
  <c r="J478" i="10"/>
  <c r="K478" i="10"/>
  <c r="L478" i="10"/>
  <c r="M478" i="10"/>
  <c r="N478" i="10"/>
  <c r="O478" i="10"/>
  <c r="P478" i="10"/>
  <c r="Q478" i="10"/>
  <c r="R478" i="10"/>
  <c r="S478" i="10"/>
  <c r="T478" i="10"/>
  <c r="U478" i="10"/>
  <c r="V478" i="10"/>
  <c r="W478" i="10"/>
  <c r="X478" i="10"/>
  <c r="Y478" i="10"/>
  <c r="Z478" i="10"/>
  <c r="C479" i="10"/>
  <c r="D479" i="10"/>
  <c r="E479" i="10"/>
  <c r="F479" i="10"/>
  <c r="G479" i="10"/>
  <c r="H479" i="10"/>
  <c r="I479" i="10"/>
  <c r="J479" i="10"/>
  <c r="K479" i="10"/>
  <c r="L479" i="10"/>
  <c r="M479" i="10"/>
  <c r="N479" i="10"/>
  <c r="O479" i="10"/>
  <c r="P479" i="10"/>
  <c r="Q479" i="10"/>
  <c r="R479" i="10"/>
  <c r="S479" i="10"/>
  <c r="T479" i="10"/>
  <c r="U479" i="10"/>
  <c r="V479" i="10"/>
  <c r="W479" i="10"/>
  <c r="X479" i="10"/>
  <c r="Y479" i="10"/>
  <c r="Z479" i="10"/>
  <c r="C480" i="10"/>
  <c r="D480" i="10"/>
  <c r="E480" i="10"/>
  <c r="F480" i="10"/>
  <c r="G480" i="10"/>
  <c r="H480" i="10"/>
  <c r="I480" i="10"/>
  <c r="J480" i="10"/>
  <c r="K480" i="10"/>
  <c r="L480" i="10"/>
  <c r="M480" i="10"/>
  <c r="N480" i="10"/>
  <c r="O480" i="10"/>
  <c r="P480" i="10"/>
  <c r="Q480" i="10"/>
  <c r="R480" i="10"/>
  <c r="S480" i="10"/>
  <c r="T480" i="10"/>
  <c r="U480" i="10"/>
  <c r="V480" i="10"/>
  <c r="W480" i="10"/>
  <c r="X480" i="10"/>
  <c r="Y480" i="10"/>
  <c r="Z480" i="10"/>
  <c r="C481" i="10"/>
  <c r="D481" i="10"/>
  <c r="E481" i="10"/>
  <c r="F481" i="10"/>
  <c r="G481" i="10"/>
  <c r="H481" i="10"/>
  <c r="I481" i="10"/>
  <c r="J481" i="10"/>
  <c r="K481" i="10"/>
  <c r="L481" i="10"/>
  <c r="M481" i="10"/>
  <c r="N481" i="10"/>
  <c r="O481" i="10"/>
  <c r="P481" i="10"/>
  <c r="Q481" i="10"/>
  <c r="R481" i="10"/>
  <c r="S481" i="10"/>
  <c r="T481" i="10"/>
  <c r="U481" i="10"/>
  <c r="V481" i="10"/>
  <c r="W481" i="10"/>
  <c r="X481" i="10"/>
  <c r="Y481" i="10"/>
  <c r="Z481" i="10"/>
  <c r="C482" i="10"/>
  <c r="D482" i="10"/>
  <c r="E482" i="10"/>
  <c r="F482" i="10"/>
  <c r="G482" i="10"/>
  <c r="H482" i="10"/>
  <c r="I482" i="10"/>
  <c r="J482" i="10"/>
  <c r="K482" i="10"/>
  <c r="L482" i="10"/>
  <c r="M482" i="10"/>
  <c r="N482" i="10"/>
  <c r="O482" i="10"/>
  <c r="P482" i="10"/>
  <c r="Q482" i="10"/>
  <c r="R482" i="10"/>
  <c r="S482" i="10"/>
  <c r="T482" i="10"/>
  <c r="U482" i="10"/>
  <c r="V482" i="10"/>
  <c r="W482" i="10"/>
  <c r="X482" i="10"/>
  <c r="Y482" i="10"/>
  <c r="Z482" i="10"/>
  <c r="C483" i="10"/>
  <c r="D483" i="10"/>
  <c r="E483" i="10"/>
  <c r="F483" i="10"/>
  <c r="G483" i="10"/>
  <c r="H483" i="10"/>
  <c r="I483" i="10"/>
  <c r="J483" i="10"/>
  <c r="K483" i="10"/>
  <c r="L483" i="10"/>
  <c r="M483" i="10"/>
  <c r="N483" i="10"/>
  <c r="O483" i="10"/>
  <c r="P483" i="10"/>
  <c r="Q483" i="10"/>
  <c r="R483" i="10"/>
  <c r="S483" i="10"/>
  <c r="T483" i="10"/>
  <c r="U483" i="10"/>
  <c r="V483" i="10"/>
  <c r="W483" i="10"/>
  <c r="X483" i="10"/>
  <c r="Y483" i="10"/>
  <c r="Z483" i="10"/>
  <c r="C484" i="10"/>
  <c r="D484" i="10"/>
  <c r="E484" i="10"/>
  <c r="F484" i="10"/>
  <c r="G484" i="10"/>
  <c r="H484" i="10"/>
  <c r="I484" i="10"/>
  <c r="J484" i="10"/>
  <c r="K484" i="10"/>
  <c r="L484" i="10"/>
  <c r="M484" i="10"/>
  <c r="N484" i="10"/>
  <c r="O484" i="10"/>
  <c r="P484" i="10"/>
  <c r="Q484" i="10"/>
  <c r="R484" i="10"/>
  <c r="S484" i="10"/>
  <c r="T484" i="10"/>
  <c r="U484" i="10"/>
  <c r="V484" i="10"/>
  <c r="W484" i="10"/>
  <c r="X484" i="10"/>
  <c r="Y484" i="10"/>
  <c r="Z484" i="10"/>
  <c r="C485" i="10"/>
  <c r="D485" i="10"/>
  <c r="E485" i="10"/>
  <c r="F485" i="10"/>
  <c r="G485" i="10"/>
  <c r="H485" i="10"/>
  <c r="I485" i="10"/>
  <c r="J485" i="10"/>
  <c r="K485" i="10"/>
  <c r="L485" i="10"/>
  <c r="M485" i="10"/>
  <c r="N485" i="10"/>
  <c r="O485" i="10"/>
  <c r="P485" i="10"/>
  <c r="Q485" i="10"/>
  <c r="R485" i="10"/>
  <c r="S485" i="10"/>
  <c r="T485" i="10"/>
  <c r="U485" i="10"/>
  <c r="V485" i="10"/>
  <c r="W485" i="10"/>
  <c r="X485" i="10"/>
  <c r="Y485" i="10"/>
  <c r="Z485" i="10"/>
  <c r="C486" i="10"/>
  <c r="D486" i="10"/>
  <c r="E486" i="10"/>
  <c r="F486" i="10"/>
  <c r="G486" i="10"/>
  <c r="H486" i="10"/>
  <c r="I486" i="10"/>
  <c r="J486" i="10"/>
  <c r="K486" i="10"/>
  <c r="L486" i="10"/>
  <c r="M486" i="10"/>
  <c r="N486" i="10"/>
  <c r="O486" i="10"/>
  <c r="P486" i="10"/>
  <c r="Q486" i="10"/>
  <c r="R486" i="10"/>
  <c r="S486" i="10"/>
  <c r="T486" i="10"/>
  <c r="U486" i="10"/>
  <c r="V486" i="10"/>
  <c r="W486" i="10"/>
  <c r="X486" i="10"/>
  <c r="Y486" i="10"/>
  <c r="Z486" i="10"/>
  <c r="C487" i="10"/>
  <c r="D487" i="10"/>
  <c r="E487" i="10"/>
  <c r="F487" i="10"/>
  <c r="G487" i="10"/>
  <c r="H487" i="10"/>
  <c r="I487" i="10"/>
  <c r="J487" i="10"/>
  <c r="K487" i="10"/>
  <c r="L487" i="10"/>
  <c r="M487" i="10"/>
  <c r="N487" i="10"/>
  <c r="O487" i="10"/>
  <c r="P487" i="10"/>
  <c r="Q487" i="10"/>
  <c r="R487" i="10"/>
  <c r="S487" i="10"/>
  <c r="T487" i="10"/>
  <c r="U487" i="10"/>
  <c r="V487" i="10"/>
  <c r="W487" i="10"/>
  <c r="X487" i="10"/>
  <c r="Y487" i="10"/>
  <c r="Z487" i="10"/>
  <c r="C488" i="10"/>
  <c r="D488" i="10"/>
  <c r="E488" i="10"/>
  <c r="F488" i="10"/>
  <c r="G488" i="10"/>
  <c r="H488" i="10"/>
  <c r="I488" i="10"/>
  <c r="J488" i="10"/>
  <c r="K488" i="10"/>
  <c r="L488" i="10"/>
  <c r="M488" i="10"/>
  <c r="N488" i="10"/>
  <c r="O488" i="10"/>
  <c r="P488" i="10"/>
  <c r="Q488" i="10"/>
  <c r="R488" i="10"/>
  <c r="S488" i="10"/>
  <c r="T488" i="10"/>
  <c r="U488" i="10"/>
  <c r="V488" i="10"/>
  <c r="W488" i="10"/>
  <c r="X488" i="10"/>
  <c r="Y488" i="10"/>
  <c r="Z488" i="10"/>
  <c r="C489" i="10"/>
  <c r="D489" i="10"/>
  <c r="E489" i="10"/>
  <c r="F489" i="10"/>
  <c r="G489" i="10"/>
  <c r="H489" i="10"/>
  <c r="I489" i="10"/>
  <c r="J489" i="10"/>
  <c r="K489" i="10"/>
  <c r="L489" i="10"/>
  <c r="M489" i="10"/>
  <c r="N489" i="10"/>
  <c r="O489" i="10"/>
  <c r="P489" i="10"/>
  <c r="Q489" i="10"/>
  <c r="R489" i="10"/>
  <c r="S489" i="10"/>
  <c r="T489" i="10"/>
  <c r="U489" i="10"/>
  <c r="V489" i="10"/>
  <c r="W489" i="10"/>
  <c r="X489" i="10"/>
  <c r="Y489" i="10"/>
  <c r="Z489" i="10"/>
  <c r="C490" i="10"/>
  <c r="D490" i="10"/>
  <c r="E490" i="10"/>
  <c r="F490" i="10"/>
  <c r="G490" i="10"/>
  <c r="H490" i="10"/>
  <c r="I490" i="10"/>
  <c r="J490" i="10"/>
  <c r="K490" i="10"/>
  <c r="L490" i="10"/>
  <c r="M490" i="10"/>
  <c r="N490" i="10"/>
  <c r="O490" i="10"/>
  <c r="P490" i="10"/>
  <c r="Q490" i="10"/>
  <c r="R490" i="10"/>
  <c r="S490" i="10"/>
  <c r="T490" i="10"/>
  <c r="U490" i="10"/>
  <c r="V490" i="10"/>
  <c r="W490" i="10"/>
  <c r="X490" i="10"/>
  <c r="Y490" i="10"/>
  <c r="Z490" i="10"/>
  <c r="C491" i="10"/>
  <c r="D491" i="10"/>
  <c r="E491" i="10"/>
  <c r="F491" i="10"/>
  <c r="G491" i="10"/>
  <c r="H491" i="10"/>
  <c r="I491" i="10"/>
  <c r="J491" i="10"/>
  <c r="K491" i="10"/>
  <c r="L491" i="10"/>
  <c r="M491" i="10"/>
  <c r="N491" i="10"/>
  <c r="O491" i="10"/>
  <c r="P491" i="10"/>
  <c r="Q491" i="10"/>
  <c r="R491" i="10"/>
  <c r="S491" i="10"/>
  <c r="T491" i="10"/>
  <c r="U491" i="10"/>
  <c r="V491" i="10"/>
  <c r="W491" i="10"/>
  <c r="X491" i="10"/>
  <c r="Y491" i="10"/>
  <c r="Z491" i="10"/>
  <c r="C492" i="10"/>
  <c r="D492" i="10"/>
  <c r="E492" i="10"/>
  <c r="F492" i="10"/>
  <c r="G492" i="10"/>
  <c r="H492" i="10"/>
  <c r="I492" i="10"/>
  <c r="J492" i="10"/>
  <c r="K492" i="10"/>
  <c r="L492" i="10"/>
  <c r="M492" i="10"/>
  <c r="N492" i="10"/>
  <c r="O492" i="10"/>
  <c r="P492" i="10"/>
  <c r="Q492" i="10"/>
  <c r="R492" i="10"/>
  <c r="S492" i="10"/>
  <c r="T492" i="10"/>
  <c r="U492" i="10"/>
  <c r="V492" i="10"/>
  <c r="W492" i="10"/>
  <c r="X492" i="10"/>
  <c r="Y492" i="10"/>
  <c r="Z492" i="10"/>
  <c r="C493" i="10"/>
  <c r="D493" i="10"/>
  <c r="E493" i="10"/>
  <c r="F493" i="10"/>
  <c r="G493" i="10"/>
  <c r="H493" i="10"/>
  <c r="I493" i="10"/>
  <c r="J493" i="10"/>
  <c r="K493" i="10"/>
  <c r="L493" i="10"/>
  <c r="M493" i="10"/>
  <c r="N493" i="10"/>
  <c r="O493" i="10"/>
  <c r="P493" i="10"/>
  <c r="Q493" i="10"/>
  <c r="R493" i="10"/>
  <c r="S493" i="10"/>
  <c r="T493" i="10"/>
  <c r="U493" i="10"/>
  <c r="V493" i="10"/>
  <c r="W493" i="10"/>
  <c r="X493" i="10"/>
  <c r="Y493" i="10"/>
  <c r="Z493" i="10"/>
  <c r="C494" i="10"/>
  <c r="D494" i="10"/>
  <c r="E494" i="10"/>
  <c r="F494" i="10"/>
  <c r="G494" i="10"/>
  <c r="H494" i="10"/>
  <c r="I494" i="10"/>
  <c r="J494" i="10"/>
  <c r="K494" i="10"/>
  <c r="L494" i="10"/>
  <c r="M494" i="10"/>
  <c r="N494" i="10"/>
  <c r="O494" i="10"/>
  <c r="P494" i="10"/>
  <c r="Q494" i="10"/>
  <c r="R494" i="10"/>
  <c r="S494" i="10"/>
  <c r="T494" i="10"/>
  <c r="U494" i="10"/>
  <c r="V494" i="10"/>
  <c r="W494" i="10"/>
  <c r="X494" i="10"/>
  <c r="Y494" i="10"/>
  <c r="Z494" i="10"/>
  <c r="C495" i="10"/>
  <c r="D495" i="10"/>
  <c r="E495" i="10"/>
  <c r="F495" i="10"/>
  <c r="G495" i="10"/>
  <c r="H495" i="10"/>
  <c r="I495" i="10"/>
  <c r="J495" i="10"/>
  <c r="K495" i="10"/>
  <c r="L495" i="10"/>
  <c r="M495" i="10"/>
  <c r="N495" i="10"/>
  <c r="O495" i="10"/>
  <c r="P495" i="10"/>
  <c r="Q495" i="10"/>
  <c r="R495" i="10"/>
  <c r="S495" i="10"/>
  <c r="T495" i="10"/>
  <c r="U495" i="10"/>
  <c r="V495" i="10"/>
  <c r="W495" i="10"/>
  <c r="X495" i="10"/>
  <c r="Y495" i="10"/>
  <c r="Z495" i="10"/>
  <c r="C496" i="10"/>
  <c r="D496" i="10"/>
  <c r="E496" i="10"/>
  <c r="F496" i="10"/>
  <c r="G496" i="10"/>
  <c r="H496" i="10"/>
  <c r="I496" i="10"/>
  <c r="J496" i="10"/>
  <c r="K496" i="10"/>
  <c r="L496" i="10"/>
  <c r="M496" i="10"/>
  <c r="N496" i="10"/>
  <c r="O496" i="10"/>
  <c r="P496" i="10"/>
  <c r="Q496" i="10"/>
  <c r="R496" i="10"/>
  <c r="S496" i="10"/>
  <c r="T496" i="10"/>
  <c r="U496" i="10"/>
  <c r="V496" i="10"/>
  <c r="W496" i="10"/>
  <c r="X496" i="10"/>
  <c r="Y496" i="10"/>
  <c r="Z496" i="10"/>
  <c r="C497" i="10"/>
  <c r="D497" i="10"/>
  <c r="E497" i="10"/>
  <c r="F497" i="10"/>
  <c r="G497" i="10"/>
  <c r="H497" i="10"/>
  <c r="I497" i="10"/>
  <c r="J497" i="10"/>
  <c r="K497" i="10"/>
  <c r="L497" i="10"/>
  <c r="M497" i="10"/>
  <c r="N497" i="10"/>
  <c r="O497" i="10"/>
  <c r="P497" i="10"/>
  <c r="Q497" i="10"/>
  <c r="R497" i="10"/>
  <c r="S497" i="10"/>
  <c r="T497" i="10"/>
  <c r="U497" i="10"/>
  <c r="V497" i="10"/>
  <c r="W497" i="10"/>
  <c r="X497" i="10"/>
  <c r="Y497" i="10"/>
  <c r="Z497" i="10"/>
  <c r="C498" i="10"/>
  <c r="D498" i="10"/>
  <c r="E498" i="10"/>
  <c r="F498" i="10"/>
  <c r="G498" i="10"/>
  <c r="H498" i="10"/>
  <c r="I498" i="10"/>
  <c r="J498" i="10"/>
  <c r="K498" i="10"/>
  <c r="L498" i="10"/>
  <c r="M498" i="10"/>
  <c r="N498" i="10"/>
  <c r="O498" i="10"/>
  <c r="P498" i="10"/>
  <c r="Q498" i="10"/>
  <c r="R498" i="10"/>
  <c r="S498" i="10"/>
  <c r="T498" i="10"/>
  <c r="U498" i="10"/>
  <c r="V498" i="10"/>
  <c r="W498" i="10"/>
  <c r="X498" i="10"/>
  <c r="Y498" i="10"/>
  <c r="Z498" i="10"/>
  <c r="C499" i="10"/>
  <c r="D499" i="10"/>
  <c r="E499" i="10"/>
  <c r="F499" i="10"/>
  <c r="G499" i="10"/>
  <c r="H499" i="10"/>
  <c r="I499" i="10"/>
  <c r="J499" i="10"/>
  <c r="K499" i="10"/>
  <c r="L499" i="10"/>
  <c r="M499" i="10"/>
  <c r="N499" i="10"/>
  <c r="O499" i="10"/>
  <c r="P499" i="10"/>
  <c r="Q499" i="10"/>
  <c r="R499" i="10"/>
  <c r="S499" i="10"/>
  <c r="T499" i="10"/>
  <c r="U499" i="10"/>
  <c r="V499" i="10"/>
  <c r="W499" i="10"/>
  <c r="X499" i="10"/>
  <c r="Y499" i="10"/>
  <c r="Z499" i="10"/>
  <c r="C500" i="10"/>
  <c r="D500" i="10"/>
  <c r="E500" i="10"/>
  <c r="F500" i="10"/>
  <c r="G500" i="10"/>
  <c r="H500" i="10"/>
  <c r="I500" i="10"/>
  <c r="J500" i="10"/>
  <c r="K500" i="10"/>
  <c r="L500" i="10"/>
  <c r="M500" i="10"/>
  <c r="N500" i="10"/>
  <c r="O500" i="10"/>
  <c r="P500" i="10"/>
  <c r="Q500" i="10"/>
  <c r="R500" i="10"/>
  <c r="S500" i="10"/>
  <c r="T500" i="10"/>
  <c r="U500" i="10"/>
  <c r="V500" i="10"/>
  <c r="W500" i="10"/>
  <c r="X500" i="10"/>
  <c r="Y500" i="10"/>
  <c r="Z500" i="10"/>
  <c r="C501" i="10"/>
  <c r="D501" i="10"/>
  <c r="E501" i="10"/>
  <c r="F501" i="10"/>
  <c r="G501" i="10"/>
  <c r="H501" i="10"/>
  <c r="I501" i="10"/>
  <c r="J501" i="10"/>
  <c r="K501" i="10"/>
  <c r="L501" i="10"/>
  <c r="M501" i="10"/>
  <c r="N501" i="10"/>
  <c r="O501" i="10"/>
  <c r="P501" i="10"/>
  <c r="Q501" i="10"/>
  <c r="R501" i="10"/>
  <c r="S501" i="10"/>
  <c r="T501" i="10"/>
  <c r="U501" i="10"/>
  <c r="V501" i="10"/>
  <c r="W501" i="10"/>
  <c r="X501" i="10"/>
  <c r="Y501" i="10"/>
  <c r="Z501" i="10"/>
  <c r="C502" i="10"/>
  <c r="D502" i="10"/>
  <c r="E502" i="10"/>
  <c r="F502" i="10"/>
  <c r="G502" i="10"/>
  <c r="H502" i="10"/>
  <c r="I502" i="10"/>
  <c r="J502" i="10"/>
  <c r="K502" i="10"/>
  <c r="L502" i="10"/>
  <c r="M502" i="10"/>
  <c r="N502" i="10"/>
  <c r="O502" i="10"/>
  <c r="P502" i="10"/>
  <c r="Q502" i="10"/>
  <c r="R502" i="10"/>
  <c r="S502" i="10"/>
  <c r="T502" i="10"/>
  <c r="U502" i="10"/>
  <c r="V502" i="10"/>
  <c r="W502" i="10"/>
  <c r="X502" i="10"/>
  <c r="Y502" i="10"/>
  <c r="Z502" i="10"/>
  <c r="C503" i="10"/>
  <c r="D503" i="10"/>
  <c r="E503" i="10"/>
  <c r="F503" i="10"/>
  <c r="G503" i="10"/>
  <c r="H503" i="10"/>
  <c r="I503" i="10"/>
  <c r="J503" i="10"/>
  <c r="K503" i="10"/>
  <c r="L503" i="10"/>
  <c r="M503" i="10"/>
  <c r="N503" i="10"/>
  <c r="O503" i="10"/>
  <c r="P503" i="10"/>
  <c r="Q503" i="10"/>
  <c r="R503" i="10"/>
  <c r="S503" i="10"/>
  <c r="T503" i="10"/>
  <c r="U503" i="10"/>
  <c r="V503" i="10"/>
  <c r="W503" i="10"/>
  <c r="X503" i="10"/>
  <c r="Y503" i="10"/>
  <c r="Z503" i="10"/>
  <c r="C504" i="10"/>
  <c r="D504" i="10"/>
  <c r="E504" i="10"/>
  <c r="F504" i="10"/>
  <c r="G504" i="10"/>
  <c r="H504" i="10"/>
  <c r="I504" i="10"/>
  <c r="J504" i="10"/>
  <c r="K504" i="10"/>
  <c r="L504" i="10"/>
  <c r="M504" i="10"/>
  <c r="N504" i="10"/>
  <c r="O504" i="10"/>
  <c r="P504" i="10"/>
  <c r="Q504" i="10"/>
  <c r="R504" i="10"/>
  <c r="S504" i="10"/>
  <c r="T504" i="10"/>
  <c r="U504" i="10"/>
  <c r="V504" i="10"/>
  <c r="W504" i="10"/>
  <c r="X504" i="10"/>
  <c r="Y504" i="10"/>
  <c r="Z504" i="10"/>
  <c r="C505" i="10"/>
  <c r="D505" i="10"/>
  <c r="E505" i="10"/>
  <c r="F505" i="10"/>
  <c r="G505" i="10"/>
  <c r="H505" i="10"/>
  <c r="I505" i="10"/>
  <c r="J505" i="10"/>
  <c r="K505" i="10"/>
  <c r="L505" i="10"/>
  <c r="M505" i="10"/>
  <c r="N505" i="10"/>
  <c r="O505" i="10"/>
  <c r="P505" i="10"/>
  <c r="Q505" i="10"/>
  <c r="R505" i="10"/>
  <c r="S505" i="10"/>
  <c r="T505" i="10"/>
  <c r="U505" i="10"/>
  <c r="V505" i="10"/>
  <c r="W505" i="10"/>
  <c r="X505" i="10"/>
  <c r="Y505" i="10"/>
  <c r="Z505" i="10"/>
  <c r="C506" i="10"/>
  <c r="D506" i="10"/>
  <c r="E506" i="10"/>
  <c r="F506" i="10"/>
  <c r="G506" i="10"/>
  <c r="H506" i="10"/>
  <c r="I506" i="10"/>
  <c r="J506" i="10"/>
  <c r="K506" i="10"/>
  <c r="L506" i="10"/>
  <c r="M506" i="10"/>
  <c r="N506" i="10"/>
  <c r="O506" i="10"/>
  <c r="P506" i="10"/>
  <c r="Q506" i="10"/>
  <c r="R506" i="10"/>
  <c r="S506" i="10"/>
  <c r="T506" i="10"/>
  <c r="U506" i="10"/>
  <c r="V506" i="10"/>
  <c r="W506" i="10"/>
  <c r="X506" i="10"/>
  <c r="Y506" i="10"/>
  <c r="Z506" i="10"/>
  <c r="C507" i="10"/>
  <c r="D507" i="10"/>
  <c r="E507" i="10"/>
  <c r="F507" i="10"/>
  <c r="G507" i="10"/>
  <c r="H507" i="10"/>
  <c r="I507" i="10"/>
  <c r="J507" i="10"/>
  <c r="K507" i="10"/>
  <c r="L507" i="10"/>
  <c r="M507" i="10"/>
  <c r="N507" i="10"/>
  <c r="O507" i="10"/>
  <c r="P507" i="10"/>
  <c r="Q507" i="10"/>
  <c r="R507" i="10"/>
  <c r="S507" i="10"/>
  <c r="T507" i="10"/>
  <c r="U507" i="10"/>
  <c r="V507" i="10"/>
  <c r="W507" i="10"/>
  <c r="X507" i="10"/>
  <c r="Y507" i="10"/>
  <c r="Z507" i="10"/>
  <c r="C508" i="10"/>
  <c r="D508" i="10"/>
  <c r="E508" i="10"/>
  <c r="F508" i="10"/>
  <c r="G508" i="10"/>
  <c r="H508" i="10"/>
  <c r="I508" i="10"/>
  <c r="J508" i="10"/>
  <c r="K508" i="10"/>
  <c r="L508" i="10"/>
  <c r="M508" i="10"/>
  <c r="N508" i="10"/>
  <c r="O508" i="10"/>
  <c r="P508" i="10"/>
  <c r="Q508" i="10"/>
  <c r="R508" i="10"/>
  <c r="S508" i="10"/>
  <c r="T508" i="10"/>
  <c r="U508" i="10"/>
  <c r="V508" i="10"/>
  <c r="W508" i="10"/>
  <c r="X508" i="10"/>
  <c r="Y508" i="10"/>
  <c r="Z508" i="10"/>
  <c r="C509" i="10"/>
  <c r="D509" i="10"/>
  <c r="E509" i="10"/>
  <c r="F509" i="10"/>
  <c r="G509" i="10"/>
  <c r="H509" i="10"/>
  <c r="I509" i="10"/>
  <c r="J509" i="10"/>
  <c r="K509" i="10"/>
  <c r="L509" i="10"/>
  <c r="M509" i="10"/>
  <c r="N509" i="10"/>
  <c r="O509" i="10"/>
  <c r="P509" i="10"/>
  <c r="Q509" i="10"/>
  <c r="R509" i="10"/>
  <c r="S509" i="10"/>
  <c r="T509" i="10"/>
  <c r="U509" i="10"/>
  <c r="V509" i="10"/>
  <c r="W509" i="10"/>
  <c r="X509" i="10"/>
  <c r="Y509" i="10"/>
  <c r="Z509" i="10"/>
  <c r="C510" i="10"/>
  <c r="D510" i="10"/>
  <c r="E510" i="10"/>
  <c r="F510" i="10"/>
  <c r="G510" i="10"/>
  <c r="H510" i="10"/>
  <c r="I510" i="10"/>
  <c r="J510" i="10"/>
  <c r="K510" i="10"/>
  <c r="L510" i="10"/>
  <c r="M510" i="10"/>
  <c r="N510" i="10"/>
  <c r="O510" i="10"/>
  <c r="P510" i="10"/>
  <c r="Q510" i="10"/>
  <c r="R510" i="10"/>
  <c r="S510" i="10"/>
  <c r="T510" i="10"/>
  <c r="U510" i="10"/>
  <c r="V510" i="10"/>
  <c r="W510" i="10"/>
  <c r="X510" i="10"/>
  <c r="Y510" i="10"/>
  <c r="Z510" i="10"/>
  <c r="C511" i="10"/>
  <c r="D511" i="10"/>
  <c r="E511" i="10"/>
  <c r="F511" i="10"/>
  <c r="G511" i="10"/>
  <c r="H511" i="10"/>
  <c r="I511" i="10"/>
  <c r="J511" i="10"/>
  <c r="K511" i="10"/>
  <c r="L511" i="10"/>
  <c r="M511" i="10"/>
  <c r="N511" i="10"/>
  <c r="O511" i="10"/>
  <c r="P511" i="10"/>
  <c r="Q511" i="10"/>
  <c r="R511" i="10"/>
  <c r="S511" i="10"/>
  <c r="T511" i="10"/>
  <c r="U511" i="10"/>
  <c r="V511" i="10"/>
  <c r="W511" i="10"/>
  <c r="X511" i="10"/>
  <c r="Y511" i="10"/>
  <c r="Z511" i="10"/>
  <c r="C512" i="10"/>
  <c r="D512" i="10"/>
  <c r="E512" i="10"/>
  <c r="F512" i="10"/>
  <c r="G512" i="10"/>
  <c r="H512" i="10"/>
  <c r="I512" i="10"/>
  <c r="J512" i="10"/>
  <c r="K512" i="10"/>
  <c r="L512" i="10"/>
  <c r="M512" i="10"/>
  <c r="N512" i="10"/>
  <c r="O512" i="10"/>
  <c r="P512" i="10"/>
  <c r="Q512" i="10"/>
  <c r="R512" i="10"/>
  <c r="S512" i="10"/>
  <c r="T512" i="10"/>
  <c r="U512" i="10"/>
  <c r="V512" i="10"/>
  <c r="W512" i="10"/>
  <c r="X512" i="10"/>
  <c r="Y512" i="10"/>
  <c r="Z512" i="10"/>
  <c r="C513" i="10"/>
  <c r="D513" i="10"/>
  <c r="E513" i="10"/>
  <c r="F513" i="10"/>
  <c r="G513" i="10"/>
  <c r="H513" i="10"/>
  <c r="I513" i="10"/>
  <c r="J513" i="10"/>
  <c r="K513" i="10"/>
  <c r="L513" i="10"/>
  <c r="M513" i="10"/>
  <c r="N513" i="10"/>
  <c r="O513" i="10"/>
  <c r="P513" i="10"/>
  <c r="Q513" i="10"/>
  <c r="R513" i="10"/>
  <c r="S513" i="10"/>
  <c r="T513" i="10"/>
  <c r="U513" i="10"/>
  <c r="V513" i="10"/>
  <c r="W513" i="10"/>
  <c r="X513" i="10"/>
  <c r="Y513" i="10"/>
  <c r="Z513" i="10"/>
  <c r="C514" i="10"/>
  <c r="D514" i="10"/>
  <c r="E514" i="10"/>
  <c r="F514" i="10"/>
  <c r="G514" i="10"/>
  <c r="H514" i="10"/>
  <c r="I514" i="10"/>
  <c r="J514" i="10"/>
  <c r="K514" i="10"/>
  <c r="L514" i="10"/>
  <c r="M514" i="10"/>
  <c r="N514" i="10"/>
  <c r="O514" i="10"/>
  <c r="P514" i="10"/>
  <c r="Q514" i="10"/>
  <c r="R514" i="10"/>
  <c r="S514" i="10"/>
  <c r="T514" i="10"/>
  <c r="U514" i="10"/>
  <c r="V514" i="10"/>
  <c r="W514" i="10"/>
  <c r="X514" i="10"/>
  <c r="Y514" i="10"/>
  <c r="Z514" i="10"/>
  <c r="C515" i="10"/>
  <c r="D515" i="10"/>
  <c r="E515" i="10"/>
  <c r="F515" i="10"/>
  <c r="G515" i="10"/>
  <c r="H515" i="10"/>
  <c r="I515" i="10"/>
  <c r="J515" i="10"/>
  <c r="K515" i="10"/>
  <c r="L515" i="10"/>
  <c r="M515" i="10"/>
  <c r="N515" i="10"/>
  <c r="O515" i="10"/>
  <c r="P515" i="10"/>
  <c r="Q515" i="10"/>
  <c r="R515" i="10"/>
  <c r="S515" i="10"/>
  <c r="T515" i="10"/>
  <c r="U515" i="10"/>
  <c r="V515" i="10"/>
  <c r="W515" i="10"/>
  <c r="X515" i="10"/>
  <c r="Y515" i="10"/>
  <c r="Z515" i="10"/>
  <c r="C516" i="10"/>
  <c r="D516" i="10"/>
  <c r="E516" i="10"/>
  <c r="F516" i="10"/>
  <c r="G516" i="10"/>
  <c r="H516" i="10"/>
  <c r="I516" i="10"/>
  <c r="J516" i="10"/>
  <c r="K516" i="10"/>
  <c r="L516" i="10"/>
  <c r="M516" i="10"/>
  <c r="N516" i="10"/>
  <c r="O516" i="10"/>
  <c r="P516" i="10"/>
  <c r="Q516" i="10"/>
  <c r="R516" i="10"/>
  <c r="S516" i="10"/>
  <c r="T516" i="10"/>
  <c r="U516" i="10"/>
  <c r="V516" i="10"/>
  <c r="W516" i="10"/>
  <c r="X516" i="10"/>
  <c r="Y516" i="10"/>
  <c r="Z516" i="10"/>
  <c r="C517" i="10"/>
  <c r="D517" i="10"/>
  <c r="E517" i="10"/>
  <c r="F517" i="10"/>
  <c r="G517" i="10"/>
  <c r="H517" i="10"/>
  <c r="I517" i="10"/>
  <c r="J517" i="10"/>
  <c r="K517" i="10"/>
  <c r="L517" i="10"/>
  <c r="M517" i="10"/>
  <c r="N517" i="10"/>
  <c r="O517" i="10"/>
  <c r="P517" i="10"/>
  <c r="Q517" i="10"/>
  <c r="R517" i="10"/>
  <c r="S517" i="10"/>
  <c r="T517" i="10"/>
  <c r="U517" i="10"/>
  <c r="V517" i="10"/>
  <c r="W517" i="10"/>
  <c r="X517" i="10"/>
  <c r="Y517" i="10"/>
  <c r="Z517" i="10"/>
  <c r="C518" i="10"/>
  <c r="D518" i="10"/>
  <c r="E518" i="10"/>
  <c r="F518" i="10"/>
  <c r="G518" i="10"/>
  <c r="H518" i="10"/>
  <c r="I518" i="10"/>
  <c r="J518" i="10"/>
  <c r="K518" i="10"/>
  <c r="L518" i="10"/>
  <c r="M518" i="10"/>
  <c r="N518" i="10"/>
  <c r="O518" i="10"/>
  <c r="P518" i="10"/>
  <c r="Q518" i="10"/>
  <c r="R518" i="10"/>
  <c r="S518" i="10"/>
  <c r="T518" i="10"/>
  <c r="U518" i="10"/>
  <c r="V518" i="10"/>
  <c r="W518" i="10"/>
  <c r="X518" i="10"/>
  <c r="Y518" i="10"/>
  <c r="Z518" i="10"/>
  <c r="C519" i="10"/>
  <c r="D519" i="10"/>
  <c r="E519" i="10"/>
  <c r="F519" i="10"/>
  <c r="G519" i="10"/>
  <c r="H519" i="10"/>
  <c r="I519" i="10"/>
  <c r="J519" i="10"/>
  <c r="K519" i="10"/>
  <c r="L519" i="10"/>
  <c r="M519" i="10"/>
  <c r="N519" i="10"/>
  <c r="O519" i="10"/>
  <c r="P519" i="10"/>
  <c r="Q519" i="10"/>
  <c r="R519" i="10"/>
  <c r="S519" i="10"/>
  <c r="T519" i="10"/>
  <c r="U519" i="10"/>
  <c r="V519" i="10"/>
  <c r="W519" i="10"/>
  <c r="X519" i="10"/>
  <c r="Y519" i="10"/>
  <c r="Z519" i="10"/>
  <c r="C520" i="10"/>
  <c r="D520" i="10"/>
  <c r="E520" i="10"/>
  <c r="F520" i="10"/>
  <c r="G520" i="10"/>
  <c r="H520" i="10"/>
  <c r="I520" i="10"/>
  <c r="J520" i="10"/>
  <c r="K520" i="10"/>
  <c r="L520" i="10"/>
  <c r="M520" i="10"/>
  <c r="N520" i="10"/>
  <c r="O520" i="10"/>
  <c r="P520" i="10"/>
  <c r="Q520" i="10"/>
  <c r="R520" i="10"/>
  <c r="S520" i="10"/>
  <c r="T520" i="10"/>
  <c r="U520" i="10"/>
  <c r="V520" i="10"/>
  <c r="W520" i="10"/>
  <c r="X520" i="10"/>
  <c r="Y520" i="10"/>
  <c r="Z520" i="10"/>
  <c r="C521" i="10"/>
  <c r="D521" i="10"/>
  <c r="E521" i="10"/>
  <c r="F521" i="10"/>
  <c r="G521" i="10"/>
  <c r="H521" i="10"/>
  <c r="I521" i="10"/>
  <c r="J521" i="10"/>
  <c r="K521" i="10"/>
  <c r="L521" i="10"/>
  <c r="M521" i="10"/>
  <c r="N521" i="10"/>
  <c r="O521" i="10"/>
  <c r="P521" i="10"/>
  <c r="Q521" i="10"/>
  <c r="R521" i="10"/>
  <c r="S521" i="10"/>
  <c r="T521" i="10"/>
  <c r="U521" i="10"/>
  <c r="V521" i="10"/>
  <c r="W521" i="10"/>
  <c r="X521" i="10"/>
  <c r="Y521" i="10"/>
  <c r="Z521" i="10"/>
  <c r="C522" i="10"/>
  <c r="D522" i="10"/>
  <c r="E522" i="10"/>
  <c r="F522" i="10"/>
  <c r="G522" i="10"/>
  <c r="H522" i="10"/>
  <c r="I522" i="10"/>
  <c r="J522" i="10"/>
  <c r="K522" i="10"/>
  <c r="L522" i="10"/>
  <c r="M522" i="10"/>
  <c r="N522" i="10"/>
  <c r="O522" i="10"/>
  <c r="P522" i="10"/>
  <c r="Q522" i="10"/>
  <c r="R522" i="10"/>
  <c r="S522" i="10"/>
  <c r="T522" i="10"/>
  <c r="U522" i="10"/>
  <c r="V522" i="10"/>
  <c r="W522" i="10"/>
  <c r="X522" i="10"/>
  <c r="Y522" i="10"/>
  <c r="Z522" i="10"/>
  <c r="C523" i="10"/>
  <c r="D523" i="10"/>
  <c r="E523" i="10"/>
  <c r="F523" i="10"/>
  <c r="G523" i="10"/>
  <c r="H523" i="10"/>
  <c r="I523" i="10"/>
  <c r="J523" i="10"/>
  <c r="K523" i="10"/>
  <c r="L523" i="10"/>
  <c r="M523" i="10"/>
  <c r="N523" i="10"/>
  <c r="O523" i="10"/>
  <c r="P523" i="10"/>
  <c r="Q523" i="10"/>
  <c r="R523" i="10"/>
  <c r="S523" i="10"/>
  <c r="T523" i="10"/>
  <c r="U523" i="10"/>
  <c r="V523" i="10"/>
  <c r="W523" i="10"/>
  <c r="X523" i="10"/>
  <c r="Y523" i="10"/>
  <c r="Z523" i="10"/>
  <c r="C524" i="10"/>
  <c r="D524" i="10"/>
  <c r="E524" i="10"/>
  <c r="F524" i="10"/>
  <c r="G524" i="10"/>
  <c r="H524" i="10"/>
  <c r="I524" i="10"/>
  <c r="J524" i="10"/>
  <c r="K524" i="10"/>
  <c r="L524" i="10"/>
  <c r="M524" i="10"/>
  <c r="N524" i="10"/>
  <c r="O524" i="10"/>
  <c r="P524" i="10"/>
  <c r="Q524" i="10"/>
  <c r="R524" i="10"/>
  <c r="S524" i="10"/>
  <c r="T524" i="10"/>
  <c r="U524" i="10"/>
  <c r="V524" i="10"/>
  <c r="W524" i="10"/>
  <c r="X524" i="10"/>
  <c r="Y524" i="10"/>
  <c r="Z524" i="10"/>
  <c r="C525" i="10"/>
  <c r="D525" i="10"/>
  <c r="E525" i="10"/>
  <c r="F525" i="10"/>
  <c r="G525" i="10"/>
  <c r="H525" i="10"/>
  <c r="I525" i="10"/>
  <c r="J525" i="10"/>
  <c r="K525" i="10"/>
  <c r="L525" i="10"/>
  <c r="M525" i="10"/>
  <c r="N525" i="10"/>
  <c r="O525" i="10"/>
  <c r="P525" i="10"/>
  <c r="Q525" i="10"/>
  <c r="R525" i="10"/>
  <c r="S525" i="10"/>
  <c r="T525" i="10"/>
  <c r="U525" i="10"/>
  <c r="V525" i="10"/>
  <c r="W525" i="10"/>
  <c r="X525" i="10"/>
  <c r="Y525" i="10"/>
  <c r="Z525" i="10"/>
  <c r="C526" i="10"/>
  <c r="D526" i="10"/>
  <c r="E526" i="10"/>
  <c r="F526" i="10"/>
  <c r="G526" i="10"/>
  <c r="H526" i="10"/>
  <c r="I526" i="10"/>
  <c r="J526" i="10"/>
  <c r="K526" i="10"/>
  <c r="L526" i="10"/>
  <c r="M526" i="10"/>
  <c r="N526" i="10"/>
  <c r="O526" i="10"/>
  <c r="P526" i="10"/>
  <c r="Q526" i="10"/>
  <c r="R526" i="10"/>
  <c r="S526" i="10"/>
  <c r="T526" i="10"/>
  <c r="U526" i="10"/>
  <c r="V526" i="10"/>
  <c r="W526" i="10"/>
  <c r="X526" i="10"/>
  <c r="Y526" i="10"/>
  <c r="Z526" i="10"/>
  <c r="C527" i="10"/>
  <c r="D527" i="10"/>
  <c r="E527" i="10"/>
  <c r="F527" i="10"/>
  <c r="G527" i="10"/>
  <c r="H527" i="10"/>
  <c r="I527" i="10"/>
  <c r="J527" i="10"/>
  <c r="K527" i="10"/>
  <c r="L527" i="10"/>
  <c r="M527" i="10"/>
  <c r="N527" i="10"/>
  <c r="O527" i="10"/>
  <c r="P527" i="10"/>
  <c r="Q527" i="10"/>
  <c r="R527" i="10"/>
  <c r="S527" i="10"/>
  <c r="T527" i="10"/>
  <c r="U527" i="10"/>
  <c r="V527" i="10"/>
  <c r="W527" i="10"/>
  <c r="X527" i="10"/>
  <c r="Y527" i="10"/>
  <c r="Z527" i="10"/>
  <c r="C528" i="10"/>
  <c r="D528" i="10"/>
  <c r="E528" i="10"/>
  <c r="F528" i="10"/>
  <c r="G528" i="10"/>
  <c r="H528" i="10"/>
  <c r="I528" i="10"/>
  <c r="J528" i="10"/>
  <c r="K528" i="10"/>
  <c r="L528" i="10"/>
  <c r="M528" i="10"/>
  <c r="N528" i="10"/>
  <c r="O528" i="10"/>
  <c r="P528" i="10"/>
  <c r="Q528" i="10"/>
  <c r="R528" i="10"/>
  <c r="S528" i="10"/>
  <c r="T528" i="10"/>
  <c r="U528" i="10"/>
  <c r="V528" i="10"/>
  <c r="W528" i="10"/>
  <c r="X528" i="10"/>
  <c r="Y528" i="10"/>
  <c r="Z528" i="10"/>
  <c r="C529" i="10"/>
  <c r="D529" i="10"/>
  <c r="E529" i="10"/>
  <c r="F529" i="10"/>
  <c r="G529" i="10"/>
  <c r="H529" i="10"/>
  <c r="I529" i="10"/>
  <c r="J529" i="10"/>
  <c r="K529" i="10"/>
  <c r="L529" i="10"/>
  <c r="M529" i="10"/>
  <c r="N529" i="10"/>
  <c r="O529" i="10"/>
  <c r="P529" i="10"/>
  <c r="Q529" i="10"/>
  <c r="R529" i="10"/>
  <c r="S529" i="10"/>
  <c r="T529" i="10"/>
  <c r="U529" i="10"/>
  <c r="V529" i="10"/>
  <c r="W529" i="10"/>
  <c r="X529" i="10"/>
  <c r="Y529" i="10"/>
  <c r="Z529" i="10"/>
  <c r="C530" i="10"/>
  <c r="D530" i="10"/>
  <c r="E530" i="10"/>
  <c r="F530" i="10"/>
  <c r="G530" i="10"/>
  <c r="H530" i="10"/>
  <c r="I530" i="10"/>
  <c r="J530" i="10"/>
  <c r="K530" i="10"/>
  <c r="L530" i="10"/>
  <c r="M530" i="10"/>
  <c r="N530" i="10"/>
  <c r="O530" i="10"/>
  <c r="P530" i="10"/>
  <c r="Q530" i="10"/>
  <c r="R530" i="10"/>
  <c r="S530" i="10"/>
  <c r="T530" i="10"/>
  <c r="U530" i="10"/>
  <c r="V530" i="10"/>
  <c r="W530" i="10"/>
  <c r="X530" i="10"/>
  <c r="Y530" i="10"/>
  <c r="Z530" i="10"/>
  <c r="C531" i="10"/>
  <c r="D531" i="10"/>
  <c r="E531" i="10"/>
  <c r="F531" i="10"/>
  <c r="G531" i="10"/>
  <c r="H531" i="10"/>
  <c r="I531" i="10"/>
  <c r="J531" i="10"/>
  <c r="K531" i="10"/>
  <c r="L531" i="10"/>
  <c r="M531" i="10"/>
  <c r="N531" i="10"/>
  <c r="O531" i="10"/>
  <c r="P531" i="10"/>
  <c r="Q531" i="10"/>
  <c r="R531" i="10"/>
  <c r="S531" i="10"/>
  <c r="T531" i="10"/>
  <c r="U531" i="10"/>
  <c r="V531" i="10"/>
  <c r="W531" i="10"/>
  <c r="X531" i="10"/>
  <c r="Y531" i="10"/>
  <c r="Z531" i="10"/>
  <c r="C532" i="10"/>
  <c r="D532" i="10"/>
  <c r="E532" i="10"/>
  <c r="F532" i="10"/>
  <c r="G532" i="10"/>
  <c r="H532" i="10"/>
  <c r="I532" i="10"/>
  <c r="J532" i="10"/>
  <c r="K532" i="10"/>
  <c r="L532" i="10"/>
  <c r="M532" i="10"/>
  <c r="N532" i="10"/>
  <c r="O532" i="10"/>
  <c r="P532" i="10"/>
  <c r="Q532" i="10"/>
  <c r="R532" i="10"/>
  <c r="S532" i="10"/>
  <c r="T532" i="10"/>
  <c r="U532" i="10"/>
  <c r="V532" i="10"/>
  <c r="W532" i="10"/>
  <c r="X532" i="10"/>
  <c r="Y532" i="10"/>
  <c r="Z532" i="10"/>
  <c r="C533" i="10"/>
  <c r="D533" i="10"/>
  <c r="E533" i="10"/>
  <c r="F533" i="10"/>
  <c r="G533" i="10"/>
  <c r="H533" i="10"/>
  <c r="I533" i="10"/>
  <c r="J533" i="10"/>
  <c r="K533" i="10"/>
  <c r="L533" i="10"/>
  <c r="M533" i="10"/>
  <c r="N533" i="10"/>
  <c r="O533" i="10"/>
  <c r="P533" i="10"/>
  <c r="Q533" i="10"/>
  <c r="R533" i="10"/>
  <c r="S533" i="10"/>
  <c r="T533" i="10"/>
  <c r="U533" i="10"/>
  <c r="V533" i="10"/>
  <c r="W533" i="10"/>
  <c r="X533" i="10"/>
  <c r="Y533" i="10"/>
  <c r="Z533" i="10"/>
  <c r="C534" i="10"/>
  <c r="D534" i="10"/>
  <c r="E534" i="10"/>
  <c r="F534" i="10"/>
  <c r="G534" i="10"/>
  <c r="H534" i="10"/>
  <c r="I534" i="10"/>
  <c r="J534" i="10"/>
  <c r="K534" i="10"/>
  <c r="L534" i="10"/>
  <c r="M534" i="10"/>
  <c r="N534" i="10"/>
  <c r="O534" i="10"/>
  <c r="P534" i="10"/>
  <c r="Q534" i="10"/>
  <c r="R534" i="10"/>
  <c r="S534" i="10"/>
  <c r="T534" i="10"/>
  <c r="U534" i="10"/>
  <c r="V534" i="10"/>
  <c r="W534" i="10"/>
  <c r="X534" i="10"/>
  <c r="Y534" i="10"/>
  <c r="Z534" i="10"/>
  <c r="C535" i="10"/>
  <c r="D535" i="10"/>
  <c r="E535" i="10"/>
  <c r="F535" i="10"/>
  <c r="G535" i="10"/>
  <c r="H535" i="10"/>
  <c r="I535" i="10"/>
  <c r="J535" i="10"/>
  <c r="K535" i="10"/>
  <c r="L535" i="10"/>
  <c r="M535" i="10"/>
  <c r="N535" i="10"/>
  <c r="O535" i="10"/>
  <c r="P535" i="10"/>
  <c r="Q535" i="10"/>
  <c r="R535" i="10"/>
  <c r="S535" i="10"/>
  <c r="T535" i="10"/>
  <c r="U535" i="10"/>
  <c r="V535" i="10"/>
  <c r="W535" i="10"/>
  <c r="X535" i="10"/>
  <c r="Y535" i="10"/>
  <c r="Z535" i="10"/>
  <c r="C536" i="10"/>
  <c r="D536" i="10"/>
  <c r="E536" i="10"/>
  <c r="F536" i="10"/>
  <c r="G536" i="10"/>
  <c r="H536" i="10"/>
  <c r="I536" i="10"/>
  <c r="J536" i="10"/>
  <c r="K536" i="10"/>
  <c r="L536" i="10"/>
  <c r="M536" i="10"/>
  <c r="N536" i="10"/>
  <c r="O536" i="10"/>
  <c r="P536" i="10"/>
  <c r="Q536" i="10"/>
  <c r="R536" i="10"/>
  <c r="S536" i="10"/>
  <c r="T536" i="10"/>
  <c r="U536" i="10"/>
  <c r="V536" i="10"/>
  <c r="W536" i="10"/>
  <c r="X536" i="10"/>
  <c r="Y536" i="10"/>
  <c r="Z536" i="10"/>
  <c r="AF110" i="10"/>
  <c r="AG110" i="10"/>
  <c r="AH110" i="10"/>
  <c r="AI110" i="10"/>
  <c r="AJ110" i="10"/>
  <c r="AK110" i="10"/>
  <c r="AL110" i="10"/>
  <c r="AM110" i="10"/>
  <c r="AN110" i="10"/>
  <c r="AO110" i="10"/>
  <c r="AP110" i="10"/>
  <c r="AQ110" i="10"/>
  <c r="AR110" i="10"/>
  <c r="AS110" i="10"/>
  <c r="AT110" i="10"/>
  <c r="AU110" i="10"/>
  <c r="AV110" i="10"/>
  <c r="AW110" i="10"/>
  <c r="AX110" i="10"/>
  <c r="AY110" i="10"/>
  <c r="AZ110" i="10"/>
  <c r="BA110" i="10"/>
  <c r="BB110" i="10"/>
  <c r="BC110" i="10"/>
  <c r="Z33" i="6"/>
  <c r="Z32" i="6"/>
  <c r="Y33" i="6"/>
  <c r="Y32" i="6"/>
  <c r="X33" i="6"/>
  <c r="X32" i="6"/>
  <c r="W33" i="6"/>
  <c r="W32" i="6"/>
  <c r="V33" i="6"/>
  <c r="V32" i="6"/>
  <c r="U33" i="6"/>
  <c r="U32" i="6"/>
  <c r="T33" i="6"/>
  <c r="T32" i="6"/>
  <c r="S33" i="6"/>
  <c r="S32" i="6"/>
  <c r="R33" i="6"/>
  <c r="R32" i="6"/>
  <c r="Q33" i="6"/>
  <c r="Q32" i="6"/>
  <c r="P33" i="6"/>
  <c r="P32" i="6"/>
  <c r="O33" i="6"/>
  <c r="O32" i="6"/>
  <c r="B3" i="10"/>
  <c r="B2" i="10"/>
  <c r="V27" i="10"/>
  <c r="P10" i="7"/>
  <c r="Q10" i="7"/>
  <c r="R10" i="7"/>
  <c r="S10" i="7"/>
  <c r="T10" i="7"/>
  <c r="U10" i="7"/>
  <c r="V10" i="7"/>
  <c r="W10" i="7"/>
  <c r="X10" i="7"/>
  <c r="Y10" i="7"/>
  <c r="Z10" i="7"/>
  <c r="O10" i="7"/>
  <c r="D10" i="7"/>
  <c r="E10" i="7"/>
  <c r="F10" i="7"/>
  <c r="G10" i="7"/>
  <c r="H10" i="7"/>
  <c r="I10" i="7"/>
  <c r="J10" i="7"/>
  <c r="K10" i="7"/>
  <c r="L10" i="7"/>
  <c r="M10" i="7"/>
  <c r="N10" i="7"/>
  <c r="C10" i="7"/>
  <c r="AD1" i="7"/>
  <c r="AC1" i="7"/>
  <c r="P4" i="7"/>
  <c r="Q4" i="7"/>
  <c r="R4" i="7"/>
  <c r="S4" i="7"/>
  <c r="X4" i="7"/>
  <c r="Y4" i="7"/>
  <c r="Z4" i="7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P37" i="10"/>
  <c r="Q37" i="10"/>
  <c r="R37" i="10"/>
  <c r="S37" i="10"/>
  <c r="T37" i="10"/>
  <c r="U37" i="10"/>
  <c r="V37" i="10"/>
  <c r="W37" i="10"/>
  <c r="X37" i="10"/>
  <c r="Y37" i="10"/>
  <c r="Z37" i="10"/>
  <c r="O37" i="10"/>
  <c r="N37" i="10"/>
  <c r="D37" i="10"/>
  <c r="E37" i="10"/>
  <c r="F37" i="10"/>
  <c r="G37" i="10"/>
  <c r="H37" i="10"/>
  <c r="I37" i="10"/>
  <c r="J37" i="10"/>
  <c r="K37" i="10"/>
  <c r="L37" i="10"/>
  <c r="M37" i="10"/>
  <c r="C37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AT85" i="10"/>
  <c r="AU85" i="10"/>
  <c r="AV85" i="10"/>
  <c r="AW85" i="10"/>
  <c r="AX85" i="10"/>
  <c r="AY85" i="10"/>
  <c r="AZ85" i="10"/>
  <c r="BA85" i="10"/>
  <c r="BB85" i="10"/>
  <c r="BC85" i="10"/>
  <c r="AF86" i="10"/>
  <c r="AG86" i="10"/>
  <c r="AH86" i="10"/>
  <c r="AI86" i="10"/>
  <c r="AJ86" i="10"/>
  <c r="AK86" i="10"/>
  <c r="AL86" i="10"/>
  <c r="AM86" i="10"/>
  <c r="AN86" i="10"/>
  <c r="AO86" i="10"/>
  <c r="AP86" i="10"/>
  <c r="AQ86" i="10"/>
  <c r="AR86" i="10"/>
  <c r="AS86" i="10"/>
  <c r="AT86" i="10"/>
  <c r="AU86" i="10"/>
  <c r="AV86" i="10"/>
  <c r="AW86" i="10"/>
  <c r="AX86" i="10"/>
  <c r="AY86" i="10"/>
  <c r="AZ86" i="10"/>
  <c r="BA86" i="10"/>
  <c r="BB86" i="10"/>
  <c r="BC86" i="10"/>
  <c r="AF87" i="10"/>
  <c r="AG87" i="10"/>
  <c r="AH87" i="10"/>
  <c r="AI87" i="10"/>
  <c r="AJ87" i="10"/>
  <c r="AK87" i="10"/>
  <c r="AL87" i="10"/>
  <c r="AM87" i="10"/>
  <c r="AN87" i="10"/>
  <c r="AO87" i="10"/>
  <c r="AP87" i="10"/>
  <c r="AQ87" i="10"/>
  <c r="AR87" i="10"/>
  <c r="AS87" i="10"/>
  <c r="AT87" i="10"/>
  <c r="AU87" i="10"/>
  <c r="AV87" i="10"/>
  <c r="AW87" i="10"/>
  <c r="AX87" i="10"/>
  <c r="AY87" i="10"/>
  <c r="AZ87" i="10"/>
  <c r="BA87" i="10"/>
  <c r="BB87" i="10"/>
  <c r="BC87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BC88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BC89" i="10"/>
  <c r="AF90" i="10"/>
  <c r="AG90" i="10"/>
  <c r="AH90" i="10"/>
  <c r="AI90" i="10"/>
  <c r="AJ90" i="10"/>
  <c r="AK90" i="10"/>
  <c r="AL90" i="10"/>
  <c r="AM90" i="10"/>
  <c r="AN90" i="10"/>
  <c r="AO90" i="10"/>
  <c r="AP90" i="10"/>
  <c r="AQ90" i="10"/>
  <c r="AR90" i="10"/>
  <c r="AS90" i="10"/>
  <c r="AT90" i="10"/>
  <c r="AU90" i="10"/>
  <c r="AV90" i="10"/>
  <c r="AW90" i="10"/>
  <c r="AX90" i="10"/>
  <c r="AY90" i="10"/>
  <c r="AZ90" i="10"/>
  <c r="BA90" i="10"/>
  <c r="BB90" i="10"/>
  <c r="BC90" i="10"/>
  <c r="AF91" i="10"/>
  <c r="AG91" i="10"/>
  <c r="AH91" i="10"/>
  <c r="AI91" i="10"/>
  <c r="AJ91" i="10"/>
  <c r="AK91" i="10"/>
  <c r="AL91" i="10"/>
  <c r="AM91" i="10"/>
  <c r="AN91" i="10"/>
  <c r="AO91" i="10"/>
  <c r="AP91" i="10"/>
  <c r="AQ91" i="10"/>
  <c r="AR91" i="10"/>
  <c r="AS91" i="10"/>
  <c r="AT91" i="10"/>
  <c r="AU91" i="10"/>
  <c r="AV91" i="10"/>
  <c r="AW91" i="10"/>
  <c r="AX91" i="10"/>
  <c r="AY91" i="10"/>
  <c r="AZ91" i="10"/>
  <c r="BA91" i="10"/>
  <c r="BB91" i="10"/>
  <c r="BC91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AF96" i="10"/>
  <c r="AG96" i="10"/>
  <c r="AH96" i="10"/>
  <c r="AI96" i="10"/>
  <c r="AJ96" i="10"/>
  <c r="AK96" i="10"/>
  <c r="AL96" i="10"/>
  <c r="AM96" i="10"/>
  <c r="AN96" i="10"/>
  <c r="AO96" i="10"/>
  <c r="AP96" i="10"/>
  <c r="AQ96" i="10"/>
  <c r="AR96" i="10"/>
  <c r="AS96" i="10"/>
  <c r="AT96" i="10"/>
  <c r="AU96" i="10"/>
  <c r="AV96" i="10"/>
  <c r="AW96" i="10"/>
  <c r="AX96" i="10"/>
  <c r="AY96" i="10"/>
  <c r="AZ96" i="10"/>
  <c r="BA96" i="10"/>
  <c r="BB96" i="10"/>
  <c r="BC96" i="10"/>
  <c r="AF97" i="10"/>
  <c r="AG97" i="10"/>
  <c r="AH97" i="10"/>
  <c r="AI97" i="10"/>
  <c r="AJ97" i="10"/>
  <c r="AK97" i="10"/>
  <c r="AL97" i="10"/>
  <c r="AM97" i="10"/>
  <c r="AN97" i="10"/>
  <c r="AO97" i="10"/>
  <c r="AP97" i="10"/>
  <c r="AQ97" i="10"/>
  <c r="AR97" i="10"/>
  <c r="AS97" i="10"/>
  <c r="AT97" i="10"/>
  <c r="AU97" i="10"/>
  <c r="AV97" i="10"/>
  <c r="AW97" i="10"/>
  <c r="AX97" i="10"/>
  <c r="AY97" i="10"/>
  <c r="AZ97" i="10"/>
  <c r="BA97" i="10"/>
  <c r="BB97" i="10"/>
  <c r="BC97" i="10"/>
  <c r="AF98" i="10"/>
  <c r="AG98" i="10"/>
  <c r="AH98" i="10"/>
  <c r="AI98" i="10"/>
  <c r="AJ98" i="10"/>
  <c r="AK98" i="10"/>
  <c r="AL98" i="10"/>
  <c r="AM98" i="10"/>
  <c r="AN98" i="10"/>
  <c r="AO98" i="10"/>
  <c r="AP98" i="10"/>
  <c r="AQ98" i="10"/>
  <c r="AR98" i="10"/>
  <c r="AS98" i="10"/>
  <c r="AT98" i="10"/>
  <c r="AU98" i="10"/>
  <c r="AV98" i="10"/>
  <c r="AW98" i="10"/>
  <c r="AX98" i="10"/>
  <c r="AY98" i="10"/>
  <c r="AZ98" i="10"/>
  <c r="BA98" i="10"/>
  <c r="BB98" i="10"/>
  <c r="BC98" i="10"/>
  <c r="AF99" i="10"/>
  <c r="AG99" i="10"/>
  <c r="AH99" i="10"/>
  <c r="AI99" i="10"/>
  <c r="AJ99" i="10"/>
  <c r="AK99" i="10"/>
  <c r="AL99" i="10"/>
  <c r="AM99" i="10"/>
  <c r="AN99" i="10"/>
  <c r="AO99" i="10"/>
  <c r="AP99" i="10"/>
  <c r="AQ99" i="10"/>
  <c r="AR99" i="10"/>
  <c r="AS99" i="10"/>
  <c r="AT99" i="10"/>
  <c r="AU99" i="10"/>
  <c r="AV99" i="10"/>
  <c r="AW99" i="10"/>
  <c r="AX99" i="10"/>
  <c r="AY99" i="10"/>
  <c r="AZ99" i="10"/>
  <c r="BA99" i="10"/>
  <c r="BB99" i="10"/>
  <c r="BC99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BC100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X101" i="10"/>
  <c r="AY101" i="10"/>
  <c r="AZ101" i="10"/>
  <c r="BA101" i="10"/>
  <c r="BB101" i="10"/>
  <c r="BC101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AF103" i="10"/>
  <c r="AG103" i="10"/>
  <c r="AH103" i="10"/>
  <c r="AI103" i="10"/>
  <c r="AJ103" i="10"/>
  <c r="AK103" i="10"/>
  <c r="AL103" i="10"/>
  <c r="AM103" i="10"/>
  <c r="AN103" i="10"/>
  <c r="AO103" i="10"/>
  <c r="AP103" i="10"/>
  <c r="AQ103" i="10"/>
  <c r="AR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AF104" i="10"/>
  <c r="AG104" i="10"/>
  <c r="AH104" i="10"/>
  <c r="AI104" i="10"/>
  <c r="AJ104" i="10"/>
  <c r="AK104" i="10"/>
  <c r="AL104" i="10"/>
  <c r="AM104" i="10"/>
  <c r="AN104" i="10"/>
  <c r="AO104" i="10"/>
  <c r="AP104" i="10"/>
  <c r="AQ104" i="10"/>
  <c r="AR104" i="10"/>
  <c r="AS104" i="10"/>
  <c r="AT104" i="10"/>
  <c r="AU104" i="10"/>
  <c r="AV104" i="10"/>
  <c r="AW104" i="10"/>
  <c r="AX104" i="10"/>
  <c r="AY104" i="10"/>
  <c r="AZ104" i="10"/>
  <c r="BA104" i="10"/>
  <c r="BB104" i="10"/>
  <c r="BC104" i="10"/>
  <c r="AF105" i="10"/>
  <c r="AG105" i="10"/>
  <c r="AH105" i="10"/>
  <c r="AI105" i="10"/>
  <c r="AJ105" i="10"/>
  <c r="AK105" i="10"/>
  <c r="AL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X105" i="10"/>
  <c r="AY105" i="10"/>
  <c r="AZ105" i="10"/>
  <c r="BA105" i="10"/>
  <c r="BB105" i="10"/>
  <c r="BC105" i="10"/>
  <c r="AF106" i="10"/>
  <c r="AG106" i="10"/>
  <c r="AH106" i="10"/>
  <c r="AI106" i="10"/>
  <c r="AJ106" i="10"/>
  <c r="AK106" i="10"/>
  <c r="AL106" i="10"/>
  <c r="AM106" i="10"/>
  <c r="AN106" i="10"/>
  <c r="AO106" i="10"/>
  <c r="AP106" i="10"/>
  <c r="AQ106" i="10"/>
  <c r="AR106" i="10"/>
  <c r="AS106" i="10"/>
  <c r="AT106" i="10"/>
  <c r="AU106" i="10"/>
  <c r="AV106" i="10"/>
  <c r="AW106" i="10"/>
  <c r="AX106" i="10"/>
  <c r="AY106" i="10"/>
  <c r="AZ106" i="10"/>
  <c r="BA106" i="10"/>
  <c r="BB106" i="10"/>
  <c r="BC106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AF108" i="10"/>
  <c r="AG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AT108" i="10"/>
  <c r="AU108" i="10"/>
  <c r="AV108" i="10"/>
  <c r="AW108" i="10"/>
  <c r="AX108" i="10"/>
  <c r="AY108" i="10"/>
  <c r="AZ108" i="10"/>
  <c r="BA108" i="10"/>
  <c r="BB108" i="10"/>
  <c r="BC108" i="10"/>
  <c r="AF109" i="10"/>
  <c r="AG109" i="10"/>
  <c r="AH109" i="10"/>
  <c r="AI109" i="10"/>
  <c r="AJ109" i="10"/>
  <c r="AK109" i="10"/>
  <c r="AL109" i="10"/>
  <c r="AM109" i="10"/>
  <c r="AN109" i="10"/>
  <c r="AO109" i="10"/>
  <c r="AP109" i="10"/>
  <c r="AQ109" i="10"/>
  <c r="AR109" i="10"/>
  <c r="AS109" i="10"/>
  <c r="AT109" i="10"/>
  <c r="AU109" i="10"/>
  <c r="AV109" i="10"/>
  <c r="AW109" i="10"/>
  <c r="AX109" i="10"/>
  <c r="AY109" i="10"/>
  <c r="AZ109" i="10"/>
  <c r="BA109" i="10"/>
  <c r="BB109" i="10"/>
  <c r="BC109" i="10"/>
  <c r="AS37" i="10"/>
  <c r="AT37" i="10"/>
  <c r="AU37" i="10"/>
  <c r="AV37" i="10"/>
  <c r="AW37" i="10"/>
  <c r="AX37" i="10"/>
  <c r="AY37" i="10"/>
  <c r="AZ37" i="10"/>
  <c r="BA37" i="10"/>
  <c r="BB37" i="10"/>
  <c r="BC37" i="10"/>
  <c r="AR37" i="10"/>
  <c r="AG37" i="10"/>
  <c r="AH37" i="10"/>
  <c r="AI37" i="10"/>
  <c r="AJ37" i="10"/>
  <c r="AK37" i="10"/>
  <c r="AL37" i="10"/>
  <c r="AM37" i="10"/>
  <c r="AN37" i="10"/>
  <c r="AO37" i="10"/>
  <c r="AP37" i="10"/>
  <c r="AQ37" i="10"/>
  <c r="AF37" i="10"/>
  <c r="AE41" i="6"/>
  <c r="AE40" i="6"/>
  <c r="AE35" i="6"/>
  <c r="AE36" i="6"/>
  <c r="AE38" i="6"/>
  <c r="AE37" i="6"/>
  <c r="L13" i="9"/>
  <c r="M6" i="9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C33" i="6"/>
  <c r="C32" i="6"/>
  <c r="AA33" i="6"/>
  <c r="AA32" i="6"/>
  <c r="AA31" i="6"/>
  <c r="B31" i="6"/>
  <c r="F1" i="10"/>
  <c r="G1" i="10"/>
  <c r="H1" i="10"/>
  <c r="I1" i="10"/>
  <c r="J1" i="10"/>
  <c r="K1" i="10"/>
  <c r="L1" i="10"/>
  <c r="M1" i="10"/>
  <c r="N1" i="10"/>
  <c r="O1" i="10"/>
  <c r="P1" i="10"/>
  <c r="E1" i="10"/>
  <c r="P38" i="6"/>
  <c r="P21" i="6" s="1"/>
  <c r="Q38" i="6"/>
  <c r="Q21" i="6" s="1"/>
  <c r="S38" i="6"/>
  <c r="AV36" i="10" s="1"/>
  <c r="T38" i="6"/>
  <c r="T21" i="6" s="1"/>
  <c r="U38" i="6"/>
  <c r="U21" i="6" s="1"/>
  <c r="V38" i="6"/>
  <c r="W38" i="6"/>
  <c r="W21" i="6" s="1"/>
  <c r="X38" i="6"/>
  <c r="Y38" i="6"/>
  <c r="Y21" i="6" s="1"/>
  <c r="Z38" i="6"/>
  <c r="O38" i="6"/>
  <c r="AR36" i="10" s="1"/>
  <c r="D539" i="6"/>
  <c r="E539" i="6"/>
  <c r="F539" i="6"/>
  <c r="G539" i="6"/>
  <c r="H539" i="6"/>
  <c r="I539" i="6"/>
  <c r="J539" i="6"/>
  <c r="K539" i="6"/>
  <c r="L539" i="6"/>
  <c r="M539" i="6"/>
  <c r="N539" i="6"/>
  <c r="O539" i="6"/>
  <c r="P539" i="6"/>
  <c r="Q539" i="6"/>
  <c r="R539" i="6"/>
  <c r="S539" i="6"/>
  <c r="T539" i="6"/>
  <c r="U539" i="6"/>
  <c r="V539" i="6"/>
  <c r="W539" i="6"/>
  <c r="X539" i="6"/>
  <c r="Y539" i="6"/>
  <c r="Z539" i="6"/>
  <c r="AA29" i="6"/>
  <c r="B29" i="6"/>
  <c r="AA26" i="6"/>
  <c r="AA28" i="6"/>
  <c r="AA27" i="6"/>
  <c r="B27" i="6"/>
  <c r="L16" i="9"/>
  <c r="M16" i="9"/>
  <c r="AA23" i="6"/>
  <c r="AA24" i="6"/>
  <c r="AA25" i="6"/>
  <c r="AA22" i="6"/>
  <c r="AA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C34" i="6"/>
  <c r="C27" i="6"/>
  <c r="C30" i="6"/>
  <c r="Z30" i="6"/>
  <c r="Y30" i="6"/>
  <c r="M27" i="9" s="1"/>
  <c r="X30" i="6"/>
  <c r="M26" i="9" s="1"/>
  <c r="W30" i="6"/>
  <c r="M25" i="9" s="1"/>
  <c r="V30" i="6"/>
  <c r="M24" i="9" s="1"/>
  <c r="U30" i="6"/>
  <c r="M23" i="9" s="1"/>
  <c r="T30" i="6"/>
  <c r="M22" i="9" s="1"/>
  <c r="S30" i="6"/>
  <c r="M21" i="9" s="1"/>
  <c r="R30" i="6"/>
  <c r="M20" i="9" s="1"/>
  <c r="M56" i="9" s="1"/>
  <c r="Q30" i="6"/>
  <c r="P30" i="6"/>
  <c r="O30" i="6"/>
  <c r="N30" i="6"/>
  <c r="M30" i="6"/>
  <c r="L27" i="9" s="1"/>
  <c r="Q44" i="9" s="1"/>
  <c r="L30" i="6"/>
  <c r="L26" i="9" s="1"/>
  <c r="Q43" i="9" s="1"/>
  <c r="K30" i="6"/>
  <c r="L25" i="9" s="1"/>
  <c r="Q42" i="9" s="1"/>
  <c r="J30" i="6"/>
  <c r="L24" i="9" s="1"/>
  <c r="Q41" i="9" s="1"/>
  <c r="I30" i="6"/>
  <c r="L23" i="9" s="1"/>
  <c r="Q40" i="9" s="1"/>
  <c r="H30" i="6"/>
  <c r="L22" i="9" s="1"/>
  <c r="Q39" i="9" s="1"/>
  <c r="G30" i="6"/>
  <c r="L21" i="9" s="1"/>
  <c r="F30" i="6"/>
  <c r="L20" i="9" s="1"/>
  <c r="Q37" i="9" s="1"/>
  <c r="E30" i="6"/>
  <c r="D30" i="6"/>
  <c r="AA30" i="6"/>
  <c r="G24" i="6"/>
  <c r="G11" i="7" s="1"/>
  <c r="AG36" i="10"/>
  <c r="AH36" i="10"/>
  <c r="AI36" i="10"/>
  <c r="AJ36" i="10"/>
  <c r="AK36" i="10"/>
  <c r="AL36" i="10"/>
  <c r="AM36" i="10"/>
  <c r="AN36" i="10"/>
  <c r="AO36" i="10"/>
  <c r="AP36" i="10"/>
  <c r="AQ36" i="10"/>
  <c r="AF36" i="10"/>
  <c r="D28" i="6"/>
  <c r="F28" i="6"/>
  <c r="G28" i="6"/>
  <c r="H28" i="6"/>
  <c r="T29" i="7" s="1"/>
  <c r="I28" i="6"/>
  <c r="J28" i="6"/>
  <c r="T31" i="7" s="1"/>
  <c r="K28" i="6"/>
  <c r="T32" i="7" s="1"/>
  <c r="L28" i="6"/>
  <c r="T33" i="7" s="1"/>
  <c r="M28" i="6"/>
  <c r="N28" i="6"/>
  <c r="T35" i="7" s="1"/>
  <c r="C28" i="6"/>
  <c r="T24" i="7" s="1"/>
  <c r="E28" i="6"/>
  <c r="R25" i="7" s="1"/>
  <c r="K27" i="9"/>
  <c r="K26" i="9"/>
  <c r="K28" i="9"/>
  <c r="K25" i="9"/>
  <c r="K24" i="9"/>
  <c r="K23" i="9"/>
  <c r="K22" i="9"/>
  <c r="K21" i="9"/>
  <c r="K20" i="9"/>
  <c r="K19" i="9"/>
  <c r="K18" i="9"/>
  <c r="K17" i="9"/>
  <c r="D27" i="6"/>
  <c r="D31" i="6" s="1"/>
  <c r="E27" i="6"/>
  <c r="F27" i="6"/>
  <c r="H27" i="6"/>
  <c r="I27" i="6"/>
  <c r="J27" i="6"/>
  <c r="K27" i="6"/>
  <c r="L27" i="6"/>
  <c r="M27" i="6"/>
  <c r="N27" i="6"/>
  <c r="N31" i="6" s="1"/>
  <c r="O28" i="6"/>
  <c r="T36" i="7" s="1"/>
  <c r="O27" i="6"/>
  <c r="O31" i="6" s="1"/>
  <c r="P28" i="6"/>
  <c r="T37" i="7" s="1"/>
  <c r="P27" i="6"/>
  <c r="Q28" i="6"/>
  <c r="T38" i="7" s="1"/>
  <c r="Q27" i="6"/>
  <c r="E47" i="7" s="1"/>
  <c r="R28" i="6"/>
  <c r="T39" i="7" s="1"/>
  <c r="R27" i="6"/>
  <c r="T28" i="6"/>
  <c r="T27" i="6"/>
  <c r="T29" i="6" s="1"/>
  <c r="U28" i="6"/>
  <c r="U27" i="6"/>
  <c r="U29" i="6" s="1"/>
  <c r="V28" i="6"/>
  <c r="T43" i="7" s="1"/>
  <c r="V27" i="6"/>
  <c r="V29" i="6" s="1"/>
  <c r="W28" i="6"/>
  <c r="W27" i="6"/>
  <c r="W29" i="6" s="1"/>
  <c r="X28" i="6"/>
  <c r="T46" i="7" s="1"/>
  <c r="X27" i="6"/>
  <c r="X29" i="6" s="1"/>
  <c r="Y28" i="6"/>
  <c r="T45" i="7" s="1"/>
  <c r="Y27" i="6"/>
  <c r="Y29" i="6" s="1"/>
  <c r="Z28" i="6"/>
  <c r="Z27" i="6"/>
  <c r="Z31" i="6" s="1"/>
  <c r="C50" i="7"/>
  <c r="F50" i="7" s="1"/>
  <c r="D540" i="6"/>
  <c r="E540" i="6"/>
  <c r="F540" i="6"/>
  <c r="G540" i="6"/>
  <c r="H540" i="6"/>
  <c r="I540" i="6"/>
  <c r="J540" i="6"/>
  <c r="K540" i="6"/>
  <c r="L540" i="6"/>
  <c r="M540" i="6"/>
  <c r="N540" i="6"/>
  <c r="O540" i="6"/>
  <c r="P540" i="6"/>
  <c r="Q540" i="6"/>
  <c r="R540" i="6"/>
  <c r="S540" i="6"/>
  <c r="T540" i="6"/>
  <c r="U540" i="6"/>
  <c r="V540" i="6"/>
  <c r="W540" i="6"/>
  <c r="X540" i="6"/>
  <c r="Y540" i="6"/>
  <c r="Z540" i="6"/>
  <c r="C540" i="6"/>
  <c r="O9" i="7"/>
  <c r="O6" i="7" s="1"/>
  <c r="P9" i="7"/>
  <c r="P6" i="7" s="1"/>
  <c r="Q9" i="7"/>
  <c r="Q6" i="7" s="1"/>
  <c r="R9" i="7"/>
  <c r="S9" i="7"/>
  <c r="S6" i="7" s="1"/>
  <c r="T9" i="7"/>
  <c r="T6" i="7" s="1"/>
  <c r="U9" i="7"/>
  <c r="U6" i="7" s="1"/>
  <c r="V9" i="7"/>
  <c r="V6" i="7" s="1"/>
  <c r="W9" i="7"/>
  <c r="W6" i="7" s="1"/>
  <c r="X9" i="7"/>
  <c r="X6" i="7" s="1"/>
  <c r="Y9" i="7"/>
  <c r="Y7" i="7" s="1"/>
  <c r="Z9" i="7"/>
  <c r="Z6" i="7" s="1"/>
  <c r="N9" i="7"/>
  <c r="N6" i="7" s="1"/>
  <c r="M9" i="7"/>
  <c r="L9" i="7"/>
  <c r="L7" i="7" s="1"/>
  <c r="K9" i="7"/>
  <c r="K6" i="7" s="1"/>
  <c r="J9" i="7"/>
  <c r="J6" i="7" s="1"/>
  <c r="I9" i="7"/>
  <c r="H9" i="7"/>
  <c r="H7" i="7" s="1"/>
  <c r="G9" i="7"/>
  <c r="F9" i="7"/>
  <c r="F7" i="7" s="1"/>
  <c r="E9" i="7"/>
  <c r="E6" i="7" s="1"/>
  <c r="D9" i="7"/>
  <c r="D6" i="7" s="1"/>
  <c r="C9" i="7"/>
  <c r="C4" i="7"/>
  <c r="O4" i="7"/>
  <c r="S27" i="6"/>
  <c r="S29" i="6" s="1"/>
  <c r="G27" i="6"/>
  <c r="U19" i="6"/>
  <c r="S28" i="6"/>
  <c r="T40" i="7" s="1"/>
  <c r="Z25" i="7"/>
  <c r="Z24" i="7"/>
  <c r="AE5" i="6"/>
  <c r="AF5" i="6"/>
  <c r="R31" i="6"/>
  <c r="F47" i="7"/>
  <c r="R29" i="6"/>
  <c r="G31" i="6"/>
  <c r="F31" i="6"/>
  <c r="J31" i="6"/>
  <c r="X31" i="6"/>
  <c r="L47" i="7"/>
  <c r="T31" i="6"/>
  <c r="S31" i="6"/>
  <c r="G47" i="7"/>
  <c r="T44" i="7"/>
  <c r="W31" i="6"/>
  <c r="K47" i="7"/>
  <c r="V31" i="6"/>
  <c r="J47" i="7"/>
  <c r="Y31" i="6"/>
  <c r="M47" i="7"/>
  <c r="H31" i="6"/>
  <c r="U31" i="6"/>
  <c r="I47" i="7"/>
  <c r="M31" i="6"/>
  <c r="L31" i="6"/>
  <c r="K31" i="6"/>
  <c r="I31" i="6"/>
  <c r="H35" i="6"/>
  <c r="I35" i="6"/>
  <c r="L35" i="6"/>
  <c r="K35" i="6"/>
  <c r="M35" i="6"/>
  <c r="G35" i="6"/>
  <c r="F35" i="6"/>
  <c r="J35" i="6"/>
  <c r="O21" i="6" l="1"/>
  <c r="AD13" i="9"/>
  <c r="J3" i="7"/>
  <c r="F3" i="7"/>
  <c r="O43" i="9"/>
  <c r="R43" i="9"/>
  <c r="P43" i="9"/>
  <c r="S43" i="9"/>
  <c r="P42" i="9"/>
  <c r="R42" i="9"/>
  <c r="O42" i="9"/>
  <c r="T42" i="9" s="1"/>
  <c r="U42" i="9" s="1"/>
  <c r="O39" i="9"/>
  <c r="R39" i="9"/>
  <c r="P39" i="9"/>
  <c r="P40" i="9"/>
  <c r="O40" i="9"/>
  <c r="R40" i="9"/>
  <c r="P44" i="9"/>
  <c r="R44" i="9"/>
  <c r="O44" i="9"/>
  <c r="Q38" i="9"/>
  <c r="R37" i="9"/>
  <c r="O37" i="9"/>
  <c r="P37" i="9"/>
  <c r="R41" i="9"/>
  <c r="O41" i="9"/>
  <c r="P41" i="9"/>
  <c r="Z29" i="6"/>
  <c r="S38" i="9"/>
  <c r="S44" i="9"/>
  <c r="S42" i="9"/>
  <c r="S39" i="9"/>
  <c r="S40" i="9"/>
  <c r="S37" i="9"/>
  <c r="S41" i="9"/>
  <c r="N47" i="7"/>
  <c r="Z24" i="6"/>
  <c r="Z11" i="7" s="1"/>
  <c r="Z12" i="7" s="1"/>
  <c r="Z13" i="7" s="1"/>
  <c r="Z25" i="6" s="1"/>
  <c r="Z11" i="9"/>
  <c r="L28" i="9"/>
  <c r="Y11" i="9"/>
  <c r="B5" i="10"/>
  <c r="I5" i="10"/>
  <c r="K3" i="7"/>
  <c r="B4" i="10"/>
  <c r="I4" i="10"/>
  <c r="T3" i="7"/>
  <c r="Q24" i="6"/>
  <c r="Q11" i="7" s="1"/>
  <c r="Z2" i="7"/>
  <c r="Z8" i="7" s="1"/>
  <c r="F2" i="7"/>
  <c r="F8" i="7" s="1"/>
  <c r="AX36" i="10"/>
  <c r="X3" i="7"/>
  <c r="H2" i="7"/>
  <c r="H8" i="7" s="1"/>
  <c r="X26" i="10"/>
  <c r="X27" i="10" s="1"/>
  <c r="Z3" i="7"/>
  <c r="V2" i="7"/>
  <c r="V8" i="7" s="1"/>
  <c r="R12" i="7"/>
  <c r="R13" i="7" s="1"/>
  <c r="R25" i="6" s="1"/>
  <c r="N2" i="7"/>
  <c r="N8" i="7" s="1"/>
  <c r="J2" i="7"/>
  <c r="J8" i="7" s="1"/>
  <c r="T26" i="7"/>
  <c r="T27" i="7"/>
  <c r="BB36" i="10"/>
  <c r="R21" i="6"/>
  <c r="W2" i="7"/>
  <c r="W8" i="7" s="1"/>
  <c r="W3" i="7"/>
  <c r="R2" i="7"/>
  <c r="R8" i="7" s="1"/>
  <c r="K2" i="7"/>
  <c r="K8" i="7" s="1"/>
  <c r="N3" i="7"/>
  <c r="V24" i="6"/>
  <c r="V11" i="7" s="1"/>
  <c r="V12" i="7" s="1"/>
  <c r="V13" i="7" s="1"/>
  <c r="V25" i="6" s="1"/>
  <c r="Q31" i="6"/>
  <c r="Y6" i="7"/>
  <c r="M44" i="7"/>
  <c r="I44" i="7"/>
  <c r="AT36" i="10"/>
  <c r="N24" i="6"/>
  <c r="N11" i="7" s="1"/>
  <c r="N12" i="7" s="1"/>
  <c r="N13" i="7" s="1"/>
  <c r="N25" i="6" s="1"/>
  <c r="S21" i="6"/>
  <c r="H3" i="7"/>
  <c r="X7" i="7"/>
  <c r="O2" i="7"/>
  <c r="O7" i="7" s="1"/>
  <c r="N44" i="7"/>
  <c r="U12" i="7"/>
  <c r="U13" i="7" s="1"/>
  <c r="U25" i="6" s="1"/>
  <c r="M3" i="7"/>
  <c r="W7" i="7"/>
  <c r="F6" i="7"/>
  <c r="V7" i="7"/>
  <c r="S7" i="7"/>
  <c r="L6" i="7"/>
  <c r="U7" i="7"/>
  <c r="Z7" i="7"/>
  <c r="H6" i="7"/>
  <c r="L2" i="7"/>
  <c r="L8" i="7" s="1"/>
  <c r="AZ36" i="10"/>
  <c r="S12" i="7"/>
  <c r="S13" i="7" s="1"/>
  <c r="S25" i="6" s="1"/>
  <c r="J7" i="7"/>
  <c r="V3" i="7"/>
  <c r="S2" i="7"/>
  <c r="S8" i="7" s="1"/>
  <c r="R3" i="7"/>
  <c r="L3" i="7"/>
  <c r="W12" i="7"/>
  <c r="W13" i="7" s="1"/>
  <c r="W25" i="6" s="1"/>
  <c r="T47" i="7"/>
  <c r="AS36" i="10"/>
  <c r="O24" i="6"/>
  <c r="O11" i="7" s="1"/>
  <c r="O12" i="7" s="1"/>
  <c r="O13" i="7" s="1"/>
  <c r="O25" i="6" s="1"/>
  <c r="P24" i="6"/>
  <c r="P11" i="7" s="1"/>
  <c r="X12" i="7"/>
  <c r="X13" i="7" s="1"/>
  <c r="X25" i="6" s="1"/>
  <c r="S3" i="7"/>
  <c r="O3" i="7"/>
  <c r="T7" i="7"/>
  <c r="K7" i="7"/>
  <c r="M24" i="6"/>
  <c r="M11" i="7" s="1"/>
  <c r="M12" i="7" s="1"/>
  <c r="M13" i="7" s="1"/>
  <c r="M25" i="6" s="1"/>
  <c r="X2" i="7"/>
  <c r="X8" i="7" s="1"/>
  <c r="AW36" i="10"/>
  <c r="C29" i="6"/>
  <c r="G44" i="7"/>
  <c r="K44" i="7"/>
  <c r="F44" i="7"/>
  <c r="I29" i="6"/>
  <c r="L12" i="7"/>
  <c r="L13" i="7" s="1"/>
  <c r="L25" i="6" s="1"/>
  <c r="AS15" i="6"/>
  <c r="AS13" i="6"/>
  <c r="T12" i="7"/>
  <c r="T13" i="7" s="1"/>
  <c r="T25" i="6" s="1"/>
  <c r="I12" i="7"/>
  <c r="I13" i="7" s="1"/>
  <c r="I25" i="6" s="1"/>
  <c r="K12" i="7"/>
  <c r="K13" i="7" s="1"/>
  <c r="K25" i="6" s="1"/>
  <c r="J12" i="7"/>
  <c r="J13" i="7" s="1"/>
  <c r="J25" i="6" s="1"/>
  <c r="F12" i="7"/>
  <c r="F13" i="7" s="1"/>
  <c r="F25" i="6" s="1"/>
  <c r="C3" i="7"/>
  <c r="C24" i="6"/>
  <c r="C11" i="7" s="1"/>
  <c r="Q2" i="7"/>
  <c r="Q8" i="7" s="1"/>
  <c r="D24" i="6"/>
  <c r="D11" i="7" s="1"/>
  <c r="D3" i="7"/>
  <c r="S2" i="10"/>
  <c r="T2" i="10" s="1"/>
  <c r="Q2" i="10"/>
  <c r="P2" i="7"/>
  <c r="P3" i="7"/>
  <c r="D29" i="6"/>
  <c r="D44" i="7"/>
  <c r="F29" i="6"/>
  <c r="M29" i="6"/>
  <c r="N29" i="6"/>
  <c r="G29" i="6"/>
  <c r="C31" i="6"/>
  <c r="C44" i="7" s="1"/>
  <c r="G12" i="7"/>
  <c r="G13" i="7" s="1"/>
  <c r="G25" i="6" s="1"/>
  <c r="H12" i="7"/>
  <c r="H13" i="7" s="1"/>
  <c r="H25" i="6" s="1"/>
  <c r="K29" i="6"/>
  <c r="M6" i="7"/>
  <c r="M7" i="7"/>
  <c r="Y24" i="6"/>
  <c r="Y11" i="7" s="1"/>
  <c r="Y12" i="7" s="1"/>
  <c r="Y13" i="7" s="1"/>
  <c r="Y25" i="6" s="1"/>
  <c r="Y3" i="7"/>
  <c r="O29" i="6"/>
  <c r="C47" i="7"/>
  <c r="D47" i="7"/>
  <c r="P29" i="6"/>
  <c r="P31" i="6"/>
  <c r="G6" i="7"/>
  <c r="G7" i="7"/>
  <c r="R6" i="7"/>
  <c r="R7" i="7"/>
  <c r="Q29" i="6"/>
  <c r="L44" i="7"/>
  <c r="L29" i="6"/>
  <c r="T34" i="7"/>
  <c r="M2" i="7"/>
  <c r="M8" i="7" s="1"/>
  <c r="D2" i="7"/>
  <c r="T25" i="7"/>
  <c r="Z21" i="6"/>
  <c r="BC36" i="10"/>
  <c r="G3" i="7"/>
  <c r="T28" i="7"/>
  <c r="AR15" i="6"/>
  <c r="AR11" i="6"/>
  <c r="E24" i="6"/>
  <c r="E11" i="7" s="1"/>
  <c r="E2" i="7"/>
  <c r="E8" i="7" s="1"/>
  <c r="E3" i="7"/>
  <c r="Y2" i="7"/>
  <c r="Y8" i="7" s="1"/>
  <c r="Q3" i="7"/>
  <c r="C2" i="7"/>
  <c r="C7" i="7" s="1"/>
  <c r="T42" i="7"/>
  <c r="U3" i="7"/>
  <c r="U2" i="7"/>
  <c r="U8" i="7" s="1"/>
  <c r="H29" i="6"/>
  <c r="H44" i="7"/>
  <c r="I3" i="7"/>
  <c r="T30" i="7"/>
  <c r="I2" i="7"/>
  <c r="I8" i="7" s="1"/>
  <c r="G2" i="7"/>
  <c r="G8" i="7" s="1"/>
  <c r="I6" i="7"/>
  <c r="I7" i="7"/>
  <c r="J44" i="7"/>
  <c r="J29" i="6"/>
  <c r="X21" i="6"/>
  <c r="BA36" i="10"/>
  <c r="C6" i="7"/>
  <c r="T41" i="7"/>
  <c r="T2" i="7"/>
  <c r="T8" i="7" s="1"/>
  <c r="E29" i="6"/>
  <c r="E31" i="6"/>
  <c r="E44" i="7" s="1"/>
  <c r="V21" i="6"/>
  <c r="AY36" i="10"/>
  <c r="R2" i="10"/>
  <c r="S3" i="10"/>
  <c r="R3" i="10"/>
  <c r="Q3" i="10"/>
  <c r="X23" i="10"/>
  <c r="X24" i="10" s="1"/>
  <c r="W23" i="10"/>
  <c r="W24" i="10" s="1"/>
  <c r="T37" i="9" l="1"/>
  <c r="U37" i="9" s="1"/>
  <c r="P20" i="9" s="1"/>
  <c r="T44" i="9"/>
  <c r="U44" i="9" s="1"/>
  <c r="P27" i="9" s="1"/>
  <c r="D12" i="7"/>
  <c r="D13" i="7" s="1"/>
  <c r="D25" i="6" s="1"/>
  <c r="T41" i="9"/>
  <c r="U41" i="9" s="1"/>
  <c r="T40" i="9"/>
  <c r="U40" i="9" s="1"/>
  <c r="P23" i="9" s="1"/>
  <c r="T39" i="9"/>
  <c r="U39" i="9" s="1"/>
  <c r="P22" i="9" s="1"/>
  <c r="T43" i="9"/>
  <c r="U43" i="9" s="1"/>
  <c r="P26" i="9" s="1"/>
  <c r="Q12" i="7"/>
  <c r="Q13" i="7" s="1"/>
  <c r="Q25" i="6" s="1"/>
  <c r="P38" i="9"/>
  <c r="R38" i="9"/>
  <c r="O38" i="9"/>
  <c r="P25" i="9"/>
  <c r="P24" i="9"/>
  <c r="N7" i="7"/>
  <c r="O8" i="7"/>
  <c r="P12" i="7"/>
  <c r="P13" i="7" s="1"/>
  <c r="P25" i="6" s="1"/>
  <c r="C12" i="7"/>
  <c r="C13" i="7" s="1"/>
  <c r="C25" i="6" s="1"/>
  <c r="Q7" i="7"/>
  <c r="AE5" i="7"/>
  <c r="AE7" i="7" s="1"/>
  <c r="U2" i="10"/>
  <c r="V17" i="10"/>
  <c r="X17" i="10" s="1"/>
  <c r="X18" i="10" s="1"/>
  <c r="P8" i="7"/>
  <c r="P7" i="7"/>
  <c r="E12" i="7"/>
  <c r="E13" i="7" s="1"/>
  <c r="E25" i="6" s="1"/>
  <c r="AF5" i="7"/>
  <c r="AF7" i="7" s="1"/>
  <c r="E7" i="7"/>
  <c r="D8" i="7"/>
  <c r="D7" i="7"/>
  <c r="U3" i="10"/>
  <c r="V20" i="10"/>
  <c r="T3" i="10"/>
  <c r="C8" i="7"/>
  <c r="T38" i="9" l="1"/>
  <c r="U38" i="9" s="1"/>
  <c r="P21" i="9" s="1"/>
  <c r="O26" i="9"/>
  <c r="AF4" i="7"/>
  <c r="AF7" i="6" s="1"/>
  <c r="AF8" i="6" s="1"/>
  <c r="O25" i="9"/>
  <c r="O23" i="9"/>
  <c r="O27" i="9"/>
  <c r="O22" i="9"/>
  <c r="O24" i="9"/>
  <c r="O20" i="9"/>
  <c r="W17" i="10"/>
  <c r="W18" i="10" s="1"/>
  <c r="V18" i="10"/>
  <c r="AH5" i="7"/>
  <c r="AK5" i="7" s="1"/>
  <c r="AI5" i="7"/>
  <c r="AL5" i="7" s="1"/>
  <c r="AF8" i="7"/>
  <c r="AE4" i="7"/>
  <c r="W20" i="10"/>
  <c r="W21" i="10" s="1"/>
  <c r="V21" i="10"/>
  <c r="X20" i="10"/>
  <c r="X21" i="10" s="1"/>
  <c r="AF9" i="7" l="1"/>
  <c r="N10" i="9"/>
  <c r="N13" i="9" s="1"/>
  <c r="AI7" i="6"/>
  <c r="AF3" i="7"/>
  <c r="AI6" i="7" s="1"/>
  <c r="AI7" i="7" s="1"/>
  <c r="AF6" i="7"/>
  <c r="O21" i="9"/>
  <c r="AF12" i="6"/>
  <c r="AF28" i="6"/>
  <c r="AH32" i="6" s="1"/>
  <c r="AF11" i="7"/>
  <c r="AF23" i="6" s="1"/>
  <c r="AE9" i="7"/>
  <c r="AE6" i="7"/>
  <c r="AE7" i="6"/>
  <c r="I36" i="6" s="1"/>
  <c r="AE8" i="7"/>
  <c r="AE3" i="7"/>
  <c r="AH6" i="7" s="1"/>
  <c r="U23" i="6"/>
  <c r="AI14" i="7"/>
  <c r="AI8" i="6" l="1"/>
  <c r="AL6" i="7"/>
  <c r="AF12" i="7" s="1"/>
  <c r="AK6" i="7"/>
  <c r="AH7" i="7"/>
  <c r="AP5" i="7"/>
  <c r="AE11" i="7"/>
  <c r="AE23" i="6" s="1"/>
  <c r="W35" i="6"/>
  <c r="U35" i="6"/>
  <c r="Z35" i="6"/>
  <c r="Q35" i="6"/>
  <c r="Y35" i="6"/>
  <c r="O35" i="6"/>
  <c r="R35" i="6"/>
  <c r="T35" i="6"/>
  <c r="V35" i="6"/>
  <c r="P35" i="6"/>
  <c r="S35" i="6"/>
  <c r="X35" i="6"/>
  <c r="AE8" i="6"/>
  <c r="AF14" i="7" l="1"/>
  <c r="AF15" i="7"/>
  <c r="AF19" i="7" s="1"/>
  <c r="AF23" i="7" s="1"/>
  <c r="AL10" i="7"/>
  <c r="M10" i="9"/>
  <c r="M13" i="9" s="1"/>
  <c r="AH7" i="6"/>
  <c r="AE28" i="6"/>
  <c r="J23" i="6"/>
  <c r="AF10" i="7"/>
  <c r="AF22" i="6" s="1"/>
  <c r="AF24" i="6" s="1"/>
  <c r="AF21" i="6"/>
  <c r="AP8" i="6"/>
  <c r="AF14" i="6" s="1"/>
  <c r="AF17" i="6" s="1"/>
  <c r="AF16" i="7"/>
  <c r="AF18" i="7"/>
  <c r="AE12" i="6"/>
  <c r="AE14" i="7"/>
  <c r="AK10" i="7"/>
  <c r="AO5" i="7"/>
  <c r="AE15" i="7"/>
  <c r="AE19" i="7" s="1"/>
  <c r="AE23" i="7" s="1"/>
  <c r="AE12" i="7"/>
  <c r="AH8" i="6" l="1"/>
  <c r="C35" i="6"/>
  <c r="N35" i="6"/>
  <c r="U36" i="6"/>
  <c r="D35" i="6"/>
  <c r="E35" i="6"/>
  <c r="AE10" i="7"/>
  <c r="AE22" i="6" s="1"/>
  <c r="AE24" i="6" s="1"/>
  <c r="AE21" i="6"/>
  <c r="AE16" i="7"/>
  <c r="AO8" i="6"/>
  <c r="AE14" i="6" s="1"/>
  <c r="AE17" i="6" s="1"/>
  <c r="AE18" i="7"/>
  <c r="AJ11" i="7"/>
  <c r="AP9" i="6" s="1"/>
  <c r="AF15" i="6" s="1"/>
  <c r="AF18" i="6" s="1"/>
  <c r="AF22" i="7"/>
  <c r="AP10" i="6"/>
  <c r="AF16" i="6" s="1"/>
  <c r="AF20" i="7"/>
  <c r="AG32" i="6"/>
  <c r="M34" i="9" l="1"/>
  <c r="M53" i="9" s="1"/>
  <c r="M35" i="9"/>
  <c r="M54" i="9" s="1"/>
  <c r="M36" i="9"/>
  <c r="AD12" i="9"/>
  <c r="W5" i="9"/>
  <c r="V5" i="9"/>
  <c r="X5" i="9"/>
  <c r="X7" i="9"/>
  <c r="M19" i="9" s="1"/>
  <c r="V7" i="9"/>
  <c r="AD11" i="9"/>
  <c r="W7" i="9"/>
  <c r="M18" i="9" s="1"/>
  <c r="AG7" i="9"/>
  <c r="M28" i="9" s="1"/>
  <c r="Q45" i="9" s="1"/>
  <c r="AG5" i="9"/>
  <c r="AF24" i="7"/>
  <c r="AD2" i="7"/>
  <c r="AF9" i="6" s="1"/>
  <c r="AI11" i="7"/>
  <c r="AO9" i="6" s="1"/>
  <c r="AE15" i="6" s="1"/>
  <c r="AE18" i="6" s="1"/>
  <c r="AE22" i="7"/>
  <c r="AF20" i="6"/>
  <c r="AF19" i="6"/>
  <c r="AF30" i="6"/>
  <c r="AE20" i="7"/>
  <c r="AO10" i="6"/>
  <c r="AE16" i="6" s="1"/>
  <c r="M55" i="9" l="1"/>
  <c r="AI11" i="6"/>
  <c r="AI12" i="6" s="1"/>
  <c r="AI9" i="6"/>
  <c r="AI10" i="6" s="1"/>
  <c r="L34" i="9"/>
  <c r="L36" i="9"/>
  <c r="L55" i="9" s="1"/>
  <c r="R45" i="9"/>
  <c r="O45" i="9"/>
  <c r="P45" i="9"/>
  <c r="S45" i="9"/>
  <c r="L35" i="9"/>
  <c r="L54" i="9" s="1"/>
  <c r="M17" i="9"/>
  <c r="W17" i="9"/>
  <c r="W18" i="9" s="1"/>
  <c r="AE30" i="6"/>
  <c r="V4" i="9"/>
  <c r="W6" i="9"/>
  <c r="L18" i="9" s="1"/>
  <c r="Q35" i="9" s="1"/>
  <c r="V6" i="9"/>
  <c r="X4" i="9"/>
  <c r="X6" i="9"/>
  <c r="L19" i="9" s="1"/>
  <c r="W4" i="9"/>
  <c r="AG4" i="9"/>
  <c r="AC2" i="7"/>
  <c r="AE9" i="6" s="1"/>
  <c r="AE24" i="7"/>
  <c r="AK8" i="7"/>
  <c r="AF13" i="6"/>
  <c r="AE19" i="6"/>
  <c r="AE20" i="6"/>
  <c r="AH11" i="6" l="1"/>
  <c r="AH12" i="6" s="1"/>
  <c r="AH9" i="6"/>
  <c r="AH10" i="6" s="1"/>
  <c r="T45" i="9"/>
  <c r="U45" i="9" s="1"/>
  <c r="P28" i="9" s="1"/>
  <c r="L17" i="9"/>
  <c r="Q34" i="9" s="1"/>
  <c r="R34" i="9" s="1"/>
  <c r="M31" i="9"/>
  <c r="Q36" i="9"/>
  <c r="R36" i="9" s="1"/>
  <c r="R35" i="9"/>
  <c r="S35" i="9"/>
  <c r="V25" i="9"/>
  <c r="W25" i="9" s="1"/>
  <c r="V24" i="9"/>
  <c r="W20" i="9" s="1"/>
  <c r="X20" i="9" s="1"/>
  <c r="L53" i="9"/>
  <c r="AJ8" i="7"/>
  <c r="AE13" i="6"/>
  <c r="S36" i="9" l="1"/>
  <c r="P36" i="9" s="1"/>
  <c r="O35" i="9"/>
  <c r="P35" i="9"/>
  <c r="O28" i="9"/>
  <c r="O36" i="9"/>
  <c r="T36" i="9" s="1"/>
  <c r="U36" i="9" s="1"/>
  <c r="S34" i="9"/>
  <c r="W19" i="9"/>
  <c r="X19" i="9" s="1"/>
  <c r="W24" i="9"/>
  <c r="X33" i="9"/>
  <c r="X32" i="9"/>
  <c r="M50" i="9"/>
  <c r="Y17" i="9"/>
  <c r="T35" i="9" l="1"/>
  <c r="U35" i="9" s="1"/>
  <c r="P18" i="9" s="1"/>
  <c r="P19" i="9"/>
  <c r="P34" i="9"/>
  <c r="O34" i="9"/>
  <c r="Y24" i="9"/>
  <c r="Y26" i="9" s="1"/>
  <c r="Y25" i="9"/>
  <c r="Y19" i="9" s="1"/>
  <c r="Z19" i="9" s="1"/>
  <c r="Y18" i="9"/>
  <c r="O18" i="9" l="1"/>
  <c r="T34" i="9"/>
  <c r="U34" i="9" s="1"/>
  <c r="P17" i="9" s="1"/>
  <c r="O19" i="9"/>
  <c r="Z25" i="9"/>
  <c r="Y20" i="9"/>
  <c r="Z20" i="9" s="1"/>
  <c r="Z24" i="9"/>
  <c r="Y29" i="9"/>
  <c r="O17" i="9" l="1"/>
  <c r="Y30" i="9"/>
  <c r="Y32" i="9" s="1"/>
  <c r="Y33" i="9" l="1"/>
</calcChain>
</file>

<file path=xl/comments1.xml><?xml version="1.0" encoding="utf-8"?>
<comments xmlns="http://schemas.openxmlformats.org/spreadsheetml/2006/main">
  <authors>
    <author>Anders</author>
    <author>28Z0</author>
    <author>anon</author>
    <author>andkal</author>
    <author>AK</author>
  </authors>
  <commentList>
    <comment ref="AE7" authorId="0">
      <text>
        <r>
          <rPr>
            <sz val="11"/>
            <color indexed="81"/>
            <rFont val="Tahoma"/>
            <family val="2"/>
          </rPr>
          <t>A minimum of 30  obserations is considered necessary for an adequate estimate. The figures will then be green.</t>
        </r>
      </text>
    </comment>
    <comment ref="AD12" authorId="1">
      <text>
        <r>
          <rPr>
            <sz val="11"/>
            <color indexed="81"/>
            <rFont val="Tahoma"/>
            <family val="2"/>
          </rPr>
          <t>Calculated as the difference between the overall average value and that of the target entered in row 21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AD13" authorId="2">
      <text>
        <r>
          <rPr>
            <sz val="11"/>
            <color indexed="81"/>
            <rFont val="Tahoma"/>
            <family val="2"/>
          </rPr>
          <t xml:space="preserve">The u(bias) is the square root of the sum of the squared SEM(target) and squared SEM(average), row 11. </t>
        </r>
      </text>
    </comment>
    <comment ref="AD14" authorId="1">
      <text>
        <r>
          <rPr>
            <sz val="12"/>
            <color indexed="81"/>
            <rFont val="Tahoma"/>
            <family val="2"/>
          </rPr>
          <t>The "average" instrument uncertatinty derived from the standard ANOVA table</t>
        </r>
      </text>
    </comment>
    <comment ref="AE15" authorId="3">
      <text>
        <r>
          <rPr>
            <sz val="12"/>
            <color indexed="81"/>
            <rFont val="Tahoma"/>
            <family val="2"/>
          </rPr>
          <t xml:space="preserve">If within group variance &gt;between group variance then the latter is set to zero. </t>
        </r>
      </text>
    </comment>
    <comment ref="AF16" authorId="1">
      <text>
        <r>
          <rPr>
            <b/>
            <sz val="12"/>
            <color indexed="81"/>
            <rFont val="Tahoma"/>
            <family val="2"/>
          </rPr>
          <t xml:space="preserve">NB! </t>
        </r>
        <r>
          <rPr>
            <sz val="11"/>
            <color indexed="81"/>
            <rFont val="Tahoma"/>
            <family val="2"/>
          </rPr>
          <t>Standard uncertainties are given, i.e. the coverage factor is 1!</t>
        </r>
      </text>
    </comment>
    <comment ref="L19" authorId="0">
      <text>
        <r>
          <rPr>
            <sz val="11"/>
            <color indexed="81"/>
            <rFont val="Tahoma"/>
            <family val="2"/>
          </rPr>
          <t>This k affects the table of descriptive statistics (rows 26 to 32 and the display-</t>
        </r>
      </text>
    </comment>
    <comment ref="C22" authorId="1">
      <text>
        <r>
          <rPr>
            <sz val="11"/>
            <color indexed="81"/>
            <rFont val="Tahoma"/>
            <family val="2"/>
          </rPr>
          <t>The target value is from a product inserted or decided by the network. It will  only serve the purpose of display limits in the graph.</t>
        </r>
      </text>
    </comment>
    <comment ref="J22" authorId="1">
      <text>
        <r>
          <rPr>
            <sz val="12"/>
            <color indexed="81"/>
            <rFont val="Arial"/>
            <family val="2"/>
          </rPr>
          <t>Estimated from total average, column AE. Only if SD or %CV is not entered.</t>
        </r>
      </text>
    </comment>
    <comment ref="K22" authorId="2">
      <text>
        <r>
          <rPr>
            <sz val="11"/>
            <color indexed="81"/>
            <rFont val="Tahoma"/>
            <family val="2"/>
          </rPr>
          <t>"Within instrument"  uncertainty takes precedence over relative uncertainty</t>
        </r>
      </text>
    </comment>
    <comment ref="N22" authorId="1">
      <text>
        <r>
          <rPr>
            <sz val="11"/>
            <color indexed="81"/>
            <rFont val="Tahoma"/>
            <family val="2"/>
          </rPr>
          <t>This coverage factor applies to the "acceptable within instrument uncertainty" only. Default is 1, representing standard uncertainty.</t>
        </r>
      </text>
    </comment>
    <comment ref="U22" authorId="1">
      <text>
        <r>
          <rPr>
            <sz val="11"/>
            <color indexed="81"/>
            <rFont val="Arial"/>
            <family val="2"/>
          </rPr>
          <t>Estimated from total average, column AF.</t>
        </r>
      </text>
    </comment>
    <comment ref="V22" authorId="2">
      <text>
        <r>
          <rPr>
            <sz val="11"/>
            <color indexed="81"/>
            <rFont val="Tahoma"/>
            <family val="2"/>
          </rPr>
          <t>"Within instrument"  uncertainty takes precedence over relative uncertainty.</t>
        </r>
      </text>
    </comment>
    <comment ref="Z22" authorId="1">
      <text>
        <r>
          <rPr>
            <sz val="11"/>
            <color indexed="81"/>
            <rFont val="Tahoma"/>
            <family val="2"/>
          </rPr>
          <t>The target value is from a product insert or decided by the network. It will  only serve the purpose ofdisplya limits in the graph</t>
        </r>
      </text>
    </comment>
    <comment ref="B23" authorId="4">
      <text>
        <r>
          <rPr>
            <sz val="12"/>
            <color indexed="81"/>
            <rFont val="Tahoma"/>
            <family val="2"/>
          </rPr>
          <t>Standard uncertainty. The standard uncertainty is changed to Expanded uncertainty (U) by the k-value in L19 and Y19, respectively. The expanded uncertainty is used in all comparisons.</t>
        </r>
      </text>
    </comment>
    <comment ref="C23" authorId="1">
      <text>
        <r>
          <rPr>
            <sz val="12"/>
            <color indexed="81"/>
            <rFont val="Tahoma"/>
            <family val="2"/>
          </rPr>
          <t>This value is that given by the manufacturer or otherwise assigned to the reference material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1">
      <text>
        <r>
          <rPr>
            <sz val="11"/>
            <color indexed="81"/>
            <rFont val="Tahoma"/>
            <family val="2"/>
          </rPr>
          <t>Appropriate values in these cells will be used to interpret the results of individual instruments (row 35)</t>
        </r>
      </text>
    </comment>
    <comment ref="I23" authorId="1">
      <text>
        <r>
          <rPr>
            <sz val="12"/>
            <color indexed="81"/>
            <rFont val="Tahoma"/>
            <family val="2"/>
          </rPr>
          <t>This value is determined by the network as the acceptable uncertainty calculated for each instrument. It can be expressed as SD in cell I23 or as relative SD (%CV) in cell K23.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4" authorId="1">
      <text>
        <r>
          <rPr>
            <sz val="11"/>
            <color indexed="81"/>
            <rFont val="Tahoma"/>
            <family val="2"/>
          </rPr>
          <t>This information is transferred to I36 and U36, respctively</t>
        </r>
      </text>
    </comment>
    <comment ref="B25" authorId="1">
      <text>
        <r>
          <rPr>
            <sz val="11"/>
            <color indexed="81"/>
            <rFont val="Tahoma"/>
            <family val="2"/>
          </rPr>
          <t>This shows the significance of the difference beetween the target value and the average of the individual laboratory</t>
        </r>
      </text>
    </comment>
    <comment ref="AC25" authorId="2">
      <text>
        <r>
          <rPr>
            <sz val="12"/>
            <color indexed="81"/>
            <rFont val="Tahoma"/>
            <family val="2"/>
          </rPr>
          <t>The i</t>
        </r>
        <r>
          <rPr>
            <sz val="11"/>
            <color indexed="81"/>
            <rFont val="Tahoma"/>
            <family val="2"/>
          </rPr>
          <t xml:space="preserve">nformation will be used to define the Manhattan rectangle in the Youden plot. </t>
        </r>
      </text>
    </comment>
    <comment ref="B26" authorId="1">
      <text>
        <r>
          <rPr>
            <sz val="12"/>
            <color indexed="81"/>
            <rFont val="Tahoma"/>
            <family val="2"/>
          </rPr>
          <t xml:space="preserve">"Average, the result obtained by adding several results together and dividing the total by the number of results",
#N/A is reported if the number of observatins is &lt;2 </t>
        </r>
      </text>
    </comment>
    <comment ref="AF26" authorId="2">
      <text>
        <r>
          <rPr>
            <sz val="11"/>
            <color indexed="81"/>
            <rFont val="Tahoma"/>
            <family val="2"/>
          </rPr>
          <t>This k-value will be used in evaluating the outcome  (AE-AF,row 30) in relation to the set value (row 16). It is also transferred to the Youden plot sheet ("Permissible uncertainty). It is independent of the k-value in L19 and Y19.</t>
        </r>
      </text>
    </comment>
    <comment ref="B27" authorId="1">
      <text>
        <r>
          <rPr>
            <sz val="12"/>
            <color indexed="81"/>
            <rFont val="Tahoma"/>
            <family val="2"/>
          </rPr>
          <t>The uncertainty is calculated as the standard deviation</t>
        </r>
      </text>
    </comment>
    <comment ref="AF27" authorId="2">
      <text>
        <r>
          <rPr>
            <sz val="11"/>
            <color indexed="81"/>
            <rFont val="Tahoma"/>
            <family val="2"/>
          </rPr>
          <t>"Within instrument"  uncertainty takes precedence over relative uncertainty</t>
        </r>
      </text>
    </comment>
    <comment ref="AF30" authorId="1">
      <text>
        <r>
          <rPr>
            <sz val="11"/>
            <color indexed="81"/>
            <rFont val="Tahoma"/>
            <family val="2"/>
          </rPr>
          <t>These interpretations are not shown anywhere else.</t>
        </r>
      </text>
    </comment>
    <comment ref="B34" authorId="2">
      <text>
        <r>
          <rPr>
            <sz val="11"/>
            <color indexed="81"/>
            <rFont val="Tahoma"/>
            <family val="2"/>
          </rPr>
          <t>Calculated for consecutive measurements, level of confidence 95 %.</t>
        </r>
      </text>
    </comment>
    <comment ref="C36" authorId="3">
      <text>
        <r>
          <rPr>
            <sz val="11"/>
            <color indexed="81"/>
            <rFont val="Tahoma"/>
            <family val="2"/>
          </rPr>
          <t>Enter the name of the component here. If empty, no calculations will be performed. It is recommended to  limit the number of characters to 20</t>
        </r>
      </text>
    </comment>
    <comment ref="I36" authorId="1">
      <text>
        <r>
          <rPr>
            <sz val="11"/>
            <color indexed="81"/>
            <rFont val="Tahoma"/>
            <family val="2"/>
          </rPr>
          <t>Copied from the "summary table", row 24.</t>
        </r>
      </text>
    </comment>
    <comment ref="O36" authorId="3">
      <text>
        <r>
          <rPr>
            <sz val="11"/>
            <color indexed="81"/>
            <rFont val="Tahoma"/>
            <family val="2"/>
          </rPr>
          <t>Enter the name of the component here. If empty, no calculations will be performed. It is recommended to  limit the number of characters to 20</t>
        </r>
      </text>
    </comment>
    <comment ref="U36" authorId="1">
      <text>
        <r>
          <rPr>
            <sz val="11"/>
            <color indexed="81"/>
            <rFont val="Tahoma"/>
            <family val="2"/>
          </rPr>
          <t>Copied from the "summary table", row 24.</t>
        </r>
      </text>
    </comment>
  </commentList>
</comments>
</file>

<file path=xl/comments2.xml><?xml version="1.0" encoding="utf-8"?>
<comments xmlns="http://schemas.openxmlformats.org/spreadsheetml/2006/main">
  <authors>
    <author>anon</author>
  </authors>
  <commentList>
    <comment ref="E4" authorId="0">
      <text>
        <r>
          <rPr>
            <sz val="11"/>
            <color indexed="81"/>
            <rFont val="Tahoma"/>
            <family val="2"/>
          </rPr>
          <t>Target values +/- 2 SEM as defined</t>
        </r>
      </text>
    </comment>
    <comment ref="J4" authorId="0">
      <text>
        <r>
          <rPr>
            <sz val="11"/>
            <color indexed="81"/>
            <rFont val="Tahoma"/>
            <family val="2"/>
          </rPr>
          <t>Average and +/-2 s(x) measured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28Z0</author>
    <author>anon</author>
    <author>AK</author>
  </authors>
  <commentList>
    <comment ref="M5" authorId="0">
      <text>
        <r>
          <rPr>
            <sz val="11"/>
            <color indexed="81"/>
            <rFont val="Tahoma"/>
            <family val="2"/>
          </rPr>
          <t>If "Y" is chosen then the information from "Precision" will be used (default)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" authorId="1">
      <text>
        <r>
          <rPr>
            <sz val="11"/>
            <color indexed="81"/>
            <rFont val="Tahoma"/>
            <family val="2"/>
          </rPr>
          <t>The 'Permissible uncertainty' is copied from that in Precision and only displayed for info</t>
        </r>
      </text>
    </comment>
    <comment ref="K7" authorId="1">
      <text>
        <r>
          <rPr>
            <sz val="12"/>
            <color indexed="81"/>
            <rFont val="Tahoma"/>
            <family val="2"/>
          </rPr>
          <t>I</t>
        </r>
        <r>
          <rPr>
            <sz val="11"/>
            <color indexed="81"/>
            <rFont val="Tahoma"/>
            <family val="2"/>
          </rPr>
          <t>nformation will be used to define the Manhattan rectangle in the Youden plot. The k-value affects the size of the Manhattan Rectangle.</t>
        </r>
      </text>
    </comment>
    <comment ref="N9" authorId="1">
      <text>
        <r>
          <rPr>
            <sz val="11"/>
            <color indexed="81"/>
            <rFont val="Tahoma"/>
            <family val="2"/>
          </rPr>
          <t>"Within instrument uncertainty" takes precedence over "relative uncertainty"</t>
        </r>
      </text>
    </comment>
    <comment ref="L15" authorId="1">
      <text>
        <r>
          <rPr>
            <sz val="11"/>
            <color indexed="81"/>
            <rFont val="Tahoma"/>
            <family val="2"/>
          </rPr>
          <t>Values outside the Manhattan rectangle are colour coded</t>
        </r>
      </text>
    </comment>
    <comment ref="N16" authorId="1">
      <text>
        <r>
          <rPr>
            <sz val="11"/>
            <color indexed="81"/>
            <rFont val="Tahoma"/>
            <family val="2"/>
          </rPr>
          <t>If any value of a pair is missing, set display to "N"</t>
        </r>
      </text>
    </comment>
    <comment ref="L30" authorId="0">
      <text>
        <r>
          <rPr>
            <sz val="11"/>
            <color indexed="81"/>
            <rFont val="Tahoma"/>
            <family val="2"/>
          </rPr>
          <t>The scaling factor determines how far outside (factor) the Manhattan rectangle straight lines reach.This influences also the scaling of the axes.</t>
        </r>
      </text>
    </comment>
    <comment ref="M31" authorId="2">
      <text>
        <r>
          <rPr>
            <sz val="11"/>
            <color indexed="81"/>
            <rFont val="Tahoma"/>
            <family val="2"/>
          </rPr>
          <t>Coeff of determination= corr coeff squared. Here expressed as percent. It is normally different if ME or AV is chosen</t>
        </r>
      </text>
    </comment>
  </commentList>
</comments>
</file>

<file path=xl/comments4.xml><?xml version="1.0" encoding="utf-8"?>
<comments xmlns="http://schemas.openxmlformats.org/spreadsheetml/2006/main">
  <authors>
    <author>AK</author>
    <author>Anders Kallner</author>
    <author>andkal</author>
    <author>anders</author>
  </authors>
  <commentList>
    <comment ref="AB2" authorId="0">
      <text>
        <r>
          <rPr>
            <b/>
            <sz val="11"/>
            <color indexed="81"/>
            <rFont val="Tahoma"/>
            <family val="2"/>
          </rPr>
          <t>Calc for chosen instruments</t>
        </r>
      </text>
    </comment>
    <comment ref="AK5" authorId="1">
      <text>
        <r>
          <rPr>
            <b/>
            <sz val="10"/>
            <color indexed="81"/>
            <rFont val="Tahoma"/>
            <family val="2"/>
          </rPr>
          <t xml:space="preserve">(df between-1)*variance of group means, alt SSbet/(number of groups -1)
</t>
        </r>
      </text>
    </comment>
    <comment ref="A6" authorId="2">
      <text>
        <r>
          <rPr>
            <b/>
            <sz val="11"/>
            <color indexed="81"/>
            <rFont val="Tahoma"/>
            <family val="2"/>
          </rPr>
          <t>Miller 5th p60:</t>
        </r>
      </text>
    </comment>
    <comment ref="AE6" authorId="1">
      <text>
        <r>
          <rPr>
            <b/>
            <sz val="11"/>
            <color indexed="81"/>
            <rFont val="Tahoma"/>
            <family val="2"/>
          </rPr>
          <t>Aronsson et al. SJCLI 1978;38:53-62. Harmoniskt medeltal n0=(N^2-sumsq(ni))/(N*(t-1))</t>
        </r>
      </text>
    </comment>
    <comment ref="AJ8" authorId="1">
      <text>
        <r>
          <rPr>
            <b/>
            <sz val="11"/>
            <color indexed="81"/>
            <rFont val="Tahoma"/>
            <family val="2"/>
          </rPr>
          <t>Help algorithm to blank cell if testname  is not entered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VAR TOT just for low MSb</t>
        </r>
      </text>
    </comment>
    <comment ref="C14" authorId="3">
      <text>
        <r>
          <rPr>
            <b/>
            <sz val="11"/>
            <color indexed="81"/>
            <rFont val="Tahoma"/>
            <family val="2"/>
          </rPr>
          <t>Coverage factor cancels out</t>
        </r>
      </text>
    </comment>
    <comment ref="Z24" authorId="1">
      <text>
        <r>
          <rPr>
            <b/>
            <sz val="8"/>
            <color indexed="81"/>
            <rFont val="Tahoma"/>
            <family val="2"/>
          </rPr>
          <t>Don't remove! Esential for logics</t>
        </r>
      </text>
    </comment>
    <comment ref="E32" authorId="1">
      <text>
        <r>
          <rPr>
            <b/>
            <sz val="8"/>
            <color indexed="81"/>
            <rFont val="Tahoma"/>
            <family val="2"/>
          </rPr>
          <t>Rounded T</t>
        </r>
      </text>
    </comment>
    <comment ref="G32" authorId="1">
      <text>
        <r>
          <rPr>
            <b/>
            <sz val="8"/>
            <color indexed="81"/>
            <rFont val="Tahoma"/>
            <family val="2"/>
          </rPr>
          <t>Rounded T</t>
        </r>
      </text>
    </comment>
  </commentList>
</comments>
</file>

<file path=xl/sharedStrings.xml><?xml version="1.0" encoding="utf-8"?>
<sst xmlns="http://schemas.openxmlformats.org/spreadsheetml/2006/main" count="344" uniqueCount="208">
  <si>
    <t>Number of obs:</t>
  </si>
  <si>
    <t>Mean:</t>
  </si>
  <si>
    <t>1A</t>
  </si>
  <si>
    <t>2A</t>
  </si>
  <si>
    <t>3A</t>
  </si>
  <si>
    <t>4A</t>
  </si>
  <si>
    <t>5A</t>
  </si>
  <si>
    <t>6A</t>
  </si>
  <si>
    <t>7A</t>
  </si>
  <si>
    <t>Number of observations:</t>
  </si>
  <si>
    <t>SEM:</t>
  </si>
  <si>
    <t>1B</t>
  </si>
  <si>
    <t>2B</t>
  </si>
  <si>
    <t>3B</t>
  </si>
  <si>
    <t>4B</t>
  </si>
  <si>
    <t>5B</t>
  </si>
  <si>
    <t>6B</t>
  </si>
  <si>
    <t>7B</t>
  </si>
  <si>
    <t>SD</t>
  </si>
  <si>
    <t>Number of groups:</t>
  </si>
  <si>
    <t>Mean number of obs in groups:</t>
  </si>
  <si>
    <t>df between</t>
  </si>
  <si>
    <t>Total</t>
  </si>
  <si>
    <t>Number of obs/group</t>
  </si>
  <si>
    <t>df within</t>
  </si>
  <si>
    <t>F-dist:</t>
  </si>
  <si>
    <t>F-crit(0,05)</t>
  </si>
  <si>
    <t>A</t>
  </si>
  <si>
    <t>B</t>
  </si>
  <si>
    <t>Graphs</t>
  </si>
  <si>
    <t>X for obs</t>
  </si>
  <si>
    <t>9A</t>
  </si>
  <si>
    <t>10A</t>
  </si>
  <si>
    <t>9B</t>
  </si>
  <si>
    <t>10B</t>
  </si>
  <si>
    <t>If MSb&lt;MSw:</t>
  </si>
  <si>
    <t>© Anders Kallner, Dept Clin Chem, Karolinska hospital,</t>
  </si>
  <si>
    <t>Comp1</t>
  </si>
  <si>
    <t>Comp2</t>
  </si>
  <si>
    <t>conc 1</t>
  </si>
  <si>
    <t>conc 2</t>
  </si>
  <si>
    <t>Y</t>
  </si>
  <si>
    <t>N</t>
  </si>
  <si>
    <t>Coverage factor:</t>
  </si>
  <si>
    <t>11B</t>
  </si>
  <si>
    <t>12B</t>
  </si>
  <si>
    <t>12A</t>
  </si>
  <si>
    <t>11A</t>
  </si>
  <si>
    <t>Target</t>
  </si>
  <si>
    <t>Target:</t>
  </si>
  <si>
    <t>Total df</t>
  </si>
  <si>
    <t xml:space="preserve">Instrument sum </t>
  </si>
  <si>
    <t>Mean of groups draw</t>
  </si>
  <si>
    <t>Mean of groups calculate</t>
  </si>
  <si>
    <t>U(x) k=2</t>
  </si>
  <si>
    <t>SD choosen:</t>
  </si>
  <si>
    <t>Number of obs/group for calc</t>
  </si>
  <si>
    <t>F:</t>
  </si>
  <si>
    <t>Pure Sb</t>
  </si>
  <si>
    <t xml:space="preserve">Var Interlab </t>
  </si>
  <si>
    <t>sd w</t>
  </si>
  <si>
    <t>sd b</t>
  </si>
  <si>
    <t>sd tot</t>
  </si>
  <si>
    <t>%CVw</t>
  </si>
  <si>
    <t>%CVb</t>
  </si>
  <si>
    <t>%Cvtot</t>
  </si>
  <si>
    <t>MSwith:</t>
  </si>
  <si>
    <t>MSbet:</t>
  </si>
  <si>
    <t>SSbet:</t>
  </si>
  <si>
    <t>SSwith:</t>
  </si>
  <si>
    <t>Var with</t>
  </si>
  <si>
    <t>Replicates</t>
  </si>
  <si>
    <t xml:space="preserve">F: </t>
  </si>
  <si>
    <t xml:space="preserve">p-value: </t>
  </si>
  <si>
    <t xml:space="preserve">Fcrit: </t>
  </si>
  <si>
    <t>Difference (bias)</t>
  </si>
  <si>
    <t>t-value:</t>
  </si>
  <si>
    <t>p-value</t>
  </si>
  <si>
    <t>Var</t>
  </si>
  <si>
    <t xml:space="preserve">Component: </t>
  </si>
  <si>
    <t>Intragroup variance:</t>
  </si>
  <si>
    <t xml:space="preserve"> </t>
  </si>
  <si>
    <t>X</t>
  </si>
  <si>
    <t>Youden plot</t>
  </si>
  <si>
    <t xml:space="preserve"> SE 171 76 Stockholm, SWEDEN,  anders.kallner@ki.se</t>
  </si>
  <si>
    <t>Bisector</t>
  </si>
  <si>
    <t>y=x-med X+med y</t>
  </si>
  <si>
    <t>x</t>
  </si>
  <si>
    <t>y</t>
  </si>
  <si>
    <t>Low (Y)</t>
  </si>
  <si>
    <t>High (X)</t>
  </si>
  <si>
    <t>TE limits</t>
  </si>
  <si>
    <t>Slope:</t>
  </si>
  <si>
    <t>Intercept:</t>
  </si>
  <si>
    <t>Coeff of determination %:</t>
  </si>
  <si>
    <t>Median and whiskers</t>
  </si>
  <si>
    <t>Calulated  SD</t>
  </si>
  <si>
    <t>Within gr variance:</t>
  </si>
  <si>
    <t>Betw gr variance:</t>
  </si>
  <si>
    <t>Min Sign Diff (MD)</t>
  </si>
  <si>
    <t>Min sign diff across inst/lab (MD)</t>
  </si>
  <si>
    <t>Instrument median:</t>
  </si>
  <si>
    <t>Instrument</t>
  </si>
  <si>
    <t>Within instr uncertainty:</t>
  </si>
  <si>
    <t>Between instr uncertatinty:</t>
  </si>
  <si>
    <t>CI</t>
  </si>
  <si>
    <t>State k:</t>
  </si>
  <si>
    <t>Permissible uncertainty:</t>
  </si>
  <si>
    <t>Permissible uncertainty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</si>
  <si>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</si>
  <si>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</si>
  <si>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</si>
  <si>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</si>
  <si>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</si>
  <si>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</si>
  <si>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</si>
  <si>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</si>
  <si>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</si>
  <si>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</si>
  <si>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</si>
  <si>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</si>
  <si>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Vert low:</t>
  </si>
  <si>
    <t>Horiz high</t>
  </si>
  <si>
    <t>Horiz low</t>
  </si>
  <si>
    <t>Vert High:</t>
  </si>
  <si>
    <t>Include</t>
  </si>
  <si>
    <t>Overall min</t>
  </si>
  <si>
    <t>Overall max</t>
  </si>
  <si>
    <t>ME</t>
  </si>
  <si>
    <t>AV</t>
  </si>
  <si>
    <t>AVERAGE</t>
  </si>
  <si>
    <t>Plot as Median (ME) or Average (AV):</t>
  </si>
  <si>
    <t xml:space="preserve">Target ± U (k= </t>
  </si>
  <si>
    <t>Display</t>
  </si>
  <si>
    <t>Concentration</t>
  </si>
  <si>
    <t>+2s(Y)</t>
  </si>
  <si>
    <t>-2s(Y)</t>
  </si>
  <si>
    <t>There are hidden calculations in this sheet.</t>
  </si>
  <si>
    <t>Use limits stated below?</t>
  </si>
  <si>
    <t>Display sample conf int (CI), SD (SD) or none (N)?</t>
  </si>
  <si>
    <t>Display target</t>
  </si>
  <si>
    <t>SEM Target</t>
  </si>
  <si>
    <t>BIAS</t>
  </si>
  <si>
    <t>u(bias)</t>
  </si>
  <si>
    <t>Observation number</t>
  </si>
  <si>
    <t>Average:</t>
  </si>
  <si>
    <t>Obs and target ± U (k=</t>
  </si>
  <si>
    <t>Average</t>
  </si>
  <si>
    <t>Mätvärden</t>
  </si>
  <si>
    <t>Till plotten</t>
  </si>
  <si>
    <t>EOF</t>
  </si>
  <si>
    <t>Instrument average:</t>
  </si>
  <si>
    <t>Instr. average</t>
  </si>
  <si>
    <t>Target nominal:</t>
  </si>
  <si>
    <t>Target display</t>
  </si>
  <si>
    <t>Interpretation (statistical)</t>
  </si>
  <si>
    <t>Relative between instr uncertainty %:</t>
  </si>
  <si>
    <t>Relatve within instr uncert %:</t>
  </si>
  <si>
    <t>Reject</t>
  </si>
  <si>
    <t>Accept</t>
  </si>
  <si>
    <t xml:space="preserve">Difference </t>
  </si>
  <si>
    <t>ficant difference between instruments</t>
  </si>
  <si>
    <t>%CV</t>
  </si>
  <si>
    <t>Acceptable network uncertainty</t>
  </si>
  <si>
    <t>Interpretation (lab)</t>
  </si>
  <si>
    <t>Instrument p-value:</t>
  </si>
  <si>
    <t>Scaling factor:</t>
  </si>
  <si>
    <t>Limits low</t>
  </si>
  <si>
    <t>Limits high</t>
  </si>
  <si>
    <t>MIN:</t>
  </si>
  <si>
    <t>Calc  SD</t>
  </si>
  <si>
    <t>u(target):</t>
  </si>
  <si>
    <t>Within network: u(comb):</t>
  </si>
  <si>
    <t>Within network rel. uncertainty; u(comb)  %:</t>
  </si>
  <si>
    <t>Interpretation (network):</t>
  </si>
  <si>
    <t>Within network 'u':</t>
  </si>
  <si>
    <t>Relativ within network 'u' (%):</t>
  </si>
  <si>
    <t>Within network uncertainty:</t>
  </si>
  <si>
    <t>Rel within network uncertainty (%):</t>
  </si>
  <si>
    <t>df:</t>
  </si>
  <si>
    <t>Interpretation:</t>
  </si>
  <si>
    <t>Crit t-value:</t>
  </si>
  <si>
    <t>P-value (2-tail):</t>
  </si>
  <si>
    <t>Average( row26):</t>
  </si>
  <si>
    <t>Instrument :</t>
  </si>
  <si>
    <t>Uncertainty (row 27):</t>
  </si>
  <si>
    <t>Number of obs (row 28):</t>
  </si>
  <si>
    <t>MAX</t>
  </si>
  <si>
    <t>Median</t>
  </si>
  <si>
    <t>Rand comp</t>
  </si>
  <si>
    <t>Syst comp</t>
  </si>
  <si>
    <t>total error</t>
  </si>
  <si>
    <t>Manhattan rectangle</t>
  </si>
  <si>
    <t>Systematic</t>
  </si>
  <si>
    <t>Random</t>
  </si>
  <si>
    <t>Relative Systematic</t>
  </si>
  <si>
    <t>Relative Random</t>
  </si>
  <si>
    <t>Rel Syst comp</t>
  </si>
  <si>
    <t>Rel Rand comp</t>
  </si>
  <si>
    <t>Acceptable within</t>
  </si>
  <si>
    <t xml:space="preserve"> instr. uncertainty:</t>
  </si>
  <si>
    <t>grand average</t>
  </si>
  <si>
    <t>Grand average:</t>
  </si>
  <si>
    <t>Satterthwaith correc tion</t>
  </si>
  <si>
    <t>Grand average</t>
  </si>
  <si>
    <t>Version 9.1 2014-12-10</t>
  </si>
  <si>
    <t>Document Control</t>
  </si>
  <si>
    <t>All axis formatting now automatic as default. All coverage factors set to 2. Version number unchanged; name starts 15-01-17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</si>
</sst>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0.000"/>
    <numFmt numFmtId="166" formatCode="0.0"/>
    <numFmt numFmtId="167" formatCode="0.000000"/>
    <numFmt numFmtId="168" formatCode="0.00000"/>
    <numFmt numFmtId="169" formatCode="0.0000000000"/>
    <numFmt numFmtId="170" formatCode="0.0000000000000000"/>
    <numFmt numFmtId="171" formatCode="0.00000000000000"/>
  </numFmts>
  <fonts count="7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21"/>
      <name val="Arial"/>
      <family val="2"/>
    </font>
    <font>
      <sz val="10"/>
      <color indexed="41"/>
      <name val="Arial"/>
      <family val="2"/>
    </font>
    <font>
      <b/>
      <sz val="14"/>
      <color indexed="10"/>
      <name val="Arial"/>
      <family val="2"/>
    </font>
    <font>
      <b/>
      <sz val="10"/>
      <color indexed="81"/>
      <name val="Tahoma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27"/>
      <name val="Arial"/>
      <family val="2"/>
    </font>
    <font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30"/>
      <name val="Arial"/>
      <family val="2"/>
    </font>
    <font>
      <sz val="11"/>
      <color indexed="12"/>
      <name val="Arial"/>
      <family val="2"/>
    </font>
    <font>
      <sz val="10"/>
      <color indexed="12"/>
      <name val="Cambria"/>
      <family val="1"/>
    </font>
    <font>
      <b/>
      <sz val="10"/>
      <color indexed="12"/>
      <name val="Cambria"/>
      <family val="1"/>
    </font>
    <font>
      <b/>
      <sz val="14"/>
      <color indexed="12"/>
      <name val="Cambria"/>
      <family val="1"/>
    </font>
    <font>
      <b/>
      <sz val="12"/>
      <color indexed="12"/>
      <name val="Cambria"/>
      <family val="1"/>
    </font>
    <font>
      <b/>
      <sz val="11"/>
      <color indexed="12"/>
      <name val="Cambria"/>
      <family val="1"/>
    </font>
    <font>
      <b/>
      <sz val="11"/>
      <color indexed="81"/>
      <name val="Tahoma"/>
      <family val="2"/>
    </font>
    <font>
      <i/>
      <sz val="10"/>
      <name val="Arial"/>
      <family val="2"/>
    </font>
    <font>
      <sz val="10"/>
      <color indexed="10"/>
      <name val="Cambria"/>
      <family val="1"/>
    </font>
    <font>
      <sz val="10"/>
      <color indexed="22"/>
      <name val="Arial"/>
      <family val="2"/>
    </font>
    <font>
      <sz val="11"/>
      <color indexed="81"/>
      <name val="Tahoma"/>
      <family val="2"/>
    </font>
    <font>
      <sz val="10"/>
      <color indexed="9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8"/>
      <color indexed="81"/>
      <name val="Tahoma"/>
      <family val="2"/>
    </font>
    <font>
      <sz val="10"/>
      <color indexed="12"/>
      <name val="Cambria"/>
      <family val="1"/>
    </font>
    <font>
      <sz val="8"/>
      <name val="Arial"/>
      <family val="2"/>
    </font>
    <font>
      <sz val="10"/>
      <color indexed="10"/>
      <name val="Cambria"/>
      <family val="1"/>
    </font>
    <font>
      <sz val="10"/>
      <color indexed="10"/>
      <name val="Arial"/>
      <family val="2"/>
    </font>
    <font>
      <sz val="10"/>
      <color indexed="55"/>
      <name val="Arial"/>
      <family val="2"/>
    </font>
    <font>
      <sz val="10"/>
      <color indexed="12"/>
      <name val="Arial"/>
      <family val="2"/>
    </font>
    <font>
      <b/>
      <sz val="10"/>
      <color indexed="10"/>
      <name val="Cambria"/>
      <family val="1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22"/>
      <name val="Cambria"/>
      <family val="1"/>
    </font>
    <font>
      <sz val="10"/>
      <color indexed="22"/>
      <name val="Arial"/>
      <family val="2"/>
    </font>
    <font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1"/>
      <color indexed="10"/>
      <name val="Arial"/>
      <family val="2"/>
    </font>
    <font>
      <sz val="10"/>
      <color indexed="45"/>
      <name val="Cambria"/>
      <family val="1"/>
    </font>
    <font>
      <sz val="10"/>
      <color indexed="14"/>
      <name val="Cambria"/>
      <family val="1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0"/>
      <color indexed="45"/>
      <name val="Arial"/>
      <family val="2"/>
    </font>
    <font>
      <sz val="11"/>
      <color indexed="81"/>
      <name val="Arial"/>
      <family val="2"/>
    </font>
    <font>
      <sz val="10"/>
      <color theme="0" tint="-0.249977111117893"/>
      <name val="Arial"/>
      <family val="2"/>
    </font>
    <font>
      <sz val="12"/>
      <color indexed="81"/>
      <name val="Arial"/>
      <family val="2"/>
    </font>
    <font>
      <sz val="10"/>
      <color rgb="FFFF0000"/>
      <name val="Arial"/>
      <family val="2"/>
    </font>
    <font>
      <sz val="10"/>
      <color rgb="FFFF0000"/>
      <name val="Cambria"/>
      <family val="1"/>
    </font>
    <font>
      <sz val="10"/>
      <color theme="0" tint="-0.249977111117893"/>
      <name val="Cambria"/>
      <family val="1"/>
    </font>
    <font>
      <sz val="11"/>
      <name val="Arial"/>
      <family val="2"/>
    </font>
    <font>
      <sz val="11"/>
      <color rgb="FFFF0000"/>
      <name val="Arial"/>
      <family val="2"/>
    </font>
    <font>
      <i/>
      <sz val="10"/>
      <color rgb="FF0000FF"/>
      <name val="Cambria"/>
      <family val="1"/>
    </font>
    <font>
      <sz val="11"/>
      <color rgb="FF0000FF"/>
      <name val="Arial"/>
      <family val="2"/>
    </font>
    <font>
      <sz val="11"/>
      <color rgb="FF0000FF"/>
      <name val="Cambria"/>
      <family val="1"/>
    </font>
    <font>
      <sz val="10"/>
      <color rgb="FF0000FF"/>
      <name val="Arial"/>
      <family val="2"/>
    </font>
    <font>
      <b/>
      <sz val="10"/>
      <color rgb="FFFF0000"/>
      <name val="Cambria"/>
      <family val="1"/>
    </font>
    <font>
      <sz val="10"/>
      <color rgb="FF0000FF"/>
      <name val="Cambria"/>
      <family val="1"/>
    </font>
    <font>
      <i/>
      <sz val="10"/>
      <color rgb="FFFF0000"/>
      <name val="Cambria"/>
      <family val="1"/>
    </font>
    <font>
      <i/>
      <sz val="12"/>
      <color theme="0" tint="-0.249977111117893"/>
      <name val="Cambria"/>
      <family val="1"/>
    </font>
    <font>
      <i/>
      <sz val="10"/>
      <color theme="0" tint="-0.249977111117893"/>
      <name val="Cambria"/>
      <family val="1"/>
    </font>
    <font>
      <sz val="10"/>
      <color theme="0" tint="-0.249977111117893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medium">
        <color indexed="30"/>
      </top>
      <bottom style="thin">
        <color indexed="12"/>
      </bottom>
      <diagonal/>
    </border>
    <border>
      <left/>
      <right style="medium">
        <color indexed="30"/>
      </right>
      <top style="medium">
        <color indexed="30"/>
      </top>
      <bottom style="thin">
        <color indexed="12"/>
      </bottom>
      <diagonal/>
    </border>
    <border>
      <left/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medium">
        <color indexed="10"/>
      </top>
      <bottom/>
      <diagonal/>
    </border>
    <border>
      <left style="hair">
        <color indexed="10"/>
      </left>
      <right style="hair">
        <color indexed="10"/>
      </right>
      <top style="medium">
        <color indexed="10"/>
      </top>
      <bottom/>
      <diagonal/>
    </border>
    <border>
      <left style="hair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2"/>
      </left>
      <right/>
      <top/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double">
        <color indexed="64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/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0"/>
      </left>
      <right/>
      <top style="medium">
        <color indexed="10"/>
      </top>
      <bottom/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medium">
        <color indexed="10"/>
      </left>
      <right style="hair">
        <color indexed="10"/>
      </right>
      <top style="medium">
        <color indexed="10"/>
      </top>
      <bottom/>
      <diagonal/>
    </border>
    <border>
      <left style="medium">
        <color indexed="10"/>
      </left>
      <right style="hair">
        <color indexed="10"/>
      </right>
      <top/>
      <bottom style="thin">
        <color indexed="10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 style="medium">
        <color indexed="12"/>
      </right>
      <top/>
      <bottom style="double">
        <color indexed="12"/>
      </bottom>
      <diagonal/>
    </border>
    <border>
      <left/>
      <right style="medium">
        <color indexed="10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 style="medium">
        <color indexed="10"/>
      </right>
      <top/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2"/>
      </left>
      <right style="medium">
        <color indexed="12"/>
      </right>
      <top style="medium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double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ouble">
        <color indexed="10"/>
      </right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double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2"/>
      </left>
      <right/>
      <top style="thin">
        <color indexed="12"/>
      </top>
      <bottom style="medium">
        <color indexed="12"/>
      </bottom>
      <diagonal/>
    </border>
    <border>
      <left/>
      <right style="double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/>
      <top/>
      <bottom style="double">
        <color indexed="12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double">
        <color indexed="12"/>
      </bottom>
      <diagonal/>
    </border>
    <border>
      <left style="thin">
        <color indexed="12"/>
      </left>
      <right style="thin">
        <color indexed="12"/>
      </right>
      <top/>
      <bottom style="double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64"/>
      </top>
      <bottom/>
      <diagonal/>
    </border>
    <border>
      <left style="medium">
        <color indexed="10"/>
      </left>
      <right/>
      <top/>
      <bottom style="thin">
        <color indexed="10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12"/>
      </left>
      <right/>
      <top style="double">
        <color indexed="12"/>
      </top>
      <bottom style="thin">
        <color indexed="10"/>
      </bottom>
      <diagonal/>
    </border>
    <border>
      <left/>
      <right style="thin">
        <color indexed="12"/>
      </right>
      <top style="double">
        <color indexed="12"/>
      </top>
      <bottom/>
      <diagonal/>
    </border>
    <border>
      <left style="thin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12"/>
      </left>
      <right/>
      <top style="double">
        <color indexed="12"/>
      </top>
      <bottom/>
      <diagonal/>
    </border>
    <border>
      <left style="double">
        <color indexed="12"/>
      </left>
      <right style="thin">
        <color indexed="12"/>
      </right>
      <top style="double">
        <color indexed="1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/>
      <top/>
      <bottom/>
      <diagonal/>
    </border>
    <border>
      <left style="medium">
        <color indexed="12"/>
      </left>
      <right/>
      <top style="medium">
        <color indexed="10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medium">
        <color indexed="10"/>
      </bottom>
      <diagonal/>
    </border>
    <border>
      <left style="double">
        <color indexed="10"/>
      </left>
      <right/>
      <top style="double">
        <color indexed="10"/>
      </top>
      <bottom style="medium">
        <color indexed="10"/>
      </bottom>
      <diagonal/>
    </border>
    <border>
      <left/>
      <right style="double">
        <color indexed="10"/>
      </right>
      <top style="double">
        <color indexed="10"/>
      </top>
      <bottom style="medium">
        <color indexed="10"/>
      </bottom>
      <diagonal/>
    </border>
    <border>
      <left style="medium">
        <color indexed="30"/>
      </left>
      <right/>
      <top style="medium">
        <color indexed="30"/>
      </top>
      <bottom style="thin">
        <color indexed="12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tted">
        <color indexed="10"/>
      </right>
      <top style="medium">
        <color indexed="10"/>
      </top>
      <bottom/>
      <diagonal/>
    </border>
    <border>
      <left style="dotted">
        <color indexed="10"/>
      </left>
      <right style="dotted">
        <color indexed="10"/>
      </right>
      <top style="medium">
        <color indexed="10"/>
      </top>
      <bottom/>
      <diagonal/>
    </border>
    <border>
      <left style="medium">
        <color indexed="10"/>
      </left>
      <right style="dotted">
        <color indexed="10"/>
      </right>
      <top style="medium">
        <color indexed="10"/>
      </top>
      <bottom/>
      <diagonal/>
    </border>
    <border>
      <left/>
      <right style="dotted">
        <color indexed="10"/>
      </right>
      <top/>
      <bottom/>
      <diagonal/>
    </border>
    <border>
      <left style="hair">
        <color indexed="10"/>
      </left>
      <right style="dotted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medium">
        <color indexed="10"/>
      </left>
      <right style="dotted">
        <color indexed="10"/>
      </right>
      <top/>
      <bottom/>
      <diagonal/>
    </border>
    <border>
      <left style="dotted">
        <color indexed="10"/>
      </left>
      <right style="dotted">
        <color indexed="10"/>
      </right>
      <top/>
      <bottom/>
      <diagonal/>
    </border>
    <border>
      <left style="dotted">
        <color indexed="10"/>
      </left>
      <right/>
      <top/>
      <bottom/>
      <diagonal/>
    </border>
    <border>
      <left style="dotted">
        <color indexed="10"/>
      </left>
      <right style="thin">
        <color indexed="10"/>
      </right>
      <top/>
      <bottom/>
      <diagonal/>
    </border>
    <border>
      <left/>
      <right style="dashed">
        <color indexed="10"/>
      </right>
      <top style="thin">
        <color indexed="10"/>
      </top>
      <bottom style="thin">
        <color indexed="10"/>
      </bottom>
      <diagonal/>
    </border>
    <border>
      <left style="dashed">
        <color indexed="10"/>
      </left>
      <right style="dashed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dashed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dashed">
        <color indexed="10"/>
      </right>
      <top style="thin">
        <color indexed="10"/>
      </top>
      <bottom style="medium">
        <color indexed="10"/>
      </bottom>
      <diagonal/>
    </border>
    <border>
      <left style="dash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double">
        <color indexed="12"/>
      </right>
      <top/>
      <bottom style="thin">
        <color indexed="10"/>
      </bottom>
      <diagonal/>
    </border>
    <border>
      <left/>
      <right style="medium">
        <color indexed="12"/>
      </right>
      <top/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/>
      <top style="thin">
        <color indexed="12"/>
      </top>
      <bottom/>
      <diagonal/>
    </border>
    <border>
      <left style="double">
        <color indexed="10"/>
      </left>
      <right style="medium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 style="double">
        <color indexed="12"/>
      </top>
      <bottom style="double">
        <color indexed="10"/>
      </bottom>
      <diagonal/>
    </border>
    <border>
      <left/>
      <right style="double">
        <color indexed="10"/>
      </right>
      <top style="double">
        <color indexed="12"/>
      </top>
      <bottom style="double">
        <color indexed="10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double">
        <color indexed="12"/>
      </left>
      <right style="thin">
        <color indexed="12"/>
      </right>
      <top/>
      <bottom style="thin">
        <color indexed="10"/>
      </bottom>
      <diagonal/>
    </border>
    <border>
      <left style="thin">
        <color indexed="12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2"/>
      </right>
      <top/>
      <bottom style="thin">
        <color indexed="10"/>
      </bottom>
      <diagonal/>
    </border>
    <border>
      <left style="medium">
        <color indexed="12"/>
      </left>
      <right style="thin">
        <color indexed="10"/>
      </right>
      <top style="thin">
        <color indexed="10"/>
      </top>
      <bottom style="double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64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double">
        <color indexed="64"/>
      </bottom>
      <diagonal/>
    </border>
    <border>
      <left style="thin">
        <color indexed="10"/>
      </left>
      <right style="dotted">
        <color indexed="10"/>
      </right>
      <top/>
      <bottom/>
      <diagonal/>
    </border>
    <border>
      <left style="dashed">
        <color indexed="10"/>
      </left>
      <right style="dashed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dashed">
        <color indexed="10"/>
      </left>
      <right style="hair">
        <color indexed="10"/>
      </right>
      <top style="thin">
        <color indexed="10"/>
      </top>
      <bottom/>
      <diagonal/>
    </border>
    <border>
      <left style="medium">
        <color indexed="10"/>
      </left>
      <right style="dashed">
        <color indexed="10"/>
      </right>
      <top style="thin">
        <color indexed="10"/>
      </top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 style="thin">
        <color indexed="10"/>
      </right>
      <top/>
      <bottom style="thin">
        <color indexed="12"/>
      </bottom>
      <diagonal/>
    </border>
    <border>
      <left style="thin">
        <color indexed="10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double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10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 style="thin">
        <color indexed="12"/>
      </top>
      <bottom style="thin">
        <color indexed="10"/>
      </bottom>
      <diagonal/>
    </border>
    <border>
      <left/>
      <right/>
      <top style="thin">
        <color indexed="12"/>
      </top>
      <bottom style="thin">
        <color indexed="10"/>
      </bottom>
      <diagonal/>
    </border>
    <border>
      <left style="thick">
        <color indexed="36"/>
      </left>
      <right style="thick">
        <color indexed="36"/>
      </right>
      <top style="thick">
        <color indexed="36"/>
      </top>
      <bottom style="thick">
        <color indexed="17"/>
      </bottom>
      <diagonal/>
    </border>
    <border>
      <left/>
      <right style="thin">
        <color indexed="10"/>
      </right>
      <top style="thin">
        <color indexed="10"/>
      </top>
      <bottom style="dashed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ashed">
        <color indexed="10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/>
      <right style="thin">
        <color indexed="10"/>
      </right>
      <top style="dashed">
        <color indexed="10"/>
      </top>
      <bottom style="dashed">
        <color indexed="10"/>
      </bottom>
      <diagonal/>
    </border>
    <border>
      <left style="thin">
        <color indexed="10"/>
      </left>
      <right style="thin">
        <color indexed="10"/>
      </right>
      <top style="dashed">
        <color indexed="10"/>
      </top>
      <bottom style="dashed">
        <color indexed="10"/>
      </bottom>
      <diagonal/>
    </border>
    <border>
      <left style="thick">
        <color indexed="36"/>
      </left>
      <right style="thick">
        <color indexed="36"/>
      </right>
      <top style="thick">
        <color indexed="36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51"/>
      </left>
      <right style="thick">
        <color indexed="51"/>
      </right>
      <top style="thick">
        <color indexed="51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57"/>
      </left>
      <right style="thick">
        <color indexed="57"/>
      </right>
      <top style="thick">
        <color indexed="57"/>
      </top>
      <bottom/>
      <diagonal/>
    </border>
    <border>
      <left/>
      <right style="thin">
        <color indexed="10"/>
      </right>
      <top style="dashed">
        <color indexed="10"/>
      </top>
      <bottom/>
      <diagonal/>
    </border>
    <border>
      <left style="thin">
        <color indexed="10"/>
      </left>
      <right style="thin">
        <color indexed="10"/>
      </right>
      <top style="dashed">
        <color indexed="10"/>
      </top>
      <bottom/>
      <diagonal/>
    </border>
    <border>
      <left style="thin">
        <color indexed="12"/>
      </left>
      <right style="medium">
        <color indexed="12"/>
      </right>
      <top style="medium">
        <color indexed="10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double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10"/>
      </right>
      <top style="double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medium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 style="medium">
        <color indexed="10"/>
      </right>
      <top/>
      <bottom style="double">
        <color indexed="10"/>
      </bottom>
      <diagonal/>
    </border>
    <border>
      <left/>
      <right/>
      <top style="medium">
        <color indexed="10"/>
      </top>
      <bottom/>
      <diagonal/>
    </border>
    <border>
      <left style="double">
        <color indexed="10"/>
      </left>
      <right/>
      <top style="double">
        <color indexed="10"/>
      </top>
      <bottom style="thin">
        <color indexed="10"/>
      </bottom>
      <diagonal/>
    </border>
    <border>
      <left/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indexed="12"/>
      </top>
      <bottom style="thin">
        <color indexed="1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ashed">
        <color rgb="FFFF0000"/>
      </bottom>
      <diagonal/>
    </border>
    <border>
      <left style="thin">
        <color rgb="FFFF0000"/>
      </left>
      <right style="thin">
        <color rgb="FFFF0000"/>
      </right>
      <top style="dashed">
        <color rgb="FFFF0000"/>
      </top>
      <bottom style="dashed">
        <color rgb="FFFF0000"/>
      </bottom>
      <diagonal/>
    </border>
    <border>
      <left style="thin">
        <color rgb="FFFF0000"/>
      </left>
      <right style="thin">
        <color rgb="FFFF0000"/>
      </right>
      <top style="dashed">
        <color rgb="FFFF0000"/>
      </top>
      <bottom style="thin">
        <color rgb="FFFF0000"/>
      </bottom>
      <diagonal/>
    </border>
    <border>
      <left style="thin">
        <color indexed="12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/>
      <right style="dashed">
        <color indexed="10"/>
      </right>
      <top/>
      <bottom style="thin">
        <color indexed="10"/>
      </bottom>
      <diagonal/>
    </border>
    <border>
      <left style="double">
        <color indexed="12"/>
      </left>
      <right/>
      <top style="medium">
        <color indexed="12"/>
      </top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13">
    <xf numFmtId="0" fontId="0" fillId="0" borderId="0" xfId="0"/>
    <xf numFmtId="0" fontId="1" fillId="2" borderId="0" xfId="2" applyFill="1" applyProtection="1">
      <protection hidden="1"/>
    </xf>
    <xf numFmtId="0" fontId="1" fillId="0" borderId="0" xfId="2" applyFill="1"/>
    <xf numFmtId="0" fontId="1" fillId="0" borderId="1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0" xfId="2" applyBorder="1"/>
    <xf numFmtId="2" fontId="1" fillId="0" borderId="0" xfId="2" applyNumberFormat="1" applyFill="1" applyProtection="1">
      <protection locked="0"/>
    </xf>
    <xf numFmtId="2" fontId="1" fillId="0" borderId="0" xfId="2" applyNumberFormat="1" applyFill="1"/>
    <xf numFmtId="0" fontId="1" fillId="0" borderId="0" xfId="2"/>
    <xf numFmtId="0" fontId="1" fillId="0" borderId="0" xfId="2" applyFill="1" applyAlignment="1">
      <alignment horizontal="right"/>
    </xf>
    <xf numFmtId="1" fontId="1" fillId="0" borderId="0" xfId="2" applyNumberFormat="1" applyFill="1"/>
    <xf numFmtId="0" fontId="1" fillId="0" borderId="0" xfId="2" applyAlignment="1">
      <alignment horizontal="right"/>
    </xf>
    <xf numFmtId="0" fontId="1" fillId="0" borderId="0" xfId="2" applyFill="1" applyProtection="1">
      <protection locked="0"/>
    </xf>
    <xf numFmtId="0" fontId="1" fillId="0" borderId="0" xfId="2" applyFill="1" applyBorder="1"/>
    <xf numFmtId="0" fontId="1" fillId="0" borderId="0" xfId="2" applyFill="1" applyAlignment="1" applyProtection="1">
      <alignment horizontal="right"/>
    </xf>
    <xf numFmtId="0" fontId="1" fillId="0" borderId="5" xfId="2" applyFill="1" applyBorder="1" applyProtection="1">
      <protection locked="0"/>
    </xf>
    <xf numFmtId="1" fontId="1" fillId="0" borderId="0" xfId="2" applyNumberFormat="1" applyFill="1" applyAlignment="1">
      <alignment horizontal="right"/>
    </xf>
    <xf numFmtId="1" fontId="1" fillId="2" borderId="5" xfId="2" applyNumberFormat="1" applyFill="1" applyBorder="1"/>
    <xf numFmtId="1" fontId="1" fillId="2" borderId="5" xfId="2" applyNumberFormat="1" applyFill="1" applyBorder="1" applyProtection="1"/>
    <xf numFmtId="0" fontId="1" fillId="0" borderId="0" xfId="2" applyAlignment="1">
      <alignment horizontal="center"/>
    </xf>
    <xf numFmtId="0" fontId="1" fillId="0" borderId="0" xfId="2" applyFont="1" applyFill="1"/>
    <xf numFmtId="0" fontId="2" fillId="0" borderId="0" xfId="2" applyFont="1"/>
    <xf numFmtId="0" fontId="1" fillId="0" borderId="0" xfId="2" applyBorder="1" applyAlignment="1">
      <alignment horizontal="center"/>
    </xf>
    <xf numFmtId="0" fontId="1" fillId="2" borderId="0" xfId="2" applyFill="1" applyBorder="1" applyAlignment="1">
      <alignment horizontal="right"/>
    </xf>
    <xf numFmtId="2" fontId="1" fillId="0" borderId="0" xfId="2" applyNumberFormat="1"/>
    <xf numFmtId="2" fontId="1" fillId="0" borderId="0" xfId="2" applyNumberFormat="1" applyBorder="1"/>
    <xf numFmtId="2" fontId="1" fillId="0" borderId="0" xfId="2" applyNumberFormat="1" applyProtection="1">
      <protection locked="0"/>
    </xf>
    <xf numFmtId="0" fontId="1" fillId="2" borderId="0" xfId="2" applyFill="1" applyAlignment="1">
      <alignment horizontal="right"/>
    </xf>
    <xf numFmtId="0" fontId="1" fillId="2" borderId="0" xfId="2" quotePrefix="1" applyFill="1" applyBorder="1" applyAlignment="1" applyProtection="1">
      <alignment horizontal="right"/>
    </xf>
    <xf numFmtId="0" fontId="1" fillId="0" borderId="6" xfId="2" applyBorder="1"/>
    <xf numFmtId="0" fontId="1" fillId="0" borderId="0" xfId="2" quotePrefix="1"/>
    <xf numFmtId="168" fontId="1" fillId="0" borderId="6" xfId="2" applyNumberFormat="1" applyFill="1" applyBorder="1"/>
    <xf numFmtId="1" fontId="1" fillId="0" borderId="0" xfId="2" applyNumberFormat="1"/>
    <xf numFmtId="168" fontId="1" fillId="2" borderId="7" xfId="2" applyNumberFormat="1" applyFill="1" applyBorder="1"/>
    <xf numFmtId="167" fontId="1" fillId="0" borderId="0" xfId="2" applyNumberFormat="1"/>
    <xf numFmtId="166" fontId="1" fillId="0" borderId="0" xfId="2" applyNumberFormat="1"/>
    <xf numFmtId="168" fontId="1" fillId="0" borderId="0" xfId="2" applyNumberFormat="1"/>
    <xf numFmtId="2" fontId="1" fillId="0" borderId="8" xfId="2" applyNumberFormat="1" applyBorder="1" applyProtection="1">
      <protection locked="0"/>
    </xf>
    <xf numFmtId="0" fontId="1" fillId="0" borderId="9" xfId="2" applyBorder="1"/>
    <xf numFmtId="0" fontId="1" fillId="0" borderId="10" xfId="2" applyBorder="1"/>
    <xf numFmtId="164" fontId="1" fillId="0" borderId="0" xfId="2" applyNumberFormat="1" applyProtection="1">
      <protection locked="0"/>
    </xf>
    <xf numFmtId="0" fontId="1" fillId="0" borderId="11" xfId="2" applyFill="1" applyBorder="1"/>
    <xf numFmtId="0" fontId="1" fillId="0" borderId="12" xfId="2" applyBorder="1"/>
    <xf numFmtId="0" fontId="1" fillId="0" borderId="12" xfId="2" applyBorder="1" applyAlignment="1">
      <alignment horizontal="center"/>
    </xf>
    <xf numFmtId="0" fontId="1" fillId="0" borderId="13" xfId="2" applyBorder="1"/>
    <xf numFmtId="0" fontId="1" fillId="0" borderId="3" xfId="2" applyBorder="1" applyAlignment="1">
      <alignment horizontal="right"/>
    </xf>
    <xf numFmtId="169" fontId="1" fillId="0" borderId="3" xfId="2" applyNumberFormat="1" applyFill="1" applyBorder="1" applyAlignment="1">
      <alignment horizontal="center"/>
    </xf>
    <xf numFmtId="2" fontId="1" fillId="0" borderId="4" xfId="2" applyNumberFormat="1" applyFill="1" applyBorder="1" applyAlignment="1">
      <alignment horizontal="center"/>
    </xf>
    <xf numFmtId="2" fontId="1" fillId="0" borderId="0" xfId="2" applyNumberFormat="1" applyBorder="1" applyProtection="1">
      <protection locked="0"/>
    </xf>
    <xf numFmtId="0" fontId="1" fillId="0" borderId="14" xfId="2" applyBorder="1" applyAlignment="1">
      <alignment horizontal="center"/>
    </xf>
    <xf numFmtId="0" fontId="1" fillId="0" borderId="3" xfId="2" applyBorder="1"/>
    <xf numFmtId="0" fontId="1" fillId="0" borderId="15" xfId="2" applyBorder="1"/>
    <xf numFmtId="0" fontId="1" fillId="0" borderId="0" xfId="2" applyAlignment="1">
      <alignment vertical="center" textRotation="90"/>
    </xf>
    <xf numFmtId="164" fontId="1" fillId="0" borderId="0" xfId="2" applyNumberFormat="1"/>
    <xf numFmtId="0" fontId="1" fillId="0" borderId="0" xfId="2" applyAlignment="1">
      <alignment vertical="center"/>
    </xf>
    <xf numFmtId="0" fontId="0" fillId="0" borderId="0" xfId="0" applyFill="1" applyBorder="1" applyAlignment="1"/>
    <xf numFmtId="11" fontId="1" fillId="0" borderId="0" xfId="2" applyNumberFormat="1" applyFill="1"/>
    <xf numFmtId="0" fontId="0" fillId="0" borderId="0" xfId="0" applyBorder="1"/>
    <xf numFmtId="0" fontId="28" fillId="0" borderId="0" xfId="0" applyFont="1" applyFill="1" applyBorder="1" applyAlignment="1">
      <alignment horizontal="center"/>
    </xf>
    <xf numFmtId="166" fontId="1" fillId="0" borderId="0" xfId="2" applyNumberFormat="1" applyBorder="1"/>
    <xf numFmtId="0" fontId="1" fillId="0" borderId="0" xfId="2" applyAlignment="1"/>
    <xf numFmtId="165" fontId="1" fillId="0" borderId="0" xfId="2" applyNumberFormat="1" applyAlignment="1"/>
    <xf numFmtId="2" fontId="1" fillId="0" borderId="0" xfId="2" applyNumberFormat="1" applyBorder="1" applyAlignment="1"/>
    <xf numFmtId="2" fontId="1" fillId="0" borderId="0" xfId="2" applyNumberFormat="1" applyAlignment="1"/>
    <xf numFmtId="2" fontId="1" fillId="0" borderId="0" xfId="2" applyNumberFormat="1" applyAlignment="1" applyProtection="1">
      <protection locked="0"/>
    </xf>
    <xf numFmtId="0" fontId="1" fillId="0" borderId="0" xfId="2" applyFont="1" applyAlignment="1"/>
    <xf numFmtId="0" fontId="1" fillId="0" borderId="16" xfId="2" applyFont="1" applyBorder="1" applyAlignment="1"/>
    <xf numFmtId="0" fontId="1" fillId="0" borderId="10" xfId="2" applyBorder="1" applyAlignment="1"/>
    <xf numFmtId="164" fontId="1" fillId="0" borderId="0" xfId="2" applyNumberFormat="1" applyAlignment="1"/>
    <xf numFmtId="164" fontId="1" fillId="0" borderId="0" xfId="2" applyNumberFormat="1" applyFill="1"/>
    <xf numFmtId="167" fontId="1" fillId="0" borderId="2" xfId="2" applyNumberFormat="1" applyBorder="1"/>
    <xf numFmtId="167" fontId="1" fillId="0" borderId="17" xfId="2" applyNumberFormat="1" applyBorder="1"/>
    <xf numFmtId="2" fontId="1" fillId="0" borderId="0" xfId="2" applyNumberFormat="1" applyFill="1" applyAlignment="1" applyProtection="1">
      <alignment horizontal="right"/>
      <protection locked="0"/>
    </xf>
    <xf numFmtId="169" fontId="1" fillId="0" borderId="0" xfId="2" applyNumberFormat="1" applyFill="1" applyBorder="1" applyAlignment="1">
      <alignment horizontal="center"/>
    </xf>
    <xf numFmtId="2" fontId="22" fillId="3" borderId="18" xfId="2" applyNumberFormat="1" applyFont="1" applyFill="1" applyBorder="1" applyProtection="1">
      <protection hidden="1"/>
    </xf>
    <xf numFmtId="165" fontId="22" fillId="3" borderId="18" xfId="2" applyNumberFormat="1" applyFont="1" applyFill="1" applyBorder="1" applyProtection="1">
      <protection hidden="1"/>
    </xf>
    <xf numFmtId="1" fontId="1" fillId="0" borderId="0" xfId="2" applyNumberFormat="1" applyAlignment="1"/>
    <xf numFmtId="0" fontId="1" fillId="4" borderId="0" xfId="2" applyFill="1" applyProtection="1">
      <protection hidden="1"/>
    </xf>
    <xf numFmtId="0" fontId="1" fillId="3" borderId="0" xfId="2" applyFill="1" applyProtection="1">
      <protection hidden="1"/>
    </xf>
    <xf numFmtId="0" fontId="20" fillId="3" borderId="19" xfId="2" applyFont="1" applyFill="1" applyBorder="1" applyAlignment="1" applyProtection="1">
      <protection locked="0"/>
    </xf>
    <xf numFmtId="0" fontId="20" fillId="3" borderId="20" xfId="2" applyFont="1" applyFill="1" applyBorder="1" applyAlignment="1" applyProtection="1">
      <protection locked="0"/>
    </xf>
    <xf numFmtId="2" fontId="18" fillId="3" borderId="21" xfId="2" applyNumberFormat="1" applyFont="1" applyFill="1" applyBorder="1" applyProtection="1">
      <protection locked="0"/>
    </xf>
    <xf numFmtId="2" fontId="18" fillId="3" borderId="22" xfId="2" applyNumberFormat="1" applyFont="1" applyFill="1" applyBorder="1" applyProtection="1">
      <protection locked="0"/>
    </xf>
    <xf numFmtId="2" fontId="18" fillId="3" borderId="23" xfId="2" applyNumberFormat="1" applyFont="1" applyFill="1" applyBorder="1" applyProtection="1">
      <protection locked="0"/>
    </xf>
    <xf numFmtId="2" fontId="18" fillId="3" borderId="24" xfId="2" applyNumberFormat="1" applyFont="1" applyFill="1" applyBorder="1" applyProtection="1">
      <protection locked="0"/>
    </xf>
    <xf numFmtId="0" fontId="16" fillId="3" borderId="25" xfId="2" applyFont="1" applyFill="1" applyBorder="1" applyAlignment="1" applyProtection="1">
      <alignment horizontal="center" vertical="center" textRotation="90"/>
      <protection hidden="1"/>
    </xf>
    <xf numFmtId="0" fontId="9" fillId="3" borderId="0" xfId="2" applyFont="1" applyFill="1" applyBorder="1" applyAlignment="1" applyProtection="1">
      <alignment horizontal="center" vertical="center" textRotation="90"/>
      <protection hidden="1"/>
    </xf>
    <xf numFmtId="0" fontId="8" fillId="3" borderId="0" xfId="2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0" fontId="8" fillId="3" borderId="0" xfId="2" applyFont="1" applyFill="1" applyProtection="1">
      <protection hidden="1"/>
    </xf>
    <xf numFmtId="0" fontId="1" fillId="3" borderId="26" xfId="2" applyFill="1" applyBorder="1" applyProtection="1">
      <protection hidden="1"/>
    </xf>
    <xf numFmtId="0" fontId="18" fillId="3" borderId="27" xfId="2" applyFont="1" applyFill="1" applyBorder="1" applyProtection="1">
      <protection hidden="1"/>
    </xf>
    <xf numFmtId="0" fontId="1" fillId="3" borderId="28" xfId="2" applyFill="1" applyBorder="1" applyProtection="1">
      <protection hidden="1"/>
    </xf>
    <xf numFmtId="2" fontId="15" fillId="3" borderId="29" xfId="2" applyNumberFormat="1" applyFont="1" applyFill="1" applyBorder="1" applyAlignment="1" applyProtection="1">
      <alignment horizontal="center"/>
      <protection hidden="1"/>
    </xf>
    <xf numFmtId="2" fontId="15" fillId="3" borderId="30" xfId="2" applyNumberFormat="1" applyFont="1" applyFill="1" applyBorder="1" applyAlignment="1" applyProtection="1">
      <alignment horizontal="center"/>
      <protection hidden="1"/>
    </xf>
    <xf numFmtId="2" fontId="15" fillId="3" borderId="31" xfId="2" applyNumberFormat="1" applyFont="1" applyFill="1" applyBorder="1" applyAlignment="1" applyProtection="1">
      <alignment horizontal="center"/>
      <protection hidden="1"/>
    </xf>
    <xf numFmtId="2" fontId="15" fillId="3" borderId="32" xfId="2" applyNumberFormat="1" applyFont="1" applyFill="1" applyBorder="1" applyAlignment="1" applyProtection="1">
      <alignment horizontal="center"/>
      <protection hidden="1"/>
    </xf>
    <xf numFmtId="2" fontId="15" fillId="3" borderId="33" xfId="2" applyNumberFormat="1" applyFont="1" applyFill="1" applyBorder="1" applyAlignment="1" applyProtection="1">
      <alignment horizontal="center"/>
      <protection hidden="1"/>
    </xf>
    <xf numFmtId="2" fontId="15" fillId="3" borderId="34" xfId="2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/>
    <xf numFmtId="0" fontId="0" fillId="4" borderId="0" xfId="0" applyFill="1"/>
    <xf numFmtId="0" fontId="15" fillId="4" borderId="0" xfId="0" applyFont="1" applyFill="1"/>
    <xf numFmtId="0" fontId="30" fillId="4" borderId="0" xfId="0" applyFont="1" applyFill="1"/>
    <xf numFmtId="2" fontId="1" fillId="0" borderId="35" xfId="2" applyNumberFormat="1" applyBorder="1"/>
    <xf numFmtId="0" fontId="0" fillId="3" borderId="0" xfId="0" applyFill="1"/>
    <xf numFmtId="0" fontId="32" fillId="3" borderId="0" xfId="0" applyFont="1" applyFill="1"/>
    <xf numFmtId="0" fontId="15" fillId="3" borderId="0" xfId="0" applyFont="1" applyFill="1"/>
    <xf numFmtId="2" fontId="18" fillId="3" borderId="36" xfId="2" applyNumberFormat="1" applyFont="1" applyFill="1" applyBorder="1" applyProtection="1">
      <protection locked="0"/>
    </xf>
    <xf numFmtId="2" fontId="18" fillId="3" borderId="37" xfId="2" applyNumberFormat="1" applyFont="1" applyFill="1" applyBorder="1" applyProtection="1">
      <protection locked="0"/>
    </xf>
    <xf numFmtId="2" fontId="18" fillId="3" borderId="38" xfId="2" applyNumberFormat="1" applyFont="1" applyFill="1" applyBorder="1" applyProtection="1">
      <protection locked="0"/>
    </xf>
    <xf numFmtId="2" fontId="18" fillId="3" borderId="39" xfId="2" applyNumberFormat="1" applyFont="1" applyFill="1" applyBorder="1" applyProtection="1">
      <protection locked="0"/>
    </xf>
    <xf numFmtId="2" fontId="18" fillId="3" borderId="40" xfId="2" applyNumberFormat="1" applyFont="1" applyFill="1" applyBorder="1" applyProtection="1">
      <protection locked="0"/>
    </xf>
    <xf numFmtId="2" fontId="15" fillId="3" borderId="41" xfId="2" applyNumberFormat="1" applyFont="1" applyFill="1" applyBorder="1" applyAlignment="1" applyProtection="1">
      <alignment horizontal="center"/>
      <protection hidden="1"/>
    </xf>
    <xf numFmtId="2" fontId="15" fillId="3" borderId="42" xfId="2" applyNumberFormat="1" applyFont="1" applyFill="1" applyBorder="1" applyAlignment="1" applyProtection="1">
      <alignment horizontal="center"/>
      <protection hidden="1"/>
    </xf>
    <xf numFmtId="2" fontId="15" fillId="3" borderId="43" xfId="2" applyNumberFormat="1" applyFont="1" applyFill="1" applyBorder="1" applyAlignment="1" applyProtection="1">
      <alignment horizontal="center"/>
      <protection hidden="1"/>
    </xf>
    <xf numFmtId="2" fontId="15" fillId="3" borderId="44" xfId="2" applyNumberFormat="1" applyFont="1" applyFill="1" applyBorder="1" applyAlignment="1" applyProtection="1">
      <alignment horizontal="center"/>
      <protection hidden="1"/>
    </xf>
    <xf numFmtId="0" fontId="1" fillId="3" borderId="27" xfId="2" applyFill="1" applyBorder="1" applyProtection="1">
      <protection hidden="1"/>
    </xf>
    <xf numFmtId="0" fontId="1" fillId="3" borderId="45" xfId="2" applyFill="1" applyBorder="1" applyProtection="1">
      <protection hidden="1"/>
    </xf>
    <xf numFmtId="0" fontId="1" fillId="3" borderId="46" xfId="2" applyFill="1" applyBorder="1" applyProtection="1">
      <protection hidden="1"/>
    </xf>
    <xf numFmtId="0" fontId="15" fillId="3" borderId="18" xfId="2" applyFont="1" applyFill="1" applyBorder="1" applyProtection="1">
      <protection hidden="1"/>
    </xf>
    <xf numFmtId="0" fontId="22" fillId="3" borderId="47" xfId="2" applyFont="1" applyFill="1" applyBorder="1" applyAlignment="1" applyProtection="1">
      <alignment horizontal="right" vertical="center"/>
      <protection hidden="1"/>
    </xf>
    <xf numFmtId="0" fontId="29" fillId="3" borderId="48" xfId="2" applyFont="1" applyFill="1" applyBorder="1" applyAlignment="1" applyProtection="1">
      <alignment horizontal="right" vertical="center"/>
      <protection hidden="1"/>
    </xf>
    <xf numFmtId="2" fontId="22" fillId="3" borderId="49" xfId="2" applyNumberFormat="1" applyFont="1" applyFill="1" applyBorder="1" applyAlignment="1" applyProtection="1">
      <alignment horizontal="center" vertical="center"/>
      <protection locked="0"/>
    </xf>
    <xf numFmtId="2" fontId="18" fillId="3" borderId="50" xfId="2" applyNumberFormat="1" applyFont="1" applyFill="1" applyBorder="1" applyAlignment="1" applyProtection="1">
      <alignment horizontal="center" vertical="center"/>
      <protection locked="0"/>
    </xf>
    <xf numFmtId="2" fontId="29" fillId="3" borderId="51" xfId="2" applyNumberFormat="1" applyFont="1" applyFill="1" applyBorder="1" applyAlignment="1" applyProtection="1">
      <alignment horizontal="center" vertical="center"/>
      <protection hidden="1"/>
    </xf>
    <xf numFmtId="0" fontId="29" fillId="3" borderId="0" xfId="2" applyFont="1" applyFill="1" applyBorder="1" applyAlignment="1" applyProtection="1">
      <alignment horizontal="right" vertical="center"/>
      <protection hidden="1"/>
    </xf>
    <xf numFmtId="0" fontId="3" fillId="3" borderId="52" xfId="2" applyFont="1" applyFill="1" applyBorder="1" applyAlignment="1" applyProtection="1">
      <alignment horizontal="left" vertical="center"/>
      <protection hidden="1"/>
    </xf>
    <xf numFmtId="0" fontId="3" fillId="3" borderId="53" xfId="2" applyFont="1" applyFill="1" applyBorder="1" applyAlignment="1" applyProtection="1">
      <alignment horizontal="left" vertical="center"/>
      <protection hidden="1"/>
    </xf>
    <xf numFmtId="0" fontId="3" fillId="3" borderId="54" xfId="2" applyFont="1" applyFill="1" applyBorder="1" applyAlignment="1" applyProtection="1">
      <alignment horizontal="left" vertical="center"/>
      <protection hidden="1"/>
    </xf>
    <xf numFmtId="0" fontId="3" fillId="3" borderId="55" xfId="2" applyFont="1" applyFill="1" applyBorder="1" applyAlignment="1" applyProtection="1">
      <alignment horizontal="right" vertical="center"/>
      <protection hidden="1"/>
    </xf>
    <xf numFmtId="0" fontId="3" fillId="3" borderId="25" xfId="2" applyFont="1" applyFill="1" applyBorder="1" applyAlignment="1" applyProtection="1">
      <alignment horizontal="right" vertical="center"/>
      <protection hidden="1"/>
    </xf>
    <xf numFmtId="0" fontId="15" fillId="3" borderId="25" xfId="2" applyFont="1" applyFill="1" applyBorder="1" applyAlignment="1" applyProtection="1">
      <alignment horizontal="right" vertical="center"/>
      <protection hidden="1"/>
    </xf>
    <xf numFmtId="1" fontId="22" fillId="3" borderId="56" xfId="2" applyNumberFormat="1" applyFont="1" applyFill="1" applyBorder="1" applyAlignment="1" applyProtection="1">
      <alignment vertical="center"/>
      <protection locked="0"/>
    </xf>
    <xf numFmtId="1" fontId="22" fillId="3" borderId="57" xfId="2" applyNumberFormat="1" applyFont="1" applyFill="1" applyBorder="1" applyAlignment="1" applyProtection="1">
      <alignment vertical="center"/>
      <protection locked="0"/>
    </xf>
    <xf numFmtId="1" fontId="29" fillId="3" borderId="58" xfId="2" applyNumberFormat="1" applyFont="1" applyFill="1" applyBorder="1" applyAlignment="1" applyProtection="1">
      <alignment vertical="center"/>
      <protection locked="0"/>
    </xf>
    <xf numFmtId="1" fontId="29" fillId="3" borderId="59" xfId="2" applyNumberFormat="1" applyFont="1" applyFill="1" applyBorder="1" applyAlignment="1" applyProtection="1">
      <alignment vertical="center"/>
      <protection locked="0"/>
    </xf>
    <xf numFmtId="0" fontId="22" fillId="3" borderId="18" xfId="2" applyFont="1" applyFill="1" applyBorder="1" applyProtection="1">
      <protection hidden="1"/>
    </xf>
    <xf numFmtId="2" fontId="29" fillId="3" borderId="60" xfId="2" applyNumberFormat="1" applyFont="1" applyFill="1" applyBorder="1" applyAlignment="1" applyProtection="1">
      <alignment horizontal="center" vertical="center"/>
      <protection hidden="1"/>
    </xf>
    <xf numFmtId="0" fontId="29" fillId="3" borderId="18" xfId="2" applyFont="1" applyFill="1" applyBorder="1" applyProtection="1">
      <protection hidden="1"/>
    </xf>
    <xf numFmtId="0" fontId="22" fillId="3" borderId="61" xfId="2" applyFont="1" applyFill="1" applyBorder="1" applyProtection="1">
      <protection hidden="1"/>
    </xf>
    <xf numFmtId="0" fontId="29" fillId="3" borderId="62" xfId="2" applyFont="1" applyFill="1" applyBorder="1" applyAlignment="1" applyProtection="1">
      <alignment horizontal="right" vertical="center"/>
      <protection hidden="1"/>
    </xf>
    <xf numFmtId="2" fontId="22" fillId="3" borderId="63" xfId="2" applyNumberFormat="1" applyFont="1" applyFill="1" applyBorder="1" applyProtection="1">
      <protection hidden="1"/>
    </xf>
    <xf numFmtId="0" fontId="29" fillId="3" borderId="64" xfId="2" applyFont="1" applyFill="1" applyBorder="1" applyAlignment="1" applyProtection="1">
      <alignment horizontal="right" vertical="center"/>
      <protection hidden="1"/>
    </xf>
    <xf numFmtId="0" fontId="29" fillId="3" borderId="67" xfId="2" applyFont="1" applyFill="1" applyBorder="1" applyAlignment="1" applyProtection="1">
      <alignment horizontal="center" vertical="center"/>
      <protection hidden="1"/>
    </xf>
    <xf numFmtId="0" fontId="29" fillId="3" borderId="68" xfId="2" applyFont="1" applyFill="1" applyBorder="1" applyAlignment="1" applyProtection="1">
      <alignment horizontal="center" vertical="center"/>
      <protection hidden="1"/>
    </xf>
    <xf numFmtId="2" fontId="29" fillId="3" borderId="65" xfId="2" applyNumberFormat="1" applyFont="1" applyFill="1" applyBorder="1" applyAlignment="1" applyProtection="1">
      <alignment horizontal="center" vertical="center"/>
      <protection hidden="1"/>
    </xf>
    <xf numFmtId="166" fontId="29" fillId="3" borderId="69" xfId="2" applyNumberFormat="1" applyFont="1" applyFill="1" applyBorder="1" applyAlignment="1" applyProtection="1">
      <alignment horizontal="center" vertical="center"/>
      <protection hidden="1"/>
    </xf>
    <xf numFmtId="166" fontId="29" fillId="3" borderId="65" xfId="2" applyNumberFormat="1" applyFont="1" applyFill="1" applyBorder="1" applyAlignment="1" applyProtection="1">
      <alignment horizontal="center" vertical="center"/>
      <protection hidden="1"/>
    </xf>
    <xf numFmtId="166" fontId="29" fillId="3" borderId="60" xfId="2" applyNumberFormat="1" applyFont="1" applyFill="1" applyBorder="1" applyAlignment="1" applyProtection="1">
      <alignment horizontal="center" vertical="center"/>
      <protection hidden="1"/>
    </xf>
    <xf numFmtId="166" fontId="29" fillId="3" borderId="70" xfId="2" applyNumberFormat="1" applyFont="1" applyFill="1" applyBorder="1" applyAlignment="1" applyProtection="1">
      <alignment horizontal="center" vertical="center"/>
      <protection hidden="1"/>
    </xf>
    <xf numFmtId="2" fontId="29" fillId="3" borderId="71" xfId="2" applyNumberFormat="1" applyFont="1" applyFill="1" applyBorder="1" applyAlignment="1" applyProtection="1">
      <alignment horizontal="center" vertical="center"/>
      <protection hidden="1"/>
    </xf>
    <xf numFmtId="166" fontId="29" fillId="3" borderId="72" xfId="2" applyNumberFormat="1" applyFont="1" applyFill="1" applyBorder="1" applyAlignment="1" applyProtection="1">
      <alignment horizontal="center" vertical="center"/>
      <protection hidden="1"/>
    </xf>
    <xf numFmtId="166" fontId="29" fillId="3" borderId="73" xfId="2" applyNumberFormat="1" applyFont="1" applyFill="1" applyBorder="1" applyAlignment="1" applyProtection="1">
      <alignment horizontal="center" vertical="center"/>
      <protection hidden="1"/>
    </xf>
    <xf numFmtId="2" fontId="29" fillId="3" borderId="74" xfId="2" applyNumberFormat="1" applyFont="1" applyFill="1" applyBorder="1" applyAlignment="1" applyProtection="1">
      <alignment horizontal="center" vertical="center"/>
      <protection hidden="1"/>
    </xf>
    <xf numFmtId="0" fontId="23" fillId="3" borderId="45" xfId="2" applyFont="1" applyFill="1" applyBorder="1" applyAlignment="1" applyProtection="1">
      <alignment horizontal="center" vertical="center"/>
      <protection hidden="1"/>
    </xf>
    <xf numFmtId="0" fontId="23" fillId="3" borderId="0" xfId="2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wrapText="1"/>
    </xf>
    <xf numFmtId="0" fontId="15" fillId="4" borderId="0" xfId="0" applyFont="1" applyFill="1" applyAlignment="1">
      <alignment wrapText="1"/>
    </xf>
    <xf numFmtId="0" fontId="23" fillId="3" borderId="75" xfId="2" applyFont="1" applyFill="1" applyBorder="1" applyAlignment="1" applyProtection="1">
      <alignment horizontal="center" vertical="center"/>
      <protection hidden="1"/>
    </xf>
    <xf numFmtId="0" fontId="23" fillId="3" borderId="76" xfId="2" applyFont="1" applyFill="1" applyBorder="1" applyAlignment="1" applyProtection="1">
      <alignment horizontal="center" vertical="center"/>
      <protection locked="0"/>
    </xf>
    <xf numFmtId="0" fontId="15" fillId="3" borderId="77" xfId="0" applyFont="1" applyFill="1" applyBorder="1" applyAlignment="1" applyProtection="1">
      <alignment wrapText="1"/>
      <protection hidden="1"/>
    </xf>
    <xf numFmtId="0" fontId="0" fillId="3" borderId="45" xfId="0" applyFill="1" applyBorder="1"/>
    <xf numFmtId="0" fontId="0" fillId="3" borderId="46" xfId="0" applyFill="1" applyBorder="1"/>
    <xf numFmtId="0" fontId="36" fillId="3" borderId="0" xfId="0" applyFont="1" applyFill="1" applyBorder="1" applyAlignment="1">
      <alignment horizontal="right"/>
    </xf>
    <xf numFmtId="0" fontId="36" fillId="3" borderId="78" xfId="0" applyFont="1" applyFill="1" applyBorder="1" applyAlignment="1">
      <alignment horizontal="right"/>
    </xf>
    <xf numFmtId="0" fontId="36" fillId="3" borderId="79" xfId="0" applyFont="1" applyFill="1" applyBorder="1" applyAlignment="1">
      <alignment horizontal="right"/>
    </xf>
    <xf numFmtId="0" fontId="15" fillId="4" borderId="0" xfId="0" applyFont="1" applyFill="1" applyBorder="1"/>
    <xf numFmtId="0" fontId="0" fillId="4" borderId="0" xfId="0" applyFill="1" applyBorder="1"/>
    <xf numFmtId="0" fontId="23" fillId="3" borderId="80" xfId="2" applyFont="1" applyFill="1" applyBorder="1" applyAlignment="1" applyProtection="1">
      <alignment vertical="center"/>
      <protection hidden="1"/>
    </xf>
    <xf numFmtId="0" fontId="23" fillId="3" borderId="81" xfId="2" applyFont="1" applyFill="1" applyBorder="1" applyAlignment="1" applyProtection="1">
      <alignment vertical="center"/>
      <protection hidden="1"/>
    </xf>
    <xf numFmtId="0" fontId="0" fillId="3" borderId="0" xfId="0" applyFill="1" applyBorder="1"/>
    <xf numFmtId="0" fontId="0" fillId="3" borderId="82" xfId="0" applyFill="1" applyBorder="1"/>
    <xf numFmtId="0" fontId="0" fillId="3" borderId="83" xfId="0" applyFill="1" applyBorder="1" applyAlignment="1">
      <alignment wrapText="1"/>
    </xf>
    <xf numFmtId="0" fontId="36" fillId="3" borderId="84" xfId="0" applyFont="1" applyFill="1" applyBorder="1" applyProtection="1">
      <protection locked="0"/>
    </xf>
    <xf numFmtId="0" fontId="36" fillId="3" borderId="35" xfId="0" applyFont="1" applyFill="1" applyBorder="1" applyProtection="1">
      <protection locked="0"/>
    </xf>
    <xf numFmtId="0" fontId="36" fillId="3" borderId="85" xfId="0" applyFont="1" applyFill="1" applyBorder="1" applyAlignment="1" applyProtection="1">
      <alignment horizontal="center"/>
      <protection locked="0"/>
    </xf>
    <xf numFmtId="0" fontId="36" fillId="3" borderId="86" xfId="0" applyFont="1" applyFill="1" applyBorder="1" applyProtection="1">
      <protection locked="0"/>
    </xf>
    <xf numFmtId="0" fontId="36" fillId="3" borderId="87" xfId="0" applyFont="1" applyFill="1" applyBorder="1" applyProtection="1">
      <protection locked="0"/>
    </xf>
    <xf numFmtId="0" fontId="15" fillId="3" borderId="53" xfId="2" applyFont="1" applyFill="1" applyBorder="1" applyAlignment="1" applyProtection="1">
      <alignment horizontal="left" vertical="center"/>
      <protection hidden="1"/>
    </xf>
    <xf numFmtId="0" fontId="3" fillId="3" borderId="25" xfId="2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Protection="1">
      <protection locked="0"/>
    </xf>
    <xf numFmtId="0" fontId="18" fillId="3" borderId="88" xfId="0" applyFont="1" applyFill="1" applyBorder="1" applyAlignment="1" applyProtection="1">
      <alignment horizontal="center"/>
      <protection locked="0"/>
    </xf>
    <xf numFmtId="0" fontId="39" fillId="3" borderId="0" xfId="0" applyFont="1" applyFill="1"/>
    <xf numFmtId="0" fontId="39" fillId="3" borderId="0" xfId="0" applyFont="1" applyFill="1" applyProtection="1">
      <protection hidden="1"/>
    </xf>
    <xf numFmtId="0" fontId="40" fillId="4" borderId="0" xfId="0" applyFont="1" applyFill="1"/>
    <xf numFmtId="0" fontId="1" fillId="4" borderId="0" xfId="2" applyFill="1" applyAlignment="1" applyProtection="1">
      <alignment vertical="top" wrapText="1"/>
      <protection hidden="1"/>
    </xf>
    <xf numFmtId="166" fontId="29" fillId="3" borderId="67" xfId="2" applyNumberFormat="1" applyFont="1" applyFill="1" applyBorder="1" applyAlignment="1" applyProtection="1">
      <alignment horizontal="center" vertical="center"/>
      <protection hidden="1"/>
    </xf>
    <xf numFmtId="166" fontId="29" fillId="3" borderId="68" xfId="2" applyNumberFormat="1" applyFont="1" applyFill="1" applyBorder="1" applyAlignment="1" applyProtection="1">
      <alignment horizontal="center" vertical="center"/>
      <protection hidden="1"/>
    </xf>
    <xf numFmtId="166" fontId="29" fillId="3" borderId="89" xfId="2" applyNumberFormat="1" applyFont="1" applyFill="1" applyBorder="1" applyAlignment="1" applyProtection="1">
      <alignment horizontal="center" vertical="center"/>
      <protection hidden="1"/>
    </xf>
    <xf numFmtId="166" fontId="1" fillId="0" borderId="0" xfId="2" applyNumberFormat="1" applyFill="1"/>
    <xf numFmtId="1" fontId="1" fillId="0" borderId="35" xfId="2" applyNumberFormat="1" applyFill="1" applyBorder="1"/>
    <xf numFmtId="165" fontId="29" fillId="3" borderId="90" xfId="2" applyNumberFormat="1" applyFont="1" applyFill="1" applyBorder="1" applyAlignment="1" applyProtection="1">
      <alignment horizontal="center" vertical="center"/>
      <protection hidden="1"/>
    </xf>
    <xf numFmtId="165" fontId="29" fillId="3" borderId="65" xfId="2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>
      <alignment vertical="top" wrapText="1"/>
    </xf>
    <xf numFmtId="0" fontId="3" fillId="3" borderId="77" xfId="0" applyNumberFormat="1" applyFont="1" applyFill="1" applyBorder="1" applyAlignment="1" applyProtection="1">
      <alignment horizontal="center" vertical="top" wrapText="1"/>
      <protection hidden="1"/>
    </xf>
    <xf numFmtId="0" fontId="39" fillId="3" borderId="0" xfId="0" applyFont="1" applyFill="1" applyAlignment="1">
      <alignment vertical="top" wrapText="1"/>
    </xf>
    <xf numFmtId="0" fontId="32" fillId="3" borderId="0" xfId="0" applyFont="1" applyFill="1" applyAlignment="1">
      <alignment vertical="top" wrapText="1"/>
    </xf>
    <xf numFmtId="0" fontId="3" fillId="3" borderId="91" xfId="0" applyNumberFormat="1" applyFont="1" applyFill="1" applyBorder="1" applyAlignment="1" applyProtection="1">
      <alignment horizontal="center" vertical="top" wrapText="1"/>
      <protection hidden="1"/>
    </xf>
    <xf numFmtId="2" fontId="38" fillId="3" borderId="84" xfId="0" applyNumberFormat="1" applyFont="1" applyFill="1" applyBorder="1" applyProtection="1">
      <protection hidden="1"/>
    </xf>
    <xf numFmtId="0" fontId="39" fillId="4" borderId="0" xfId="0" applyFont="1" applyFill="1"/>
    <xf numFmtId="0" fontId="39" fillId="4" borderId="0" xfId="0" applyFont="1" applyFill="1" applyBorder="1"/>
    <xf numFmtId="0" fontId="41" fillId="3" borderId="92" xfId="0" applyFont="1" applyFill="1" applyBorder="1" applyAlignment="1">
      <alignment horizontal="center" vertical="center"/>
    </xf>
    <xf numFmtId="0" fontId="43" fillId="3" borderId="0" xfId="0" applyFont="1" applyFill="1"/>
    <xf numFmtId="165" fontId="1" fillId="0" borderId="0" xfId="2" applyNumberFormat="1" applyFill="1"/>
    <xf numFmtId="0" fontId="43" fillId="3" borderId="0" xfId="0" applyFont="1" applyFill="1" applyProtection="1">
      <protection hidden="1"/>
    </xf>
    <xf numFmtId="49" fontId="43" fillId="3" borderId="0" xfId="0" applyNumberFormat="1" applyFont="1" applyFill="1" applyAlignment="1" applyProtection="1">
      <alignment horizontal="center"/>
      <protection hidden="1"/>
    </xf>
    <xf numFmtId="49" fontId="43" fillId="3" borderId="0" xfId="0" applyNumberFormat="1" applyFont="1" applyFill="1" applyAlignment="1">
      <alignment horizontal="center"/>
    </xf>
    <xf numFmtId="0" fontId="43" fillId="3" borderId="0" xfId="0" applyFont="1" applyFill="1" applyAlignment="1" applyProtection="1">
      <alignment horizontal="center"/>
      <protection hidden="1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2" fontId="1" fillId="0" borderId="93" xfId="2" applyNumberFormat="1" applyFill="1" applyBorder="1" applyProtection="1">
      <protection locked="0"/>
    </xf>
    <xf numFmtId="2" fontId="1" fillId="0" borderId="35" xfId="2" applyNumberFormat="1" applyFill="1" applyBorder="1" applyProtection="1">
      <protection locked="0"/>
    </xf>
    <xf numFmtId="2" fontId="1" fillId="0" borderId="35" xfId="2" applyNumberFormat="1" applyBorder="1"/>
    <xf numFmtId="1" fontId="1" fillId="0" borderId="35" xfId="2" applyNumberFormat="1" applyFill="1" applyBorder="1"/>
    <xf numFmtId="1" fontId="1" fillId="0" borderId="35" xfId="2" applyNumberFormat="1" applyFill="1" applyBorder="1" applyAlignment="1">
      <alignment horizontal="right"/>
    </xf>
    <xf numFmtId="1" fontId="1" fillId="0" borderId="35" xfId="2" applyNumberFormat="1" applyBorder="1"/>
    <xf numFmtId="0" fontId="1" fillId="0" borderId="35" xfId="2" applyBorder="1"/>
    <xf numFmtId="164" fontId="1" fillId="2" borderId="7" xfId="2" applyNumberFormat="1" applyFill="1" applyBorder="1"/>
    <xf numFmtId="2" fontId="29" fillId="3" borderId="94" xfId="2" applyNumberFormat="1" applyFont="1" applyFill="1" applyBorder="1" applyAlignment="1" applyProtection="1">
      <alignment horizontal="center" vertical="center"/>
      <protection hidden="1"/>
    </xf>
    <xf numFmtId="2" fontId="29" fillId="3" borderId="68" xfId="2" applyNumberFormat="1" applyFont="1" applyFill="1" applyBorder="1" applyAlignment="1" applyProtection="1">
      <alignment horizontal="center" vertical="center"/>
      <protection hidden="1"/>
    </xf>
    <xf numFmtId="0" fontId="45" fillId="3" borderId="78" xfId="0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 wrapText="1"/>
    </xf>
    <xf numFmtId="0" fontId="0" fillId="3" borderId="0" xfId="0" applyFill="1"/>
    <xf numFmtId="0" fontId="32" fillId="3" borderId="0" xfId="0" applyFont="1" applyFill="1"/>
    <xf numFmtId="0" fontId="43" fillId="3" borderId="0" xfId="0" applyFont="1" applyFill="1" applyAlignment="1">
      <alignment vertical="top" wrapText="1"/>
    </xf>
    <xf numFmtId="2" fontId="43" fillId="3" borderId="0" xfId="0" applyNumberFormat="1" applyFont="1" applyFill="1"/>
    <xf numFmtId="0" fontId="1" fillId="3" borderId="95" xfId="0" applyFont="1" applyFill="1" applyBorder="1"/>
    <xf numFmtId="0" fontId="1" fillId="3" borderId="96" xfId="0" applyFont="1" applyFill="1" applyBorder="1"/>
    <xf numFmtId="2" fontId="29" fillId="3" borderId="97" xfId="2" applyNumberFormat="1" applyFont="1" applyFill="1" applyBorder="1" applyAlignment="1" applyProtection="1">
      <alignment horizontal="center" vertical="center"/>
      <protection hidden="1"/>
    </xf>
    <xf numFmtId="2" fontId="29" fillId="3" borderId="98" xfId="2" applyNumberFormat="1" applyFont="1" applyFill="1" applyBorder="1" applyAlignment="1" applyProtection="1">
      <alignment horizontal="center" vertical="center"/>
      <protection hidden="1"/>
    </xf>
    <xf numFmtId="0" fontId="1" fillId="4" borderId="0" xfId="2" applyFill="1" applyProtection="1">
      <protection hidden="1"/>
    </xf>
    <xf numFmtId="0" fontId="1" fillId="4" borderId="0" xfId="2" applyFill="1" applyBorder="1" applyProtection="1">
      <protection hidden="1"/>
    </xf>
    <xf numFmtId="0" fontId="5" fillId="4" borderId="0" xfId="2" applyFont="1" applyFill="1" applyBorder="1" applyAlignment="1" applyProtection="1">
      <alignment horizontal="left"/>
      <protection hidden="1"/>
    </xf>
    <xf numFmtId="0" fontId="22" fillId="4" borderId="0" xfId="2" applyFont="1" applyFill="1" applyBorder="1" applyProtection="1">
      <protection hidden="1"/>
    </xf>
    <xf numFmtId="0" fontId="22" fillId="4" borderId="0" xfId="2" applyFont="1" applyFill="1" applyBorder="1" applyAlignment="1" applyProtection="1">
      <alignment horizontal="center"/>
      <protection hidden="1"/>
    </xf>
    <xf numFmtId="0" fontId="25" fillId="4" borderId="0" xfId="2" applyFont="1" applyFill="1" applyBorder="1" applyAlignment="1" applyProtection="1">
      <protection hidden="1"/>
    </xf>
    <xf numFmtId="0" fontId="25" fillId="4" borderId="0" xfId="2" applyFont="1" applyFill="1" applyBorder="1" applyAlignment="1" applyProtection="1">
      <protection locked="0"/>
    </xf>
    <xf numFmtId="49" fontId="26" fillId="4" borderId="0" xfId="2" applyNumberFormat="1" applyFont="1" applyFill="1" applyBorder="1" applyAlignment="1" applyProtection="1">
      <alignment horizontal="center"/>
      <protection locked="0"/>
    </xf>
    <xf numFmtId="1" fontId="22" fillId="4" borderId="0" xfId="2" applyNumberFormat="1" applyFont="1" applyFill="1" applyBorder="1" applyProtection="1">
      <protection locked="0"/>
    </xf>
    <xf numFmtId="2" fontId="1" fillId="4" borderId="0" xfId="2" applyNumberFormat="1" applyFill="1" applyProtection="1">
      <protection hidden="1"/>
    </xf>
    <xf numFmtId="170" fontId="1" fillId="4" borderId="0" xfId="2" applyNumberFormat="1" applyFill="1" applyProtection="1">
      <protection hidden="1"/>
    </xf>
    <xf numFmtId="0" fontId="1" fillId="4" borderId="99" xfId="2" applyFill="1" applyBorder="1" applyProtection="1">
      <protection hidden="1"/>
    </xf>
    <xf numFmtId="0" fontId="1" fillId="4" borderId="100" xfId="2" applyFill="1" applyBorder="1" applyAlignment="1" applyProtection="1">
      <alignment vertical="center"/>
      <protection hidden="1"/>
    </xf>
    <xf numFmtId="0" fontId="1" fillId="4" borderId="101" xfId="2" applyFill="1" applyBorder="1" applyAlignment="1" applyProtection="1">
      <alignment vertical="center"/>
      <protection hidden="1"/>
    </xf>
    <xf numFmtId="0" fontId="12" fillId="4" borderId="102" xfId="2" applyFont="1" applyFill="1" applyBorder="1" applyAlignment="1" applyProtection="1">
      <alignment horizontal="right" vertical="center"/>
      <protection hidden="1"/>
    </xf>
    <xf numFmtId="0" fontId="18" fillId="4" borderId="103" xfId="2" applyFont="1" applyFill="1" applyBorder="1" applyAlignment="1" applyProtection="1">
      <alignment vertical="center"/>
      <protection hidden="1"/>
    </xf>
    <xf numFmtId="0" fontId="21" fillId="4" borderId="101" xfId="2" applyFont="1" applyFill="1" applyBorder="1" applyAlignment="1" applyProtection="1">
      <alignment horizontal="right" vertical="center"/>
      <protection hidden="1"/>
    </xf>
    <xf numFmtId="0" fontId="1" fillId="4" borderId="101" xfId="2" applyFill="1" applyBorder="1" applyProtection="1">
      <protection hidden="1"/>
    </xf>
    <xf numFmtId="0" fontId="12" fillId="4" borderId="101" xfId="2" applyFont="1" applyFill="1" applyBorder="1" applyAlignment="1" applyProtection="1">
      <alignment horizontal="right" vertical="center"/>
      <protection hidden="1"/>
    </xf>
    <xf numFmtId="171" fontId="1" fillId="4" borderId="0" xfId="2" applyNumberFormat="1" applyFill="1" applyProtection="1">
      <protection hidden="1"/>
    </xf>
    <xf numFmtId="0" fontId="6" fillId="4" borderId="0" xfId="1" applyFill="1" applyBorder="1" applyAlignment="1" applyProtection="1">
      <alignment horizontal="center"/>
      <protection hidden="1"/>
    </xf>
    <xf numFmtId="0" fontId="6" fillId="4" borderId="104" xfId="1" applyFill="1" applyBorder="1" applyAlignment="1" applyProtection="1">
      <alignment horizontal="center" vertical="top" wrapText="1"/>
      <protection hidden="1"/>
    </xf>
    <xf numFmtId="0" fontId="3" fillId="4" borderId="105" xfId="2" applyFont="1" applyFill="1" applyBorder="1" applyAlignment="1" applyProtection="1">
      <alignment horizontal="center" vertical="center"/>
      <protection hidden="1"/>
    </xf>
    <xf numFmtId="0" fontId="3" fillId="4" borderId="77" xfId="2" applyFont="1" applyFill="1" applyBorder="1" applyAlignment="1" applyProtection="1">
      <alignment horizontal="center" vertical="center"/>
      <protection hidden="1"/>
    </xf>
    <xf numFmtId="1" fontId="22" fillId="4" borderId="106" xfId="2" applyNumberFormat="1" applyFont="1" applyFill="1" applyBorder="1" applyProtection="1">
      <protection locked="0"/>
    </xf>
    <xf numFmtId="1" fontId="18" fillId="4" borderId="0" xfId="2" applyNumberFormat="1" applyFont="1" applyFill="1" applyBorder="1" applyProtection="1">
      <protection locked="0"/>
    </xf>
    <xf numFmtId="0" fontId="1" fillId="4" borderId="107" xfId="2" applyFill="1" applyBorder="1" applyProtection="1">
      <protection hidden="1"/>
    </xf>
    <xf numFmtId="0" fontId="29" fillId="4" borderId="0" xfId="2" applyFont="1" applyFill="1" applyProtection="1">
      <protection hidden="1"/>
    </xf>
    <xf numFmtId="0" fontId="22" fillId="4" borderId="0" xfId="2" applyFont="1" applyFill="1" applyProtection="1">
      <protection hidden="1"/>
    </xf>
    <xf numFmtId="165" fontId="22" fillId="4" borderId="0" xfId="2" applyNumberFormat="1" applyFont="1" applyFill="1" applyBorder="1" applyProtection="1">
      <protection hidden="1"/>
    </xf>
    <xf numFmtId="0" fontId="29" fillId="4" borderId="0" xfId="2" applyFont="1" applyFill="1" applyBorder="1" applyProtection="1">
      <protection hidden="1"/>
    </xf>
    <xf numFmtId="2" fontId="29" fillId="4" borderId="0" xfId="2" applyNumberFormat="1" applyFont="1" applyFill="1" applyBorder="1" applyProtection="1">
      <protection hidden="1"/>
    </xf>
    <xf numFmtId="2" fontId="22" fillId="4" borderId="0" xfId="2" applyNumberFormat="1" applyFont="1" applyFill="1" applyBorder="1" applyProtection="1">
      <protection hidden="1"/>
    </xf>
    <xf numFmtId="0" fontId="1" fillId="4" borderId="108" xfId="2" applyFill="1" applyBorder="1" applyProtection="1">
      <protection hidden="1"/>
    </xf>
    <xf numFmtId="165" fontId="1" fillId="4" borderId="0" xfId="2" applyNumberFormat="1" applyFill="1" applyProtection="1">
      <protection hidden="1"/>
    </xf>
    <xf numFmtId="164" fontId="22" fillId="4" borderId="0" xfId="2" applyNumberFormat="1" applyFont="1" applyFill="1" applyAlignment="1" applyProtection="1">
      <alignment vertical="top" wrapText="1"/>
      <protection hidden="1"/>
    </xf>
    <xf numFmtId="0" fontId="22" fillId="4" borderId="0" xfId="2" applyFont="1" applyFill="1" applyAlignment="1" applyProtection="1">
      <alignment vertical="top" wrapText="1"/>
      <protection hidden="1"/>
    </xf>
    <xf numFmtId="1" fontId="22" fillId="4" borderId="108" xfId="2" applyNumberFormat="1" applyFont="1" applyFill="1" applyBorder="1" applyProtection="1">
      <protection locked="0"/>
    </xf>
    <xf numFmtId="0" fontId="8" fillId="4" borderId="0" xfId="2" applyFont="1" applyFill="1" applyProtection="1">
      <protection hidden="1"/>
    </xf>
    <xf numFmtId="0" fontId="1" fillId="4" borderId="0" xfId="2" applyFill="1" applyAlignment="1" applyProtection="1">
      <alignment vertical="top" wrapText="1"/>
      <protection hidden="1"/>
    </xf>
    <xf numFmtId="0" fontId="29" fillId="4" borderId="0" xfId="2" applyFont="1" applyFill="1" applyAlignment="1" applyProtection="1">
      <alignment vertical="top" wrapText="1"/>
      <protection hidden="1"/>
    </xf>
    <xf numFmtId="1" fontId="18" fillId="4" borderId="108" xfId="2" applyNumberFormat="1" applyFont="1" applyFill="1" applyBorder="1" applyProtection="1">
      <protection locked="0"/>
    </xf>
    <xf numFmtId="0" fontId="38" fillId="4" borderId="0" xfId="2" applyFont="1" applyFill="1" applyProtection="1">
      <protection hidden="1"/>
    </xf>
    <xf numFmtId="0" fontId="29" fillId="4" borderId="0" xfId="2" applyFont="1" applyFill="1" applyBorder="1" applyAlignment="1" applyProtection="1">
      <protection hidden="1"/>
    </xf>
    <xf numFmtId="2" fontId="38" fillId="4" borderId="0" xfId="2" applyNumberFormat="1" applyFont="1" applyFill="1" applyBorder="1" applyProtection="1">
      <protection hidden="1"/>
    </xf>
    <xf numFmtId="0" fontId="38" fillId="4" borderId="0" xfId="2" applyFont="1" applyFill="1" applyBorder="1" applyProtection="1">
      <protection hidden="1"/>
    </xf>
    <xf numFmtId="0" fontId="46" fillId="4" borderId="0" xfId="2" applyFont="1" applyFill="1" applyBorder="1" applyProtection="1">
      <protection hidden="1"/>
    </xf>
    <xf numFmtId="164" fontId="46" fillId="4" borderId="0" xfId="2" applyNumberFormat="1" applyFont="1" applyFill="1" applyBorder="1" applyProtection="1">
      <protection hidden="1"/>
    </xf>
    <xf numFmtId="166" fontId="46" fillId="4" borderId="0" xfId="2" applyNumberFormat="1" applyFont="1" applyFill="1" applyBorder="1" applyProtection="1">
      <protection hidden="1"/>
    </xf>
    <xf numFmtId="2" fontId="46" fillId="4" borderId="0" xfId="2" applyNumberFormat="1" applyFont="1" applyFill="1" applyBorder="1" applyProtection="1">
      <protection hidden="1"/>
    </xf>
    <xf numFmtId="0" fontId="30" fillId="4" borderId="0" xfId="2" applyFont="1" applyFill="1" applyProtection="1">
      <protection hidden="1"/>
    </xf>
    <xf numFmtId="0" fontId="15" fillId="4" borderId="0" xfId="2" applyFont="1" applyFill="1" applyProtection="1">
      <protection hidden="1"/>
    </xf>
    <xf numFmtId="0" fontId="34" fillId="4" borderId="0" xfId="2" applyFont="1" applyFill="1" applyProtection="1">
      <protection hidden="1"/>
    </xf>
    <xf numFmtId="0" fontId="17" fillId="4" borderId="0" xfId="2" applyFont="1" applyFill="1" applyBorder="1" applyAlignment="1" applyProtection="1">
      <alignment vertical="center"/>
      <protection hidden="1"/>
    </xf>
    <xf numFmtId="1" fontId="30" fillId="4" borderId="0" xfId="2" applyNumberFormat="1" applyFont="1" applyFill="1" applyProtection="1">
      <protection hidden="1"/>
    </xf>
    <xf numFmtId="0" fontId="12" fillId="4" borderId="0" xfId="2" applyFont="1" applyFill="1" applyBorder="1" applyAlignment="1" applyProtection="1">
      <alignment horizontal="right" vertical="center"/>
      <protection hidden="1"/>
    </xf>
    <xf numFmtId="0" fontId="47" fillId="4" borderId="0" xfId="2" applyFont="1" applyFill="1" applyProtection="1">
      <protection hidden="1"/>
    </xf>
    <xf numFmtId="0" fontId="7" fillId="4" borderId="0" xfId="2" applyFont="1" applyFill="1" applyBorder="1" applyProtection="1">
      <protection hidden="1"/>
    </xf>
    <xf numFmtId="2" fontId="8" fillId="4" borderId="0" xfId="2" applyNumberFormat="1" applyFont="1" applyFill="1" applyBorder="1" applyProtection="1">
      <protection hidden="1"/>
    </xf>
    <xf numFmtId="0" fontId="23" fillId="4" borderId="0" xfId="2" applyFont="1" applyFill="1" applyBorder="1" applyProtection="1">
      <protection hidden="1"/>
    </xf>
    <xf numFmtId="0" fontId="39" fillId="4" borderId="0" xfId="2" applyFont="1" applyFill="1" applyProtection="1">
      <protection hidden="1"/>
    </xf>
    <xf numFmtId="2" fontId="39" fillId="4" borderId="0" xfId="2" applyNumberFormat="1" applyFont="1" applyFill="1" applyProtection="1">
      <protection hidden="1"/>
    </xf>
    <xf numFmtId="0" fontId="39" fillId="4" borderId="0" xfId="2" applyFont="1" applyFill="1" applyBorder="1" applyProtection="1">
      <protection hidden="1"/>
    </xf>
    <xf numFmtId="0" fontId="48" fillId="4" borderId="0" xfId="2" applyFont="1" applyFill="1" applyBorder="1" applyAlignment="1" applyProtection="1">
      <alignment horizontal="right" vertical="center"/>
      <protection hidden="1"/>
    </xf>
    <xf numFmtId="0" fontId="1" fillId="0" borderId="0" xfId="2" applyBorder="1" applyAlignment="1"/>
    <xf numFmtId="0" fontId="22" fillId="3" borderId="109" xfId="2" applyFont="1" applyFill="1" applyBorder="1" applyAlignment="1" applyProtection="1">
      <alignment horizontal="right" vertical="center"/>
      <protection hidden="1"/>
    </xf>
    <xf numFmtId="0" fontId="43" fillId="3" borderId="0" xfId="0" applyFont="1" applyFill="1" applyBorder="1"/>
    <xf numFmtId="0" fontId="43" fillId="3" borderId="0" xfId="0" applyFont="1" applyFill="1" applyBorder="1" applyProtection="1">
      <protection hidden="1"/>
    </xf>
    <xf numFmtId="0" fontId="39" fillId="3" borderId="0" xfId="0" applyFont="1" applyFill="1" applyBorder="1"/>
    <xf numFmtId="0" fontId="39" fillId="3" borderId="0" xfId="0" applyFont="1" applyFill="1" applyBorder="1" applyProtection="1">
      <protection hidden="1"/>
    </xf>
    <xf numFmtId="0" fontId="15" fillId="3" borderId="0" xfId="0" applyFont="1" applyFill="1" applyAlignment="1" applyProtection="1">
      <alignment horizontal="right"/>
      <protection hidden="1"/>
    </xf>
    <xf numFmtId="0" fontId="15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39" fillId="3" borderId="110" xfId="0" applyFont="1" applyFill="1" applyBorder="1" applyAlignment="1" applyProtection="1">
      <alignment horizontal="center" vertical="top" wrapText="1"/>
      <protection hidden="1"/>
    </xf>
    <xf numFmtId="0" fontId="39" fillId="3" borderId="111" xfId="0" applyFont="1" applyFill="1" applyBorder="1" applyAlignment="1" applyProtection="1">
      <alignment horizontal="center" vertical="top" wrapText="1"/>
      <protection hidden="1"/>
    </xf>
    <xf numFmtId="0" fontId="39" fillId="3" borderId="112" xfId="0" quotePrefix="1" applyFont="1" applyFill="1" applyBorder="1" applyAlignment="1" applyProtection="1">
      <alignment horizontal="center" vertical="top" wrapText="1"/>
      <protection hidden="1"/>
    </xf>
    <xf numFmtId="0" fontId="39" fillId="3" borderId="111" xfId="0" quotePrefix="1" applyFont="1" applyFill="1" applyBorder="1" applyAlignment="1" applyProtection="1">
      <alignment horizontal="center" vertical="top" wrapText="1"/>
      <protection hidden="1"/>
    </xf>
    <xf numFmtId="2" fontId="39" fillId="3" borderId="113" xfId="0" applyNumberFormat="1" applyFont="1" applyFill="1" applyBorder="1" applyProtection="1">
      <protection hidden="1"/>
    </xf>
    <xf numFmtId="2" fontId="39" fillId="3" borderId="58" xfId="0" applyNumberFormat="1" applyFont="1" applyFill="1" applyBorder="1" applyProtection="1">
      <protection hidden="1"/>
    </xf>
    <xf numFmtId="0" fontId="39" fillId="3" borderId="113" xfId="0" applyFont="1" applyFill="1" applyBorder="1" applyProtection="1">
      <protection hidden="1"/>
    </xf>
    <xf numFmtId="0" fontId="39" fillId="3" borderId="77" xfId="0" applyFont="1" applyFill="1" applyBorder="1" applyProtection="1">
      <protection hidden="1"/>
    </xf>
    <xf numFmtId="0" fontId="39" fillId="3" borderId="58" xfId="0" applyFont="1" applyFill="1" applyBorder="1" applyProtection="1">
      <protection hidden="1"/>
    </xf>
    <xf numFmtId="2" fontId="39" fillId="3" borderId="114" xfId="0" applyNumberFormat="1" applyFont="1" applyFill="1" applyBorder="1" applyProtection="1">
      <protection hidden="1"/>
    </xf>
    <xf numFmtId="2" fontId="39" fillId="3" borderId="59" xfId="0" applyNumberFormat="1" applyFont="1" applyFill="1" applyBorder="1" applyProtection="1">
      <protection hidden="1"/>
    </xf>
    <xf numFmtId="0" fontId="39" fillId="3" borderId="114" xfId="0" applyFont="1" applyFill="1" applyBorder="1" applyProtection="1">
      <protection hidden="1"/>
    </xf>
    <xf numFmtId="0" fontId="39" fillId="3" borderId="115" xfId="0" applyFont="1" applyFill="1" applyBorder="1" applyProtection="1">
      <protection hidden="1"/>
    </xf>
    <xf numFmtId="0" fontId="39" fillId="3" borderId="59" xfId="0" applyFont="1" applyFill="1" applyBorder="1" applyProtection="1">
      <protection hidden="1"/>
    </xf>
    <xf numFmtId="0" fontId="18" fillId="3" borderId="0" xfId="0" applyFont="1" applyFill="1" applyProtection="1">
      <protection hidden="1"/>
    </xf>
    <xf numFmtId="0" fontId="39" fillId="3" borderId="0" xfId="0" applyFont="1" applyFill="1" applyAlignment="1" applyProtection="1">
      <alignment horizontal="right"/>
      <protection hidden="1"/>
    </xf>
    <xf numFmtId="0" fontId="39" fillId="4" borderId="0" xfId="0" applyFont="1" applyFill="1" applyAlignment="1">
      <alignment wrapText="1"/>
    </xf>
    <xf numFmtId="2" fontId="29" fillId="3" borderId="116" xfId="2" applyNumberFormat="1" applyFont="1" applyFill="1" applyBorder="1" applyAlignment="1" applyProtection="1">
      <alignment horizontal="center" vertical="center"/>
      <protection hidden="1"/>
    </xf>
    <xf numFmtId="0" fontId="15" fillId="3" borderId="117" xfId="2" applyFont="1" applyFill="1" applyBorder="1" applyProtection="1">
      <protection hidden="1"/>
    </xf>
    <xf numFmtId="0" fontId="29" fillId="3" borderId="118" xfId="2" applyFont="1" applyFill="1" applyBorder="1" applyAlignment="1" applyProtection="1">
      <alignment horizontal="right" vertical="center"/>
      <protection hidden="1"/>
    </xf>
    <xf numFmtId="0" fontId="20" fillId="3" borderId="119" xfId="2" applyFont="1" applyFill="1" applyBorder="1" applyAlignment="1" applyProtection="1">
      <alignment horizontal="left"/>
      <protection locked="0"/>
    </xf>
    <xf numFmtId="2" fontId="51" fillId="3" borderId="120" xfId="2" applyNumberFormat="1" applyFont="1" applyFill="1" applyBorder="1" applyAlignment="1" applyProtection="1">
      <protection locked="0"/>
    </xf>
    <xf numFmtId="166" fontId="41" fillId="0" borderId="121" xfId="2" applyNumberFormat="1" applyFont="1" applyBorder="1"/>
    <xf numFmtId="0" fontId="41" fillId="0" borderId="88" xfId="2" applyFont="1" applyBorder="1"/>
    <xf numFmtId="166" fontId="43" fillId="3" borderId="0" xfId="0" applyNumberFormat="1" applyFont="1" applyFill="1"/>
    <xf numFmtId="1" fontId="46" fillId="4" borderId="0" xfId="2" applyNumberFormat="1" applyFont="1" applyFill="1" applyBorder="1" applyProtection="1">
      <protection locked="0"/>
    </xf>
    <xf numFmtId="0" fontId="46" fillId="4" borderId="0" xfId="2" applyFont="1" applyFill="1" applyProtection="1">
      <protection hidden="1"/>
    </xf>
    <xf numFmtId="165" fontId="46" fillId="4" borderId="0" xfId="2" applyNumberFormat="1" applyFont="1" applyFill="1" applyProtection="1">
      <protection hidden="1"/>
    </xf>
    <xf numFmtId="0" fontId="11" fillId="3" borderId="122" xfId="2" applyFont="1" applyFill="1" applyBorder="1" applyAlignment="1" applyProtection="1">
      <alignment horizontal="center" vertical="center"/>
      <protection locked="0"/>
    </xf>
    <xf numFmtId="2" fontId="51" fillId="3" borderId="120" xfId="2" applyNumberFormat="1" applyFont="1" applyFill="1" applyBorder="1" applyAlignment="1" applyProtection="1">
      <alignment horizontal="left"/>
      <protection locked="0"/>
    </xf>
    <xf numFmtId="2" fontId="33" fillId="3" borderId="123" xfId="2" applyNumberFormat="1" applyFont="1" applyFill="1" applyBorder="1" applyAlignment="1" applyProtection="1">
      <alignment horizontal="center" vertical="center"/>
      <protection hidden="1"/>
    </xf>
    <xf numFmtId="2" fontId="33" fillId="3" borderId="124" xfId="2" applyNumberFormat="1" applyFont="1" applyFill="1" applyBorder="1" applyAlignment="1" applyProtection="1">
      <alignment horizontal="center" vertical="center"/>
      <protection hidden="1"/>
    </xf>
    <xf numFmtId="2" fontId="33" fillId="3" borderId="125" xfId="2" applyNumberFormat="1" applyFont="1" applyFill="1" applyBorder="1" applyAlignment="1" applyProtection="1">
      <alignment horizontal="center" vertical="center"/>
      <protection hidden="1"/>
    </xf>
    <xf numFmtId="2" fontId="52" fillId="3" borderId="126" xfId="2" applyNumberFormat="1" applyFont="1" applyFill="1" applyBorder="1" applyAlignment="1" applyProtection="1">
      <alignment horizontal="center" vertical="center"/>
      <protection hidden="1"/>
    </xf>
    <xf numFmtId="2" fontId="52" fillId="3" borderId="129" xfId="2" applyNumberFormat="1" applyFont="1" applyFill="1" applyBorder="1" applyAlignment="1" applyProtection="1">
      <alignment horizontal="center" vertical="center"/>
      <protection hidden="1"/>
    </xf>
    <xf numFmtId="2" fontId="33" fillId="3" borderId="126" xfId="2" applyNumberFormat="1" applyFont="1" applyFill="1" applyBorder="1" applyAlignment="1" applyProtection="1">
      <alignment horizontal="center" vertical="center"/>
      <protection hidden="1"/>
    </xf>
    <xf numFmtId="2" fontId="33" fillId="3" borderId="129" xfId="2" applyNumberFormat="1" applyFont="1" applyFill="1" applyBorder="1" applyAlignment="1" applyProtection="1">
      <alignment horizontal="center" vertical="center"/>
      <protection hidden="1"/>
    </xf>
    <xf numFmtId="2" fontId="33" fillId="3" borderId="130" xfId="2" applyNumberFormat="1" applyFont="1" applyFill="1" applyBorder="1" applyAlignment="1" applyProtection="1">
      <alignment horizontal="center" vertical="center"/>
      <protection hidden="1"/>
    </xf>
    <xf numFmtId="2" fontId="33" fillId="3" borderId="132" xfId="2" applyNumberFormat="1" applyFont="1" applyFill="1" applyBorder="1" applyAlignment="1" applyProtection="1">
      <alignment horizontal="center" vertical="center"/>
      <protection hidden="1"/>
    </xf>
    <xf numFmtId="2" fontId="52" fillId="3" borderId="130" xfId="2" applyNumberFormat="1" applyFont="1" applyFill="1" applyBorder="1" applyAlignment="1" applyProtection="1">
      <alignment horizontal="center" vertical="center"/>
      <protection hidden="1"/>
    </xf>
    <xf numFmtId="2" fontId="52" fillId="3" borderId="132" xfId="2" applyNumberFormat="1" applyFont="1" applyFill="1" applyBorder="1" applyAlignment="1" applyProtection="1">
      <alignment horizontal="center" vertical="center"/>
      <protection hidden="1"/>
    </xf>
    <xf numFmtId="10" fontId="52" fillId="3" borderId="126" xfId="2" applyNumberFormat="1" applyFont="1" applyFill="1" applyBorder="1" applyAlignment="1" applyProtection="1">
      <alignment horizontal="center" vertical="center"/>
      <protection hidden="1"/>
    </xf>
    <xf numFmtId="10" fontId="52" fillId="3" borderId="130" xfId="2" applyNumberFormat="1" applyFont="1" applyFill="1" applyBorder="1" applyAlignment="1" applyProtection="1">
      <alignment horizontal="center" vertical="center"/>
      <protection hidden="1"/>
    </xf>
    <xf numFmtId="10" fontId="52" fillId="3" borderId="129" xfId="2" applyNumberFormat="1" applyFont="1" applyFill="1" applyBorder="1" applyAlignment="1" applyProtection="1">
      <alignment horizontal="center" vertical="center"/>
      <protection hidden="1"/>
    </xf>
    <xf numFmtId="2" fontId="33" fillId="3" borderId="133" xfId="2" applyNumberFormat="1" applyFont="1" applyFill="1" applyBorder="1" applyAlignment="1" applyProtection="1">
      <alignment horizontal="center"/>
      <protection hidden="1"/>
    </xf>
    <xf numFmtId="2" fontId="33" fillId="3" borderId="134" xfId="2" applyNumberFormat="1" applyFont="1" applyFill="1" applyBorder="1" applyAlignment="1" applyProtection="1">
      <alignment horizontal="center"/>
      <protection hidden="1"/>
    </xf>
    <xf numFmtId="2" fontId="33" fillId="3" borderId="135" xfId="2" applyNumberFormat="1" applyFont="1" applyFill="1" applyBorder="1" applyAlignment="1" applyProtection="1">
      <alignment horizontal="center"/>
      <protection hidden="1"/>
    </xf>
    <xf numFmtId="2" fontId="52" fillId="3" borderId="133" xfId="2" applyNumberFormat="1" applyFont="1" applyFill="1" applyBorder="1" applyAlignment="1" applyProtection="1">
      <alignment horizontal="center" vertical="center"/>
      <protection locked="0"/>
    </xf>
    <xf numFmtId="2" fontId="52" fillId="3" borderId="134" xfId="2" applyNumberFormat="1" applyFont="1" applyFill="1" applyBorder="1" applyAlignment="1" applyProtection="1">
      <alignment horizontal="center" vertical="center"/>
      <protection locked="0"/>
    </xf>
    <xf numFmtId="2" fontId="52" fillId="3" borderId="136" xfId="2" applyNumberFormat="1" applyFont="1" applyFill="1" applyBorder="1" applyAlignment="1" applyProtection="1">
      <alignment horizontal="center" vertical="center"/>
      <protection locked="0"/>
    </xf>
    <xf numFmtId="0" fontId="53" fillId="3" borderId="64" xfId="2" applyFont="1" applyFill="1" applyBorder="1" applyAlignment="1" applyProtection="1">
      <alignment horizontal="right" vertical="center"/>
      <protection hidden="1"/>
    </xf>
    <xf numFmtId="2" fontId="53" fillId="3" borderId="90" xfId="2" applyNumberFormat="1" applyFont="1" applyFill="1" applyBorder="1" applyAlignment="1" applyProtection="1">
      <alignment horizontal="center" vertical="center"/>
      <protection hidden="1"/>
    </xf>
    <xf numFmtId="2" fontId="53" fillId="3" borderId="69" xfId="2" applyNumberFormat="1" applyFont="1" applyFill="1" applyBorder="1" applyAlignment="1" applyProtection="1">
      <alignment horizontal="center" vertical="center"/>
      <protection hidden="1"/>
    </xf>
    <xf numFmtId="0" fontId="53" fillId="3" borderId="48" xfId="2" applyFont="1" applyFill="1" applyBorder="1" applyAlignment="1" applyProtection="1">
      <alignment horizontal="right" vertical="center"/>
      <protection hidden="1"/>
    </xf>
    <xf numFmtId="2" fontId="53" fillId="3" borderId="67" xfId="2" applyNumberFormat="1" applyFont="1" applyFill="1" applyBorder="1" applyAlignment="1" applyProtection="1">
      <alignment horizontal="center" vertical="center"/>
      <protection hidden="1"/>
    </xf>
    <xf numFmtId="2" fontId="53" fillId="3" borderId="68" xfId="2" applyNumberFormat="1" applyFont="1" applyFill="1" applyBorder="1" applyAlignment="1" applyProtection="1">
      <alignment horizontal="center" vertical="center"/>
      <protection hidden="1"/>
    </xf>
    <xf numFmtId="2" fontId="53" fillId="3" borderId="60" xfId="2" applyNumberFormat="1" applyFont="1" applyFill="1" applyBorder="1" applyAlignment="1" applyProtection="1">
      <alignment horizontal="center" vertical="center"/>
      <protection hidden="1"/>
    </xf>
    <xf numFmtId="2" fontId="33" fillId="3" borderId="137" xfId="2" applyNumberFormat="1" applyFont="1" applyFill="1" applyBorder="1" applyAlignment="1" applyProtection="1">
      <alignment horizontal="center"/>
      <protection hidden="1"/>
    </xf>
    <xf numFmtId="2" fontId="53" fillId="3" borderId="89" xfId="2" applyNumberFormat="1" applyFont="1" applyFill="1" applyBorder="1" applyAlignment="1" applyProtection="1">
      <alignment horizontal="center" vertical="center"/>
      <protection hidden="1"/>
    </xf>
    <xf numFmtId="2" fontId="18" fillId="3" borderId="138" xfId="2" applyNumberFormat="1" applyFont="1" applyFill="1" applyBorder="1" applyAlignment="1" applyProtection="1">
      <alignment horizontal="center" vertical="center"/>
      <protection locked="0"/>
    </xf>
    <xf numFmtId="2" fontId="18" fillId="3" borderId="67" xfId="2" applyNumberFormat="1" applyFont="1" applyFill="1" applyBorder="1" applyAlignment="1" applyProtection="1">
      <alignment horizontal="center" vertical="center"/>
      <protection hidden="1"/>
    </xf>
    <xf numFmtId="2" fontId="18" fillId="3" borderId="139" xfId="2" applyNumberFormat="1" applyFont="1" applyFill="1" applyBorder="1" applyAlignment="1" applyProtection="1">
      <alignment horizontal="center" vertical="center"/>
      <protection hidden="1"/>
    </xf>
    <xf numFmtId="0" fontId="0" fillId="3" borderId="78" xfId="0" applyFill="1" applyBorder="1"/>
    <xf numFmtId="49" fontId="41" fillId="3" borderId="78" xfId="0" applyNumberFormat="1" applyFont="1" applyFill="1" applyBorder="1" applyAlignment="1">
      <alignment horizontal="right"/>
    </xf>
    <xf numFmtId="0" fontId="39" fillId="3" borderId="140" xfId="0" applyFont="1" applyFill="1" applyBorder="1" applyAlignment="1" applyProtection="1">
      <alignment horizontal="center"/>
      <protection hidden="1"/>
    </xf>
    <xf numFmtId="0" fontId="39" fillId="3" borderId="140" xfId="0" applyFont="1" applyFill="1" applyBorder="1"/>
    <xf numFmtId="49" fontId="39" fillId="3" borderId="140" xfId="0" applyNumberFormat="1" applyFont="1" applyFill="1" applyBorder="1"/>
    <xf numFmtId="2" fontId="22" fillId="3" borderId="141" xfId="2" applyNumberFormat="1" applyFont="1" applyFill="1" applyBorder="1" applyAlignment="1" applyProtection="1">
      <alignment horizontal="center" vertical="center"/>
      <protection locked="0"/>
    </xf>
    <xf numFmtId="2" fontId="18" fillId="3" borderId="142" xfId="2" applyNumberFormat="1" applyFont="1" applyFill="1" applyBorder="1" applyAlignment="1" applyProtection="1">
      <alignment horizontal="center" vertical="center"/>
      <protection locked="0"/>
    </xf>
    <xf numFmtId="0" fontId="42" fillId="3" borderId="143" xfId="2" applyFont="1" applyFill="1" applyBorder="1" applyAlignment="1" applyProtection="1">
      <alignment horizontal="center" vertical="center"/>
      <protection hidden="1"/>
    </xf>
    <xf numFmtId="0" fontId="42" fillId="3" borderId="144" xfId="2" applyFont="1" applyFill="1" applyBorder="1" applyAlignment="1" applyProtection="1">
      <alignment horizontal="right" vertical="center"/>
      <protection hidden="1"/>
    </xf>
    <xf numFmtId="0" fontId="42" fillId="3" borderId="145" xfId="2" applyFont="1" applyFill="1" applyBorder="1" applyAlignment="1" applyProtection="1">
      <alignment horizontal="right" vertical="center"/>
      <protection hidden="1"/>
    </xf>
    <xf numFmtId="0" fontId="46" fillId="4" borderId="45" xfId="2" applyFont="1" applyFill="1" applyBorder="1" applyProtection="1">
      <protection hidden="1"/>
    </xf>
    <xf numFmtId="166" fontId="46" fillId="4" borderId="45" xfId="2" applyNumberFormat="1" applyFont="1" applyFill="1" applyBorder="1" applyProtection="1">
      <protection hidden="1"/>
    </xf>
    <xf numFmtId="1" fontId="54" fillId="4" borderId="108" xfId="2" applyNumberFormat="1" applyFont="1" applyFill="1" applyBorder="1" applyProtection="1">
      <protection locked="0"/>
    </xf>
    <xf numFmtId="1" fontId="54" fillId="4" borderId="0" xfId="2" applyNumberFormat="1" applyFont="1" applyFill="1" applyBorder="1" applyProtection="1">
      <protection locked="0"/>
    </xf>
    <xf numFmtId="0" fontId="21" fillId="3" borderId="146" xfId="2" applyFont="1" applyFill="1" applyBorder="1" applyAlignment="1" applyProtection="1">
      <alignment horizontal="right" vertical="center"/>
      <protection hidden="1"/>
    </xf>
    <xf numFmtId="0" fontId="21" fillId="3" borderId="147" xfId="2" applyFont="1" applyFill="1" applyBorder="1" applyAlignment="1" applyProtection="1">
      <alignment horizontal="right" vertical="center"/>
      <protection hidden="1"/>
    </xf>
    <xf numFmtId="0" fontId="1" fillId="3" borderId="0" xfId="2" applyFill="1" applyProtection="1">
      <protection hidden="1"/>
    </xf>
    <xf numFmtId="166" fontId="18" fillId="3" borderId="0" xfId="2" applyNumberFormat="1" applyFont="1" applyFill="1" applyBorder="1" applyAlignment="1" applyProtection="1">
      <alignment horizontal="right" vertical="center"/>
      <protection hidden="1"/>
    </xf>
    <xf numFmtId="2" fontId="18" fillId="3" borderId="148" xfId="2" applyNumberFormat="1" applyFont="1" applyFill="1" applyBorder="1" applyAlignment="1" applyProtection="1">
      <alignment horizontal="center" vertical="center"/>
      <protection locked="0"/>
    </xf>
    <xf numFmtId="2" fontId="18" fillId="3" borderId="149" xfId="2" applyNumberFormat="1" applyFont="1" applyFill="1" applyBorder="1" applyAlignment="1" applyProtection="1">
      <alignment horizontal="center" vertical="center"/>
      <protection locked="0"/>
    </xf>
    <xf numFmtId="2" fontId="39" fillId="3" borderId="105" xfId="2" applyNumberFormat="1" applyFont="1" applyFill="1" applyBorder="1" applyAlignment="1" applyProtection="1">
      <alignment horizontal="center" vertical="center"/>
      <protection hidden="1"/>
    </xf>
    <xf numFmtId="2" fontId="18" fillId="3" borderId="150" xfId="2" applyNumberFormat="1" applyFont="1" applyFill="1" applyBorder="1" applyAlignment="1" applyProtection="1">
      <alignment horizontal="center" vertical="center"/>
      <protection locked="0"/>
    </xf>
    <xf numFmtId="0" fontId="33" fillId="4" borderId="151" xfId="2" applyNumberFormat="1" applyFont="1" applyFill="1" applyBorder="1" applyAlignment="1" applyProtection="1">
      <alignment horizontal="center" vertical="top" wrapText="1"/>
      <protection hidden="1"/>
    </xf>
    <xf numFmtId="0" fontId="33" fillId="4" borderId="152" xfId="2" applyNumberFormat="1" applyFont="1" applyFill="1" applyBorder="1" applyAlignment="1" applyProtection="1">
      <alignment horizontal="center" vertical="top" wrapText="1"/>
      <protection hidden="1"/>
    </xf>
    <xf numFmtId="0" fontId="33" fillId="4" borderId="153" xfId="2" applyNumberFormat="1" applyFont="1" applyFill="1" applyBorder="1" applyAlignment="1" applyProtection="1">
      <alignment horizontal="center" vertical="top" wrapText="1"/>
      <protection hidden="1"/>
    </xf>
    <xf numFmtId="0" fontId="55" fillId="3" borderId="154" xfId="2" applyFont="1" applyFill="1" applyBorder="1" applyAlignment="1" applyProtection="1">
      <alignment horizontal="center" vertical="center"/>
      <protection hidden="1"/>
    </xf>
    <xf numFmtId="0" fontId="56" fillId="3" borderId="0" xfId="2" applyFont="1" applyFill="1" applyAlignment="1" applyProtection="1">
      <alignment horizontal="right" vertical="center"/>
      <protection hidden="1"/>
    </xf>
    <xf numFmtId="0" fontId="55" fillId="3" borderId="129" xfId="2" applyFont="1" applyFill="1" applyBorder="1" applyAlignment="1" applyProtection="1">
      <alignment horizontal="center" vertical="center"/>
      <protection hidden="1"/>
    </xf>
    <xf numFmtId="0" fontId="15" fillId="4" borderId="155" xfId="2" applyNumberFormat="1" applyFont="1" applyFill="1" applyBorder="1" applyAlignment="1" applyProtection="1">
      <alignment horizontal="center"/>
      <protection hidden="1"/>
    </xf>
    <xf numFmtId="0" fontId="3" fillId="4" borderId="156" xfId="2" applyNumberFormat="1" applyFont="1" applyFill="1" applyBorder="1" applyAlignment="1" applyProtection="1">
      <alignment horizontal="center"/>
      <protection hidden="1"/>
    </xf>
    <xf numFmtId="0" fontId="3" fillId="4" borderId="155" xfId="2" applyNumberFormat="1" applyFont="1" applyFill="1" applyBorder="1" applyAlignment="1" applyProtection="1">
      <alignment horizontal="center"/>
      <protection hidden="1"/>
    </xf>
    <xf numFmtId="49" fontId="3" fillId="4" borderId="155" xfId="2" applyNumberFormat="1" applyFont="1" applyFill="1" applyBorder="1" applyAlignment="1" applyProtection="1">
      <alignment horizontal="center"/>
      <protection hidden="1"/>
    </xf>
    <xf numFmtId="0" fontId="15" fillId="4" borderId="157" xfId="2" applyNumberFormat="1" applyFont="1" applyFill="1" applyBorder="1" applyAlignment="1" applyProtection="1">
      <alignment horizontal="center"/>
      <protection hidden="1"/>
    </xf>
    <xf numFmtId="0" fontId="15" fillId="4" borderId="158" xfId="2" applyNumberFormat="1" applyFont="1" applyFill="1" applyBorder="1" applyAlignment="1" applyProtection="1">
      <alignment horizontal="center"/>
      <protection hidden="1"/>
    </xf>
    <xf numFmtId="166" fontId="18" fillId="3" borderId="159" xfId="2" applyNumberFormat="1" applyFont="1" applyFill="1" applyBorder="1" applyAlignment="1" applyProtection="1">
      <alignment horizontal="center" vertical="center"/>
      <protection locked="0"/>
    </xf>
    <xf numFmtId="166" fontId="18" fillId="3" borderId="0" xfId="2" applyNumberFormat="1" applyFont="1" applyFill="1" applyBorder="1" applyAlignment="1" applyProtection="1">
      <alignment horizontal="center" vertical="center"/>
      <protection hidden="1"/>
    </xf>
    <xf numFmtId="166" fontId="18" fillId="3" borderId="0" xfId="2" applyNumberFormat="1" applyFont="1" applyFill="1" applyBorder="1" applyAlignment="1" applyProtection="1">
      <alignment horizontal="center" vertical="center"/>
      <protection hidden="1"/>
    </xf>
    <xf numFmtId="166" fontId="18" fillId="3" borderId="160" xfId="2" applyNumberFormat="1" applyFont="1" applyFill="1" applyBorder="1" applyAlignment="1" applyProtection="1">
      <alignment horizontal="center" vertical="center"/>
      <protection hidden="1"/>
    </xf>
    <xf numFmtId="166" fontId="39" fillId="3" borderId="105" xfId="2" applyNumberFormat="1" applyFont="1" applyFill="1" applyBorder="1" applyAlignment="1" applyProtection="1">
      <alignment horizontal="center" vertical="center"/>
      <protection hidden="1"/>
    </xf>
    <xf numFmtId="166" fontId="18" fillId="3" borderId="161" xfId="2" applyNumberFormat="1" applyFont="1" applyFill="1" applyBorder="1" applyAlignment="1" applyProtection="1">
      <alignment horizontal="center" vertical="center"/>
      <protection hidden="1"/>
    </xf>
    <xf numFmtId="166" fontId="18" fillId="3" borderId="162" xfId="2" applyNumberFormat="1" applyFont="1" applyFill="1" applyBorder="1" applyAlignment="1" applyProtection="1">
      <alignment horizontal="center" vertical="center"/>
      <protection locked="0"/>
    </xf>
    <xf numFmtId="0" fontId="3" fillId="3" borderId="97" xfId="2" applyFont="1" applyFill="1" applyBorder="1" applyAlignment="1" applyProtection="1">
      <alignment horizontal="right"/>
      <protection hidden="1"/>
    </xf>
    <xf numFmtId="0" fontId="3" fillId="3" borderId="165" xfId="2" applyFont="1" applyFill="1" applyBorder="1" applyAlignment="1" applyProtection="1">
      <alignment horizontal="right" vertical="center"/>
      <protection hidden="1"/>
    </xf>
    <xf numFmtId="0" fontId="1" fillId="3" borderId="166" xfId="2" applyFill="1" applyBorder="1" applyProtection="1">
      <protection hidden="1"/>
    </xf>
    <xf numFmtId="0" fontId="57" fillId="3" borderId="0" xfId="2" applyFont="1" applyFill="1" applyBorder="1" applyAlignment="1" applyProtection="1">
      <alignment horizontal="right" vertical="center"/>
      <protection hidden="1"/>
    </xf>
    <xf numFmtId="2" fontId="53" fillId="3" borderId="167" xfId="2" applyNumberFormat="1" applyFont="1" applyFill="1" applyBorder="1" applyAlignment="1" applyProtection="1">
      <alignment horizontal="center" vertical="center"/>
      <protection hidden="1"/>
    </xf>
    <xf numFmtId="0" fontId="53" fillId="3" borderId="0" xfId="2" applyFont="1" applyFill="1" applyBorder="1" applyAlignment="1" applyProtection="1">
      <alignment horizontal="right" vertical="center"/>
      <protection hidden="1"/>
    </xf>
    <xf numFmtId="2" fontId="53" fillId="3" borderId="168" xfId="2" applyNumberFormat="1" applyFont="1" applyFill="1" applyBorder="1" applyAlignment="1" applyProtection="1">
      <alignment horizontal="center" vertical="center"/>
      <protection hidden="1"/>
    </xf>
    <xf numFmtId="2" fontId="53" fillId="3" borderId="98" xfId="2" applyNumberFormat="1" applyFont="1" applyFill="1" applyBorder="1" applyAlignment="1" applyProtection="1">
      <alignment horizontal="center" vertical="center"/>
      <protection hidden="1"/>
    </xf>
    <xf numFmtId="2" fontId="46" fillId="4" borderId="0" xfId="2" applyNumberFormat="1" applyFont="1" applyFill="1" applyBorder="1" applyAlignment="1" applyProtection="1">
      <protection hidden="1"/>
    </xf>
    <xf numFmtId="2" fontId="46" fillId="4" borderId="45" xfId="2" applyNumberFormat="1" applyFont="1" applyFill="1" applyBorder="1" applyProtection="1">
      <protection hidden="1"/>
    </xf>
    <xf numFmtId="49" fontId="19" fillId="3" borderId="169" xfId="2" applyNumberFormat="1" applyFont="1" applyFill="1" applyBorder="1" applyAlignment="1" applyProtection="1">
      <alignment horizontal="center" vertical="top" wrapText="1"/>
      <protection locked="0"/>
    </xf>
    <xf numFmtId="49" fontId="19" fillId="3" borderId="170" xfId="2" applyNumberFormat="1" applyFont="1" applyFill="1" applyBorder="1" applyAlignment="1" applyProtection="1">
      <alignment horizontal="center" vertical="top" wrapText="1"/>
      <protection locked="0"/>
    </xf>
    <xf numFmtId="0" fontId="39" fillId="3" borderId="53" xfId="2" applyFont="1" applyFill="1" applyBorder="1" applyAlignment="1" applyProtection="1">
      <alignment vertical="center"/>
      <protection hidden="1"/>
    </xf>
    <xf numFmtId="0" fontId="55" fillId="3" borderId="126" xfId="2" applyFont="1" applyFill="1" applyBorder="1" applyAlignment="1" applyProtection="1">
      <alignment horizontal="center" vertical="center"/>
      <protection hidden="1"/>
    </xf>
    <xf numFmtId="10" fontId="52" fillId="3" borderId="132" xfId="2" applyNumberFormat="1" applyFont="1" applyFill="1" applyBorder="1" applyAlignment="1" applyProtection="1">
      <alignment horizontal="center" vertical="center"/>
      <protection hidden="1"/>
    </xf>
    <xf numFmtId="0" fontId="1" fillId="3" borderId="171" xfId="2" applyFill="1" applyBorder="1" applyProtection="1">
      <protection hidden="1"/>
    </xf>
    <xf numFmtId="166" fontId="18" fillId="3" borderId="171" xfId="2" applyNumberFormat="1" applyFont="1" applyFill="1" applyBorder="1" applyAlignment="1" applyProtection="1">
      <alignment horizontal="right" vertical="center"/>
      <protection hidden="1"/>
    </xf>
    <xf numFmtId="166" fontId="18" fillId="3" borderId="122" xfId="2" applyNumberFormat="1" applyFont="1" applyFill="1" applyBorder="1" applyAlignment="1" applyProtection="1">
      <alignment horizontal="center" vertical="center"/>
      <protection locked="0"/>
    </xf>
    <xf numFmtId="0" fontId="55" fillId="3" borderId="0" xfId="2" applyFont="1" applyFill="1" applyBorder="1" applyAlignment="1" applyProtection="1">
      <alignment horizontal="center" vertical="center"/>
      <protection hidden="1"/>
    </xf>
    <xf numFmtId="0" fontId="47" fillId="4" borderId="0" xfId="0" applyFont="1" applyFill="1"/>
    <xf numFmtId="0" fontId="39" fillId="4" borderId="0" xfId="0" applyFont="1" applyFill="1" applyAlignment="1">
      <alignment horizontal="center"/>
    </xf>
    <xf numFmtId="0" fontId="41" fillId="3" borderId="172" xfId="0" applyFont="1" applyFill="1" applyBorder="1" applyAlignment="1">
      <alignment horizontal="right" vertical="center"/>
    </xf>
    <xf numFmtId="0" fontId="41" fillId="3" borderId="85" xfId="0" applyFont="1" applyFill="1" applyBorder="1" applyAlignment="1">
      <alignment vertical="center"/>
    </xf>
    <xf numFmtId="0" fontId="41" fillId="3" borderId="172" xfId="0" applyFont="1" applyFill="1" applyBorder="1" applyAlignment="1">
      <alignment vertical="center"/>
    </xf>
    <xf numFmtId="0" fontId="41" fillId="3" borderId="78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3" borderId="85" xfId="0" applyFill="1" applyBorder="1" applyAlignment="1">
      <alignment vertical="center"/>
    </xf>
    <xf numFmtId="0" fontId="15" fillId="3" borderId="173" xfId="0" applyFont="1" applyFill="1" applyBorder="1" applyAlignment="1">
      <alignment vertical="center"/>
    </xf>
    <xf numFmtId="49" fontId="15" fillId="3" borderId="174" xfId="0" applyNumberFormat="1" applyFont="1" applyFill="1" applyBorder="1" applyAlignment="1">
      <alignment horizontal="right" vertical="center"/>
    </xf>
    <xf numFmtId="49" fontId="32" fillId="5" borderId="175" xfId="0" applyNumberFormat="1" applyFont="1" applyFill="1" applyBorder="1" applyAlignment="1">
      <alignment horizontal="center" vertical="center"/>
    </xf>
    <xf numFmtId="49" fontId="32" fillId="6" borderId="178" xfId="0" applyNumberFormat="1" applyFont="1" applyFill="1" applyBorder="1" applyAlignment="1">
      <alignment horizontal="center" vertical="center"/>
    </xf>
    <xf numFmtId="166" fontId="15" fillId="3" borderId="179" xfId="0" applyNumberFormat="1" applyFont="1" applyFill="1" applyBorder="1" applyAlignment="1" applyProtection="1">
      <alignment horizontal="center" vertical="center"/>
      <protection hidden="1"/>
    </xf>
    <xf numFmtId="166" fontId="15" fillId="3" borderId="180" xfId="0" applyNumberFormat="1" applyFont="1" applyFill="1" applyBorder="1" applyAlignment="1" applyProtection="1">
      <alignment horizontal="center" vertical="center"/>
      <protection hidden="1"/>
    </xf>
    <xf numFmtId="49" fontId="32" fillId="7" borderId="0" xfId="0" applyNumberFormat="1" applyFont="1" applyFill="1" applyAlignment="1">
      <alignment horizontal="center" vertical="center"/>
    </xf>
    <xf numFmtId="49" fontId="32" fillId="8" borderId="0" xfId="0" applyNumberFormat="1" applyFont="1" applyFill="1" applyAlignment="1">
      <alignment horizontal="center" vertical="center"/>
    </xf>
    <xf numFmtId="49" fontId="15" fillId="9" borderId="181" xfId="0" applyNumberFormat="1" applyFont="1" applyFill="1" applyBorder="1" applyAlignment="1">
      <alignment horizontal="center" vertical="center"/>
    </xf>
    <xf numFmtId="49" fontId="32" fillId="10" borderId="0" xfId="0" applyNumberFormat="1" applyFont="1" applyFill="1" applyAlignment="1">
      <alignment horizontal="center" vertical="center"/>
    </xf>
    <xf numFmtId="49" fontId="15" fillId="11" borderId="0" xfId="0" applyNumberFormat="1" applyFont="1" applyFill="1" applyAlignment="1">
      <alignment horizontal="center" vertical="center"/>
    </xf>
    <xf numFmtId="49" fontId="32" fillId="10" borderId="182" xfId="0" applyNumberFormat="1" applyFont="1" applyFill="1" applyBorder="1" applyAlignment="1">
      <alignment horizontal="center" vertical="center"/>
    </xf>
    <xf numFmtId="49" fontId="32" fillId="8" borderId="183" xfId="0" applyNumberFormat="1" applyFont="1" applyFill="1" applyBorder="1" applyAlignment="1">
      <alignment horizontal="center" vertical="center"/>
    </xf>
    <xf numFmtId="49" fontId="32" fillId="12" borderId="184" xfId="0" applyNumberFormat="1" applyFont="1" applyFill="1" applyBorder="1" applyAlignment="1">
      <alignment horizontal="center" vertical="center"/>
    </xf>
    <xf numFmtId="49" fontId="32" fillId="13" borderId="0" xfId="0" applyNumberFormat="1" applyFont="1" applyFill="1" applyAlignment="1">
      <alignment horizontal="center" vertical="center"/>
    </xf>
    <xf numFmtId="49" fontId="32" fillId="14" borderId="185" xfId="0" applyNumberFormat="1" applyFont="1" applyFill="1" applyBorder="1" applyAlignment="1">
      <alignment horizontal="center" vertical="center"/>
    </xf>
    <xf numFmtId="166" fontId="15" fillId="3" borderId="186" xfId="0" applyNumberFormat="1" applyFont="1" applyFill="1" applyBorder="1" applyAlignment="1" applyProtection="1">
      <alignment horizontal="center" vertical="center"/>
      <protection hidden="1"/>
    </xf>
    <xf numFmtId="166" fontId="15" fillId="3" borderId="187" xfId="0" applyNumberFormat="1" applyFont="1" applyFill="1" applyBorder="1" applyAlignment="1" applyProtection="1">
      <alignment horizontal="center" vertical="center"/>
      <protection hidden="1"/>
    </xf>
    <xf numFmtId="166" fontId="18" fillId="3" borderId="188" xfId="2" applyNumberFormat="1" applyFont="1" applyFill="1" applyBorder="1" applyAlignment="1" applyProtection="1">
      <alignment horizontal="center" vertical="center"/>
      <protection locked="0"/>
    </xf>
    <xf numFmtId="0" fontId="12" fillId="3" borderId="189" xfId="1" applyFont="1" applyFill="1" applyBorder="1" applyAlignment="1" applyProtection="1">
      <alignment horizontal="center" vertical="center" wrapText="1"/>
      <protection hidden="1"/>
    </xf>
    <xf numFmtId="0" fontId="3" fillId="3" borderId="26" xfId="2" applyFont="1" applyFill="1" applyBorder="1" applyAlignment="1" applyProtection="1">
      <alignment horizontal="right" vertical="center"/>
      <protection hidden="1"/>
    </xf>
    <xf numFmtId="0" fontId="3" fillId="3" borderId="28" xfId="2" applyFont="1" applyFill="1" applyBorder="1" applyAlignment="1" applyProtection="1">
      <alignment horizontal="right"/>
      <protection hidden="1"/>
    </xf>
    <xf numFmtId="2" fontId="15" fillId="3" borderId="180" xfId="0" applyNumberFormat="1" applyFont="1" applyFill="1" applyBorder="1" applyAlignment="1" applyProtection="1">
      <alignment horizontal="center" vertical="center"/>
      <protection hidden="1"/>
    </xf>
    <xf numFmtId="0" fontId="22" fillId="3" borderId="0" xfId="0" applyFont="1" applyFill="1" applyBorder="1" applyAlignment="1">
      <alignment horizontal="right"/>
    </xf>
    <xf numFmtId="0" fontId="22" fillId="3" borderId="82" xfId="0" applyFont="1" applyFill="1" applyBorder="1" applyAlignment="1">
      <alignment horizontal="right"/>
    </xf>
    <xf numFmtId="2" fontId="15" fillId="3" borderId="190" xfId="0" applyNumberFormat="1" applyFont="1" applyFill="1" applyBorder="1" applyAlignment="1" applyProtection="1">
      <alignment horizontal="center" vertical="center"/>
      <protection hidden="1"/>
    </xf>
    <xf numFmtId="0" fontId="59" fillId="4" borderId="0" xfId="0" applyFont="1" applyFill="1"/>
    <xf numFmtId="0" fontId="59" fillId="15" borderId="0" xfId="0" applyFont="1" applyFill="1"/>
    <xf numFmtId="2" fontId="59" fillId="15" borderId="0" xfId="0" applyNumberFormat="1" applyFont="1" applyFill="1"/>
    <xf numFmtId="0" fontId="59" fillId="15" borderId="0" xfId="0" applyFont="1" applyFill="1" applyAlignment="1">
      <alignment wrapText="1"/>
    </xf>
    <xf numFmtId="166" fontId="3" fillId="3" borderId="105" xfId="2" applyNumberFormat="1" applyFont="1" applyFill="1" applyBorder="1" applyAlignment="1" applyProtection="1">
      <alignment horizontal="center" vertical="center"/>
      <protection hidden="1"/>
    </xf>
    <xf numFmtId="0" fontId="61" fillId="4" borderId="45" xfId="0" applyFont="1" applyFill="1" applyBorder="1"/>
    <xf numFmtId="0" fontId="61" fillId="4" borderId="0" xfId="0" applyFont="1" applyFill="1"/>
    <xf numFmtId="0" fontId="61" fillId="4" borderId="0" xfId="0" applyFont="1" applyFill="1" applyBorder="1"/>
    <xf numFmtId="0" fontId="61" fillId="4" borderId="0" xfId="0" applyFont="1" applyFill="1" applyBorder="1" applyProtection="1">
      <protection hidden="1"/>
    </xf>
    <xf numFmtId="0" fontId="61" fillId="4" borderId="0" xfId="0" applyFont="1" applyFill="1" applyBorder="1" applyAlignment="1" applyProtection="1">
      <alignment horizontal="center" wrapText="1"/>
      <protection hidden="1"/>
    </xf>
    <xf numFmtId="166" fontId="61" fillId="4" borderId="0" xfId="0" applyNumberFormat="1" applyFont="1" applyFill="1" applyBorder="1" applyAlignment="1" applyProtection="1">
      <alignment horizontal="center"/>
      <protection hidden="1"/>
    </xf>
    <xf numFmtId="166" fontId="61" fillId="4" borderId="0" xfId="0" applyNumberFormat="1" applyFont="1" applyFill="1" applyAlignment="1" applyProtection="1">
      <alignment horizontal="center"/>
      <protection hidden="1"/>
    </xf>
    <xf numFmtId="0" fontId="0" fillId="15" borderId="0" xfId="0" applyFill="1"/>
    <xf numFmtId="0" fontId="62" fillId="4" borderId="0" xfId="2" applyFont="1" applyFill="1" applyBorder="1" applyProtection="1">
      <protection hidden="1"/>
    </xf>
    <xf numFmtId="0" fontId="62" fillId="4" borderId="0" xfId="2" applyFont="1" applyFill="1" applyProtection="1">
      <protection hidden="1"/>
    </xf>
    <xf numFmtId="0" fontId="61" fillId="4" borderId="0" xfId="2" applyFont="1" applyFill="1" applyProtection="1">
      <protection hidden="1"/>
    </xf>
    <xf numFmtId="164" fontId="62" fillId="4" borderId="0" xfId="2" applyNumberFormat="1" applyFont="1" applyFill="1" applyBorder="1" applyProtection="1">
      <protection hidden="1"/>
    </xf>
    <xf numFmtId="165" fontId="62" fillId="4" borderId="0" xfId="2" applyNumberFormat="1" applyFont="1" applyFill="1" applyBorder="1" applyProtection="1">
      <protection locked="0"/>
    </xf>
    <xf numFmtId="166" fontId="62" fillId="4" borderId="0" xfId="2" applyNumberFormat="1" applyFont="1" applyFill="1" applyBorder="1" applyProtection="1">
      <protection hidden="1"/>
    </xf>
    <xf numFmtId="0" fontId="63" fillId="4" borderId="0" xfId="2" applyFont="1" applyFill="1" applyProtection="1">
      <protection hidden="1"/>
    </xf>
    <xf numFmtId="0" fontId="59" fillId="4" borderId="0" xfId="2" applyFont="1" applyFill="1" applyProtection="1">
      <protection hidden="1"/>
    </xf>
    <xf numFmtId="2" fontId="63" fillId="4" borderId="0" xfId="2" applyNumberFormat="1" applyFont="1" applyFill="1" applyBorder="1" applyProtection="1">
      <protection hidden="1"/>
    </xf>
    <xf numFmtId="166" fontId="63" fillId="4" borderId="0" xfId="2" applyNumberFormat="1" applyFont="1" applyFill="1" applyBorder="1" applyProtection="1">
      <protection hidden="1"/>
    </xf>
    <xf numFmtId="1" fontId="62" fillId="4" borderId="0" xfId="2" applyNumberFormat="1" applyFont="1" applyFill="1" applyBorder="1" applyProtection="1">
      <protection locked="0"/>
    </xf>
    <xf numFmtId="1" fontId="62" fillId="4" borderId="0" xfId="2" applyNumberFormat="1" applyFont="1" applyFill="1" applyBorder="1" applyAlignment="1" applyProtection="1">
      <alignment vertical="top" wrapText="1"/>
      <protection locked="0"/>
    </xf>
    <xf numFmtId="0" fontId="61" fillId="4" borderId="0" xfId="2" applyFont="1" applyFill="1" applyBorder="1" applyAlignment="1" applyProtection="1">
      <alignment vertical="top" wrapText="1"/>
      <protection hidden="1"/>
    </xf>
    <xf numFmtId="0" fontId="61" fillId="4" borderId="0" xfId="2" applyFont="1" applyFill="1" applyBorder="1" applyProtection="1">
      <protection hidden="1"/>
    </xf>
    <xf numFmtId="0" fontId="61" fillId="4" borderId="108" xfId="2" applyFont="1" applyFill="1" applyBorder="1" applyProtection="1">
      <protection hidden="1"/>
    </xf>
    <xf numFmtId="1" fontId="62" fillId="4" borderId="108" xfId="2" applyNumberFormat="1" applyFont="1" applyFill="1" applyBorder="1" applyProtection="1">
      <protection hidden="1"/>
    </xf>
    <xf numFmtId="1" fontId="62" fillId="4" borderId="108" xfId="2" applyNumberFormat="1" applyFont="1" applyFill="1" applyBorder="1" applyProtection="1">
      <protection locked="0"/>
    </xf>
    <xf numFmtId="1" fontId="62" fillId="4" borderId="108" xfId="2" applyNumberFormat="1" applyFont="1" applyFill="1" applyBorder="1" applyAlignment="1" applyProtection="1">
      <alignment vertical="top" wrapText="1"/>
      <protection locked="0"/>
    </xf>
    <xf numFmtId="49" fontId="52" fillId="4" borderId="163" xfId="2" applyNumberFormat="1" applyFont="1" applyFill="1" applyBorder="1" applyAlignment="1" applyProtection="1">
      <alignment horizontal="center" vertical="top" wrapText="1"/>
      <protection hidden="1"/>
    </xf>
    <xf numFmtId="49" fontId="52" fillId="4" borderId="164" xfId="2" applyNumberFormat="1" applyFont="1" applyFill="1" applyBorder="1" applyAlignment="1" applyProtection="1">
      <alignment horizontal="center" vertical="top" wrapText="1"/>
      <protection hidden="1"/>
    </xf>
    <xf numFmtId="49" fontId="52" fillId="4" borderId="72" xfId="2" applyNumberFormat="1" applyFont="1" applyFill="1" applyBorder="1" applyAlignment="1" applyProtection="1">
      <alignment horizontal="center" vertical="top" wrapText="1"/>
      <protection hidden="1"/>
    </xf>
    <xf numFmtId="165" fontId="52" fillId="3" borderId="126" xfId="2" applyNumberFormat="1" applyFont="1" applyFill="1" applyBorder="1" applyAlignment="1" applyProtection="1">
      <alignment horizontal="center" vertical="center"/>
      <protection hidden="1"/>
    </xf>
    <xf numFmtId="165" fontId="52" fillId="3" borderId="130" xfId="2" applyNumberFormat="1" applyFont="1" applyFill="1" applyBorder="1" applyAlignment="1" applyProtection="1">
      <alignment horizontal="center" vertical="center"/>
      <protection hidden="1"/>
    </xf>
    <xf numFmtId="165" fontId="52" fillId="3" borderId="131" xfId="2" applyNumberFormat="1" applyFont="1" applyFill="1" applyBorder="1" applyAlignment="1" applyProtection="1">
      <alignment horizontal="center" vertical="center"/>
      <protection hidden="1"/>
    </xf>
    <xf numFmtId="165" fontId="52" fillId="3" borderId="129" xfId="2" applyNumberFormat="1" applyFont="1" applyFill="1" applyBorder="1" applyAlignment="1" applyProtection="1">
      <alignment horizontal="center" vertical="center"/>
      <protection hidden="1"/>
    </xf>
    <xf numFmtId="1" fontId="33" fillId="3" borderId="154" xfId="2" applyNumberFormat="1" applyFont="1" applyFill="1" applyBorder="1" applyAlignment="1" applyProtection="1">
      <alignment horizontal="center" vertical="center"/>
      <protection hidden="1"/>
    </xf>
    <xf numFmtId="1" fontId="33" fillId="3" borderId="130" xfId="2" applyNumberFormat="1" applyFont="1" applyFill="1" applyBorder="1" applyAlignment="1" applyProtection="1">
      <alignment horizontal="center" vertical="center"/>
      <protection hidden="1"/>
    </xf>
    <xf numFmtId="1" fontId="33" fillId="3" borderId="131" xfId="2" applyNumberFormat="1" applyFont="1" applyFill="1" applyBorder="1" applyAlignment="1" applyProtection="1">
      <alignment horizontal="center" vertical="center"/>
      <protection hidden="1"/>
    </xf>
    <xf numFmtId="1" fontId="33" fillId="3" borderId="129" xfId="2" applyNumberFormat="1" applyFont="1" applyFill="1" applyBorder="1" applyAlignment="1" applyProtection="1">
      <alignment horizontal="center" vertical="center"/>
      <protection hidden="1"/>
    </xf>
    <xf numFmtId="1" fontId="33" fillId="3" borderId="132" xfId="2" applyNumberFormat="1" applyFont="1" applyFill="1" applyBorder="1" applyAlignment="1" applyProtection="1">
      <alignment horizontal="center" vertical="center"/>
      <protection hidden="1"/>
    </xf>
    <xf numFmtId="2" fontId="33" fillId="3" borderId="127" xfId="2" applyNumberFormat="1" applyFont="1" applyFill="1" applyBorder="1" applyAlignment="1" applyProtection="1">
      <alignment horizontal="center" vertical="center"/>
      <protection hidden="1"/>
    </xf>
    <xf numFmtId="2" fontId="33" fillId="3" borderId="128" xfId="2" applyNumberFormat="1" applyFont="1" applyFill="1" applyBorder="1" applyAlignment="1" applyProtection="1">
      <alignment horizontal="center" vertical="center"/>
      <protection hidden="1"/>
    </xf>
    <xf numFmtId="2" fontId="52" fillId="3" borderId="0" xfId="2" applyNumberFormat="1" applyFont="1" applyFill="1" applyBorder="1" applyAlignment="1" applyProtection="1">
      <alignment horizontal="center" vertical="center"/>
      <protection hidden="1"/>
    </xf>
    <xf numFmtId="0" fontId="59" fillId="4" borderId="0" xfId="2" applyFont="1" applyFill="1" applyBorder="1" applyProtection="1">
      <protection hidden="1"/>
    </xf>
    <xf numFmtId="0" fontId="65" fillId="16" borderId="77" xfId="2" applyFont="1" applyFill="1" applyBorder="1" applyAlignment="1" applyProtection="1">
      <alignment horizontal="center" vertical="center"/>
      <protection hidden="1"/>
    </xf>
    <xf numFmtId="2" fontId="65" fillId="16" borderId="77" xfId="2" applyNumberFormat="1" applyFont="1" applyFill="1" applyBorder="1" applyAlignment="1" applyProtection="1">
      <alignment horizontal="center"/>
      <protection hidden="1"/>
    </xf>
    <xf numFmtId="0" fontId="65" fillId="16" borderId="77" xfId="2" applyFont="1" applyFill="1" applyBorder="1" applyAlignment="1" applyProtection="1">
      <alignment horizontal="center"/>
      <protection hidden="1"/>
    </xf>
    <xf numFmtId="0" fontId="65" fillId="16" borderId="203" xfId="2" applyFont="1" applyFill="1" applyBorder="1" applyAlignment="1" applyProtection="1">
      <alignment horizontal="right" vertical="center"/>
      <protection hidden="1"/>
    </xf>
    <xf numFmtId="0" fontId="65" fillId="16" borderId="203" xfId="2" applyFont="1" applyFill="1" applyBorder="1" applyAlignment="1" applyProtection="1">
      <alignment horizontal="right"/>
      <protection hidden="1"/>
    </xf>
    <xf numFmtId="0" fontId="65" fillId="16" borderId="203" xfId="2" applyFont="1" applyFill="1" applyBorder="1" applyProtection="1">
      <protection hidden="1"/>
    </xf>
    <xf numFmtId="0" fontId="1" fillId="16" borderId="202" xfId="2" applyFill="1" applyBorder="1" applyProtection="1">
      <protection hidden="1"/>
    </xf>
    <xf numFmtId="0" fontId="0" fillId="15" borderId="0" xfId="0" applyFill="1" applyBorder="1"/>
    <xf numFmtId="0" fontId="28" fillId="15" borderId="0" xfId="0" applyFont="1" applyFill="1" applyBorder="1" applyAlignment="1">
      <alignment horizontal="center"/>
    </xf>
    <xf numFmtId="0" fontId="0" fillId="15" borderId="0" xfId="0" applyFill="1" applyBorder="1" applyAlignment="1"/>
    <xf numFmtId="0" fontId="64" fillId="15" borderId="0" xfId="2" applyFont="1" applyFill="1" applyProtection="1">
      <protection hidden="1"/>
    </xf>
    <xf numFmtId="0" fontId="66" fillId="16" borderId="204" xfId="2" applyFont="1" applyFill="1" applyBorder="1" applyAlignment="1" applyProtection="1">
      <alignment horizontal="center"/>
      <protection hidden="1"/>
    </xf>
    <xf numFmtId="0" fontId="67" fillId="16" borderId="205" xfId="2" applyFont="1" applyFill="1" applyBorder="1" applyAlignment="1" applyProtection="1">
      <alignment horizontal="right"/>
      <protection hidden="1"/>
    </xf>
    <xf numFmtId="165" fontId="68" fillId="16" borderId="205" xfId="2" applyNumberFormat="1" applyFont="1" applyFill="1" applyBorder="1" applyProtection="1">
      <protection locked="0"/>
    </xf>
    <xf numFmtId="165" fontId="68" fillId="16" borderId="206" xfId="2" applyNumberFormat="1" applyFont="1" applyFill="1" applyBorder="1" applyProtection="1">
      <protection locked="0"/>
    </xf>
    <xf numFmtId="0" fontId="69" fillId="16" borderId="18" xfId="2" applyFont="1" applyFill="1" applyBorder="1" applyProtection="1">
      <protection hidden="1"/>
    </xf>
    <xf numFmtId="0" fontId="67" fillId="16" borderId="0" xfId="2" applyFont="1" applyFill="1" applyBorder="1" applyAlignment="1" applyProtection="1">
      <alignment horizontal="right"/>
      <protection hidden="1"/>
    </xf>
    <xf numFmtId="2" fontId="67" fillId="16" borderId="0" xfId="2" applyNumberFormat="1" applyFont="1" applyFill="1" applyBorder="1" applyAlignment="1" applyProtection="1">
      <alignment horizontal="center"/>
      <protection locked="0"/>
    </xf>
    <xf numFmtId="2" fontId="67" fillId="16" borderId="207" xfId="2" applyNumberFormat="1" applyFont="1" applyFill="1" applyBorder="1" applyAlignment="1" applyProtection="1">
      <alignment horizontal="center"/>
      <protection locked="0"/>
    </xf>
    <xf numFmtId="0" fontId="67" fillId="16" borderId="0" xfId="2" applyFont="1" applyFill="1" applyBorder="1" applyAlignment="1" applyProtection="1">
      <alignment horizontal="center"/>
      <protection locked="0"/>
    </xf>
    <xf numFmtId="0" fontId="67" fillId="16" borderId="207" xfId="2" applyFont="1" applyFill="1" applyBorder="1" applyAlignment="1" applyProtection="1">
      <alignment horizontal="center"/>
      <protection locked="0"/>
    </xf>
    <xf numFmtId="0" fontId="63" fillId="4" borderId="0" xfId="2" applyFont="1" applyFill="1" applyAlignment="1" applyProtection="1">
      <alignment vertical="top" wrapText="1"/>
      <protection hidden="1"/>
    </xf>
    <xf numFmtId="0" fontId="1" fillId="3" borderId="208" xfId="0" applyFont="1" applyFill="1" applyBorder="1"/>
    <xf numFmtId="0" fontId="61" fillId="15" borderId="0" xfId="0" applyFont="1" applyFill="1"/>
    <xf numFmtId="0" fontId="61" fillId="4" borderId="0" xfId="0" applyFont="1" applyFill="1" applyAlignment="1" applyProtection="1">
      <alignment horizontal="center"/>
      <protection hidden="1"/>
    </xf>
    <xf numFmtId="0" fontId="61" fillId="4" borderId="0" xfId="0" applyFont="1" applyFill="1" applyAlignment="1">
      <alignment wrapText="1"/>
    </xf>
    <xf numFmtId="0" fontId="70" fillId="4" borderId="0" xfId="2" applyFont="1" applyFill="1" applyBorder="1" applyAlignment="1" applyProtection="1">
      <alignment vertical="center"/>
      <protection hidden="1"/>
    </xf>
    <xf numFmtId="2" fontId="61" fillId="16" borderId="0" xfId="2" applyNumberFormat="1" applyFont="1" applyFill="1" applyProtection="1">
      <protection hidden="1"/>
    </xf>
    <xf numFmtId="0" fontId="61" fillId="16" borderId="0" xfId="2" applyFont="1" applyFill="1" applyAlignment="1" applyProtection="1">
      <alignment horizontal="right"/>
      <protection hidden="1"/>
    </xf>
    <xf numFmtId="165" fontId="15" fillId="3" borderId="176" xfId="0" applyNumberFormat="1" applyFont="1" applyFill="1" applyBorder="1" applyAlignment="1" applyProtection="1">
      <alignment horizontal="center" vertical="center"/>
      <protection hidden="1"/>
    </xf>
    <xf numFmtId="165" fontId="15" fillId="3" borderId="177" xfId="0" applyNumberFormat="1" applyFont="1" applyFill="1" applyBorder="1" applyAlignment="1" applyProtection="1">
      <alignment horizontal="center" vertical="center"/>
      <protection hidden="1"/>
    </xf>
    <xf numFmtId="165" fontId="15" fillId="3" borderId="179" xfId="0" applyNumberFormat="1" applyFont="1" applyFill="1" applyBorder="1" applyAlignment="1" applyProtection="1">
      <alignment horizontal="center" vertical="center"/>
      <protection hidden="1"/>
    </xf>
    <xf numFmtId="165" fontId="15" fillId="3" borderId="180" xfId="0" applyNumberFormat="1" applyFont="1" applyFill="1" applyBorder="1" applyAlignment="1" applyProtection="1">
      <alignment horizontal="center" vertical="center"/>
      <protection hidden="1"/>
    </xf>
    <xf numFmtId="0" fontId="18" fillId="3" borderId="78" xfId="0" applyFont="1" applyFill="1" applyBorder="1" applyAlignment="1" applyProtection="1">
      <alignment horizontal="center"/>
      <protection locked="0"/>
    </xf>
    <xf numFmtId="0" fontId="41" fillId="3" borderId="210" xfId="0" applyFont="1" applyFill="1" applyBorder="1" applyAlignment="1" applyProtection="1">
      <alignment horizontal="center" vertical="center"/>
      <protection locked="0"/>
    </xf>
    <xf numFmtId="2" fontId="61" fillId="16" borderId="211" xfId="0" applyNumberFormat="1" applyFont="1" applyFill="1" applyBorder="1" applyAlignment="1">
      <alignment horizontal="center"/>
    </xf>
    <xf numFmtId="2" fontId="61" fillId="16" borderId="212" xfId="0" applyNumberFormat="1" applyFont="1" applyFill="1" applyBorder="1" applyAlignment="1">
      <alignment horizontal="center"/>
    </xf>
    <xf numFmtId="2" fontId="61" fillId="16" borderId="213" xfId="0" applyNumberFormat="1" applyFont="1" applyFill="1" applyBorder="1" applyAlignment="1">
      <alignment horizontal="center"/>
    </xf>
    <xf numFmtId="0" fontId="61" fillId="16" borderId="214" xfId="0" applyFont="1" applyFill="1" applyBorder="1" applyAlignment="1">
      <alignment horizontal="center" wrapText="1"/>
    </xf>
    <xf numFmtId="0" fontId="61" fillId="16" borderId="209" xfId="0" applyFont="1" applyFill="1" applyBorder="1" applyAlignment="1">
      <alignment horizontal="center" wrapText="1"/>
    </xf>
    <xf numFmtId="165" fontId="59" fillId="15" borderId="0" xfId="0" applyNumberFormat="1" applyFont="1" applyFill="1"/>
    <xf numFmtId="0" fontId="59" fillId="15" borderId="0" xfId="0" applyFont="1" applyFill="1" applyBorder="1" applyAlignment="1">
      <alignment horizontal="center"/>
    </xf>
    <xf numFmtId="0" fontId="59" fillId="15" borderId="0" xfId="0" applyFont="1" applyFill="1" applyBorder="1"/>
    <xf numFmtId="165" fontId="59" fillId="15" borderId="0" xfId="0" applyNumberFormat="1" applyFont="1" applyFill="1" applyBorder="1" applyAlignment="1" applyProtection="1">
      <alignment horizontal="center" wrapText="1"/>
      <protection hidden="1"/>
    </xf>
    <xf numFmtId="0" fontId="59" fillId="15" borderId="0" xfId="0" applyFont="1" applyFill="1" applyAlignment="1">
      <alignment horizontal="right"/>
    </xf>
    <xf numFmtId="0" fontId="59" fillId="15" borderId="0" xfId="0" applyFont="1" applyFill="1" applyAlignment="1">
      <alignment horizontal="center"/>
    </xf>
    <xf numFmtId="2" fontId="59" fillId="15" borderId="0" xfId="2" applyNumberFormat="1" applyFont="1" applyFill="1" applyBorder="1" applyAlignment="1" applyProtection="1">
      <alignment horizontal="center" vertical="center"/>
      <protection hidden="1"/>
    </xf>
    <xf numFmtId="2" fontId="59" fillId="15" borderId="0" xfId="0" applyNumberFormat="1" applyFont="1" applyFill="1" applyAlignment="1">
      <alignment horizontal="center"/>
    </xf>
    <xf numFmtId="0" fontId="69" fillId="3" borderId="0" xfId="2" applyFont="1" applyFill="1" applyBorder="1" applyAlignment="1" applyProtection="1">
      <alignment horizontal="right"/>
      <protection hidden="1"/>
    </xf>
    <xf numFmtId="49" fontId="52" fillId="4" borderId="215" xfId="2" applyNumberFormat="1" applyFont="1" applyFill="1" applyBorder="1" applyAlignment="1" applyProtection="1">
      <alignment horizontal="center" vertical="top" wrapText="1"/>
      <protection hidden="1"/>
    </xf>
    <xf numFmtId="2" fontId="33" fillId="3" borderId="216" xfId="2" applyNumberFormat="1" applyFont="1" applyFill="1" applyBorder="1" applyAlignment="1" applyProtection="1">
      <alignment horizontal="center"/>
      <protection hidden="1"/>
    </xf>
    <xf numFmtId="166" fontId="18" fillId="3" borderId="217" xfId="2" applyNumberFormat="1" applyFont="1" applyFill="1" applyBorder="1" applyAlignment="1" applyProtection="1">
      <alignment horizontal="center" vertical="center"/>
      <protection hidden="1"/>
    </xf>
    <xf numFmtId="2" fontId="18" fillId="3" borderId="218" xfId="2" applyNumberFormat="1" applyFont="1" applyFill="1" applyBorder="1" applyAlignment="1" applyProtection="1">
      <alignment horizontal="left" vertical="center"/>
      <protection hidden="1"/>
    </xf>
    <xf numFmtId="2" fontId="18" fillId="3" borderId="219" xfId="2" applyNumberFormat="1" applyFont="1" applyFill="1" applyBorder="1" applyAlignment="1" applyProtection="1">
      <alignment horizontal="center" vertical="center"/>
      <protection hidden="1"/>
    </xf>
    <xf numFmtId="0" fontId="69" fillId="4" borderId="0" xfId="2" applyFont="1" applyFill="1" applyBorder="1" applyProtection="1">
      <protection hidden="1"/>
    </xf>
    <xf numFmtId="0" fontId="69" fillId="4" borderId="0" xfId="2" applyFont="1" applyFill="1" applyProtection="1">
      <protection hidden="1"/>
    </xf>
    <xf numFmtId="0" fontId="71" fillId="4" borderId="0" xfId="2" applyFont="1" applyFill="1" applyBorder="1" applyProtection="1">
      <protection hidden="1"/>
    </xf>
    <xf numFmtId="0" fontId="71" fillId="4" borderId="0" xfId="2" applyFont="1" applyFill="1" applyProtection="1">
      <protection hidden="1"/>
    </xf>
    <xf numFmtId="2" fontId="71" fillId="4" borderId="0" xfId="2" applyNumberFormat="1" applyFont="1" applyFill="1" applyProtection="1">
      <protection hidden="1"/>
    </xf>
    <xf numFmtId="0" fontId="66" fillId="4" borderId="0" xfId="2" applyFont="1" applyFill="1" applyBorder="1" applyAlignment="1" applyProtection="1">
      <alignment horizontal="center"/>
      <protection hidden="1"/>
    </xf>
    <xf numFmtId="0" fontId="72" fillId="4" borderId="0" xfId="2" applyFont="1" applyFill="1" applyBorder="1" applyAlignment="1" applyProtection="1">
      <alignment horizontal="center"/>
      <protection hidden="1"/>
    </xf>
    <xf numFmtId="0" fontId="63" fillId="4" borderId="0" xfId="2" applyFont="1" applyFill="1" applyBorder="1" applyAlignment="1" applyProtection="1">
      <alignment horizontal="center"/>
      <protection hidden="1"/>
    </xf>
    <xf numFmtId="0" fontId="63" fillId="4" borderId="0" xfId="2" applyFont="1" applyFill="1" applyBorder="1" applyProtection="1">
      <protection hidden="1"/>
    </xf>
    <xf numFmtId="0" fontId="73" fillId="4" borderId="0" xfId="2" applyFont="1" applyFill="1" applyBorder="1" applyAlignment="1" applyProtection="1">
      <alignment horizontal="right" vertical="center"/>
      <protection hidden="1"/>
    </xf>
    <xf numFmtId="0" fontId="63" fillId="4" borderId="0" xfId="2" applyFont="1" applyFill="1" applyBorder="1" applyAlignment="1" applyProtection="1">
      <alignment vertical="center"/>
      <protection locked="0"/>
    </xf>
    <xf numFmtId="0" fontId="63" fillId="4" borderId="18" xfId="2" applyFont="1" applyFill="1" applyBorder="1" applyProtection="1">
      <protection hidden="1"/>
    </xf>
    <xf numFmtId="0" fontId="63" fillId="4" borderId="0" xfId="2" applyFont="1" applyFill="1" applyBorder="1" applyAlignment="1" applyProtection="1">
      <alignment horizontal="right" vertical="center"/>
      <protection hidden="1"/>
    </xf>
    <xf numFmtId="2" fontId="63" fillId="4" borderId="0" xfId="2" applyNumberFormat="1" applyFont="1" applyFill="1" applyBorder="1" applyAlignment="1" applyProtection="1">
      <alignment horizontal="right" vertical="center"/>
      <protection hidden="1"/>
    </xf>
    <xf numFmtId="2" fontId="63" fillId="4" borderId="0" xfId="2" applyNumberFormat="1" applyFont="1" applyFill="1" applyBorder="1" applyAlignment="1" applyProtection="1">
      <alignment horizontal="right"/>
      <protection hidden="1"/>
    </xf>
    <xf numFmtId="166" fontId="59" fillId="4" borderId="0" xfId="2" applyNumberFormat="1" applyFont="1" applyFill="1" applyProtection="1">
      <protection hidden="1"/>
    </xf>
    <xf numFmtId="0" fontId="73" fillId="4" borderId="0" xfId="2" applyFont="1" applyFill="1" applyBorder="1" applyAlignment="1" applyProtection="1">
      <alignment horizontal="right"/>
      <protection hidden="1"/>
    </xf>
    <xf numFmtId="165" fontId="63" fillId="4" borderId="0" xfId="2" applyNumberFormat="1" applyFont="1" applyFill="1" applyBorder="1" applyProtection="1">
      <protection hidden="1"/>
    </xf>
    <xf numFmtId="164" fontId="63" fillId="4" borderId="0" xfId="2" applyNumberFormat="1" applyFont="1" applyFill="1" applyBorder="1" applyProtection="1">
      <protection hidden="1"/>
    </xf>
    <xf numFmtId="0" fontId="63" fillId="4" borderId="0" xfId="2" applyFont="1" applyFill="1" applyBorder="1" applyAlignment="1" applyProtection="1">
      <alignment horizontal="right"/>
      <protection hidden="1"/>
    </xf>
    <xf numFmtId="0" fontId="63" fillId="4" borderId="0" xfId="2" applyFont="1" applyFill="1" applyBorder="1" applyProtection="1">
      <protection locked="0"/>
    </xf>
    <xf numFmtId="2" fontId="63" fillId="4" borderId="0" xfId="2" applyNumberFormat="1" applyFont="1" applyFill="1" applyProtection="1">
      <protection hidden="1"/>
    </xf>
    <xf numFmtId="2" fontId="59" fillId="4" borderId="0" xfId="2" applyNumberFormat="1" applyFont="1" applyFill="1" applyProtection="1">
      <protection hidden="1"/>
    </xf>
    <xf numFmtId="0" fontId="74" fillId="4" borderId="0" xfId="2" applyFont="1" applyFill="1" applyBorder="1" applyAlignment="1" applyProtection="1">
      <alignment horizontal="center"/>
      <protection hidden="1"/>
    </xf>
    <xf numFmtId="164" fontId="59" fillId="4" borderId="0" xfId="2" applyNumberFormat="1" applyFont="1" applyFill="1" applyBorder="1" applyProtection="1">
      <protection hidden="1"/>
    </xf>
    <xf numFmtId="0" fontId="75" fillId="4" borderId="0" xfId="2" applyFont="1" applyFill="1" applyProtection="1">
      <protection hidden="1"/>
    </xf>
    <xf numFmtId="166" fontId="18" fillId="3" borderId="220" xfId="2" applyNumberFormat="1" applyFont="1" applyFill="1" applyBorder="1" applyAlignment="1" applyProtection="1">
      <alignment horizontal="center" vertical="center"/>
      <protection locked="0"/>
    </xf>
    <xf numFmtId="0" fontId="61" fillId="15" borderId="0" xfId="0" applyFont="1" applyFill="1" applyAlignment="1">
      <alignment wrapText="1"/>
    </xf>
    <xf numFmtId="0" fontId="9" fillId="3" borderId="191" xfId="2" applyFont="1" applyFill="1" applyBorder="1" applyAlignment="1" applyProtection="1">
      <alignment horizontal="center" vertical="center" textRotation="90"/>
      <protection hidden="1"/>
    </xf>
    <xf numFmtId="0" fontId="9" fillId="3" borderId="25" xfId="2" applyFont="1" applyFill="1" applyBorder="1" applyAlignment="1" applyProtection="1">
      <alignment horizontal="center" vertical="center" textRotation="90"/>
      <protection hidden="1"/>
    </xf>
    <xf numFmtId="0" fontId="63" fillId="4" borderId="0" xfId="2" applyFont="1" applyFill="1" applyBorder="1" applyAlignment="1" applyProtection="1">
      <alignment horizontal="center"/>
      <protection hidden="1"/>
    </xf>
    <xf numFmtId="0" fontId="29" fillId="3" borderId="192" xfId="2" applyFont="1" applyFill="1" applyBorder="1" applyAlignment="1" applyProtection="1">
      <alignment horizontal="center" vertical="center" wrapText="1"/>
      <protection hidden="1"/>
    </xf>
    <xf numFmtId="0" fontId="29" fillId="3" borderId="193" xfId="2" applyFont="1" applyFill="1" applyBorder="1" applyAlignment="1" applyProtection="1">
      <alignment horizontal="center" vertical="center" wrapText="1"/>
      <protection hidden="1"/>
    </xf>
    <xf numFmtId="0" fontId="29" fillId="3" borderId="194" xfId="2" applyFont="1" applyFill="1" applyBorder="1" applyAlignment="1" applyProtection="1">
      <alignment horizontal="center" vertical="center" wrapText="1" shrinkToFit="1"/>
      <protection hidden="1"/>
    </xf>
    <xf numFmtId="0" fontId="29" fillId="3" borderId="66" xfId="2" applyFont="1" applyFill="1" applyBorder="1" applyAlignment="1" applyProtection="1">
      <alignment horizontal="center" vertical="center" wrapText="1" shrinkToFit="1"/>
      <protection hidden="1"/>
    </xf>
    <xf numFmtId="0" fontId="24" fillId="3" borderId="195" xfId="2" applyFont="1" applyFill="1" applyBorder="1" applyAlignment="1" applyProtection="1">
      <alignment horizontal="right" vertical="center"/>
      <protection hidden="1"/>
    </xf>
    <xf numFmtId="0" fontId="24" fillId="3" borderId="196" xfId="2" applyFont="1" applyFill="1" applyBorder="1" applyAlignment="1" applyProtection="1">
      <alignment horizontal="right" vertical="center"/>
      <protection hidden="1"/>
    </xf>
    <xf numFmtId="0" fontId="24" fillId="3" borderId="197" xfId="2" applyFont="1" applyFill="1" applyBorder="1" applyAlignment="1" applyProtection="1">
      <alignment horizontal="right" vertical="center"/>
      <protection hidden="1"/>
    </xf>
    <xf numFmtId="0" fontId="24" fillId="3" borderId="198" xfId="2" applyFont="1" applyFill="1" applyBorder="1" applyAlignment="1" applyProtection="1">
      <alignment horizontal="right" vertical="center"/>
      <protection hidden="1"/>
    </xf>
    <xf numFmtId="0" fontId="5" fillId="3" borderId="26" xfId="2" applyFont="1" applyFill="1" applyBorder="1" applyAlignment="1" applyProtection="1">
      <alignment horizontal="center"/>
      <protection hidden="1"/>
    </xf>
    <xf numFmtId="0" fontId="5" fillId="3" borderId="199" xfId="2" applyFont="1" applyFill="1" applyBorder="1" applyAlignment="1" applyProtection="1">
      <alignment horizontal="center"/>
      <protection hidden="1"/>
    </xf>
    <xf numFmtId="0" fontId="5" fillId="3" borderId="221" xfId="2" applyFont="1" applyFill="1" applyBorder="1" applyAlignment="1" applyProtection="1">
      <alignment horizontal="center"/>
      <protection hidden="1"/>
    </xf>
    <xf numFmtId="0" fontId="23" fillId="3" borderId="45" xfId="2" applyFont="1" applyFill="1" applyBorder="1" applyAlignment="1" applyProtection="1">
      <alignment horizontal="center" vertical="center"/>
      <protection hidden="1"/>
    </xf>
    <xf numFmtId="0" fontId="23" fillId="3" borderId="0" xfId="2" applyFont="1" applyFill="1" applyBorder="1" applyAlignment="1" applyProtection="1">
      <alignment horizontal="center" vertical="center"/>
      <protection hidden="1"/>
    </xf>
    <xf numFmtId="0" fontId="43" fillId="3" borderId="0" xfId="0" applyFont="1" applyFill="1" applyAlignment="1">
      <alignment horizontal="center"/>
    </xf>
    <xf numFmtId="0" fontId="44" fillId="3" borderId="200" xfId="0" applyFont="1" applyFill="1" applyBorder="1" applyAlignment="1">
      <alignment horizontal="center"/>
    </xf>
    <xf numFmtId="0" fontId="44" fillId="3" borderId="201" xfId="0" applyFont="1" applyFill="1" applyBorder="1" applyAlignment="1">
      <alignment horizontal="center"/>
    </xf>
    <xf numFmtId="0" fontId="1" fillId="0" borderId="0" xfId="2" applyAlignment="1">
      <alignment horizontal="center"/>
    </xf>
    <xf numFmtId="0" fontId="1" fillId="0" borderId="0" xfId="0" applyFont="1"/>
    <xf numFmtId="17" fontId="0" fillId="0" borderId="0" xfId="0" applyNumberFormat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58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204B4"/>
      </font>
    </dxf>
    <dxf>
      <font>
        <b/>
        <i val="0"/>
        <color rgb="FF920049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'!$AE$5</c:f>
          <c:strCache>
            <c:ptCount val="1"/>
          </c:strCache>
        </c:strRef>
      </c:tx>
      <c:layout>
        <c:manualLayout>
          <c:xMode val="edge"/>
          <c:yMode val="edge"/>
          <c:x val="0.40676054497337211"/>
          <c:y val="2.93502698955083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8859229733213"/>
          <c:y val="0.10358069628088942"/>
          <c:w val="0.77040065262112556"/>
          <c:h val="0.748429205215714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'Precision '!$AE$42</c:f>
              <c:strCache>
                <c:ptCount val="1"/>
                <c:pt idx="0">
                  <c:v>Instr. average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 Calc'!$C$44:$N$44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'P Calc'!$C$44:$N$44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'P Calc'!$T$24:$T$35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xVal>
          <c:yVal>
            <c:numRef>
              <c:f>'Precision '!$C$26:$N$26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</c:ser>
        <c:ser>
          <c:idx val="2"/>
          <c:order val="1"/>
          <c:tx>
            <c:v>Target average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'!$AR$10:$AR$11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2"/>
          <c:tx>
            <c:v>Tsget + k*sem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'!$AR$12:$AR$13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3"/>
          <c:tx>
            <c:v>Target - k*SEM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'!$AR$14:$AR$15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4"/>
          <c:tx>
            <c:v>Grand average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'!$AH$7:$AH$8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grand+k*se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'!$AH$9:$AH$10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v>grand-k*se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'!$AH$11:$AH$12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73536"/>
        <c:axId val="127500288"/>
      </c:scatterChart>
      <c:valAx>
        <c:axId val="127473536"/>
        <c:scaling>
          <c:orientation val="minMax"/>
          <c:max val="12.5"/>
          <c:min val="0"/>
        </c:scaling>
        <c:delete val="0"/>
        <c:axPos val="b"/>
        <c:title>
          <c:tx>
            <c:strRef>
              <c:f>'Precision '!$C$37:$Z$37</c:f>
              <c:strCache>
                <c:ptCount val="1"/>
                <c:pt idx="0">
                  <c:v>Instrument</c:v>
                </c:pt>
              </c:strCache>
            </c:strRef>
          </c:tx>
          <c:layout>
            <c:manualLayout>
              <c:xMode val="edge"/>
              <c:yMode val="edge"/>
              <c:x val="0.47142941157251611"/>
              <c:y val="0.92662655375625214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500288"/>
        <c:crosses val="autoZero"/>
        <c:crossBetween val="midCat"/>
        <c:majorUnit val="1"/>
      </c:valAx>
      <c:valAx>
        <c:axId val="127500288"/>
        <c:scaling>
          <c:orientation val="minMax"/>
        </c:scaling>
        <c:delete val="0"/>
        <c:axPos val="l"/>
        <c:title>
          <c:tx>
            <c:strRef>
              <c:f>'Precision '!$AE$40</c:f>
              <c:strCache>
                <c:ptCount val="1"/>
                <c:pt idx="0">
                  <c:v>Obs and target ± U (k=2)</c:v>
                </c:pt>
              </c:strCache>
            </c:strRef>
          </c:tx>
          <c:layout>
            <c:manualLayout>
              <c:xMode val="edge"/>
              <c:yMode val="edge"/>
              <c:x val="1.7312379521024605E-2"/>
              <c:y val="0.25717699202694005"/>
            </c:manualLayout>
          </c:layout>
          <c:overlay val="0"/>
          <c:spPr>
            <a:noFill/>
            <a:ln w="25400">
              <a:noFill/>
            </a:ln>
          </c:spPr>
          <c:txPr>
            <a:bodyPr rot="-5400000" vert="horz"/>
            <a:lstStyle/>
            <a:p>
              <a:pPr>
                <a:defRPr sz="1200"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473536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lang="sv-SE" sz="735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261634541458627"/>
          <c:y val="0.11792850632289406"/>
          <c:w val="0.16722935779816514"/>
          <c:h val="0.16021810653949947"/>
        </c:manualLayout>
      </c:layout>
      <c:overlay val="0"/>
      <c:spPr>
        <a:solidFill>
          <a:schemeClr val="bg1">
            <a:alpha val="70000"/>
          </a:schemeClr>
        </a:solidFill>
        <a:ln>
          <a:solidFill>
            <a:srgbClr val="FF0000"/>
          </a:solidFill>
        </a:ln>
      </c:spPr>
      <c:txPr>
        <a:bodyPr/>
        <a:lstStyle/>
        <a:p>
          <a:pPr>
            <a:defRPr lang="sv-SE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  <a:effectLst>
      <a:outerShdw dist="50800" dir="18900000" sx="101000" sy="101000" algn="bl" rotWithShape="0">
        <a:schemeClr val="bg1">
          <a:lumMod val="50000"/>
          <a:alpha val="47000"/>
        </a:schemeClr>
      </a:outerShdw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'!$AF$5</c:f>
          <c:strCache>
            <c:ptCount val="1"/>
          </c:strCache>
        </c:strRef>
      </c:tx>
      <c:layout>
        <c:manualLayout>
          <c:xMode val="edge"/>
          <c:yMode val="edge"/>
          <c:x val="0.40105758208795328"/>
          <c:y val="3.2433232575785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42676007410844"/>
          <c:y val="0.11087877435152002"/>
          <c:w val="0.77043234715145881"/>
          <c:h val="0.755230896998099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'Precision '!$AE$42</c:f>
              <c:strCache>
                <c:ptCount val="1"/>
                <c:pt idx="0">
                  <c:v>Instr. average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 Calc'!$C$47:$N$47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'P Calc'!$C$47:$N$47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'P Calc'!$T$36:$T$47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xVal>
          <c:yVal>
            <c:numRef>
              <c:f>'Precision '!$O$26:$Z$26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</c:ser>
        <c:ser>
          <c:idx val="2"/>
          <c:order val="1"/>
          <c:tx>
            <c:v>Target average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'!$AS$10:$AS$11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2"/>
          <c:tx>
            <c:v>Target +k*SEM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'!$AS$12:$AS$13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3"/>
          <c:tx>
            <c:v>target-k*SEM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'!$AS$14:$AS$15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4"/>
          <c:tx>
            <c:v>Grand average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'!$AI$7:$AI$8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Grand+k*se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'!$AI$9:$AI$10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v>grand-k*se</c:v>
          </c:tx>
          <c:spPr>
            <a:ln w="12700">
              <a:solidFill>
                <a:srgbClr val="FF0000"/>
              </a:solidFill>
              <a:prstDash val="sysDash"/>
            </a:ln>
          </c:spPr>
          <c:xVal>
            <c:numRef>
              <c:f>'Precision '!$AR$8:$AR$9</c:f>
              <c:numCache>
                <c:formatCode>General</c:formatCode>
                <c:ptCount val="2"/>
                <c:pt idx="0">
                  <c:v>0</c:v>
                </c:pt>
                <c:pt idx="1">
                  <c:v>12.5</c:v>
                </c:pt>
              </c:numCache>
            </c:numRef>
          </c:xVal>
          <c:yVal>
            <c:numRef>
              <c:f>'Precision '!$AI$11:$AI$12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888768"/>
        <c:axId val="127915520"/>
      </c:scatterChart>
      <c:valAx>
        <c:axId val="127888768"/>
        <c:scaling>
          <c:orientation val="minMax"/>
          <c:max val="12.5"/>
          <c:min val="0"/>
        </c:scaling>
        <c:delete val="0"/>
        <c:axPos val="b"/>
        <c:title>
          <c:tx>
            <c:strRef>
              <c:f>'Precision '!$C$37:$Z$37</c:f>
              <c:strCache>
                <c:ptCount val="1"/>
                <c:pt idx="0">
                  <c:v>Instrument</c:v>
                </c:pt>
              </c:strCache>
            </c:strRef>
          </c:tx>
          <c:layout>
            <c:manualLayout>
              <c:xMode val="edge"/>
              <c:yMode val="edge"/>
              <c:x val="0.46904865463245665"/>
              <c:y val="0.92259531539600204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915520"/>
        <c:crosses val="autoZero"/>
        <c:crossBetween val="midCat"/>
        <c:majorUnit val="1"/>
      </c:valAx>
      <c:valAx>
        <c:axId val="127915520"/>
        <c:scaling>
          <c:orientation val="minMax"/>
        </c:scaling>
        <c:delete val="0"/>
        <c:axPos val="l"/>
        <c:title>
          <c:tx>
            <c:strRef>
              <c:f>'Precision '!$AE$41</c:f>
              <c:strCache>
                <c:ptCount val="1"/>
                <c:pt idx="0">
                  <c:v>Obs and target ± U (k=2)</c:v>
                </c:pt>
              </c:strCache>
            </c:strRef>
          </c:tx>
          <c:layout/>
          <c:overlay val="0"/>
          <c:spPr>
            <a:noFill/>
            <a:ln w="25400">
              <a:noFill/>
            </a:ln>
          </c:spPr>
          <c:txPr>
            <a:bodyPr rot="-5400000" vert="horz"/>
            <a:lstStyle/>
            <a:p>
              <a:pPr>
                <a:defRPr sz="1200" b="1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888768"/>
        <c:crosses val="autoZero"/>
        <c:crossBetween val="midCat"/>
      </c:valAx>
      <c:spPr>
        <a:gradFill rotWithShape="0">
          <a:gsLst>
            <a:gs pos="0">
              <a:srgbClr val="99CCFF"/>
            </a:gs>
            <a:gs pos="100000">
              <a:srgbClr val="FFFF9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lang="sv-SE" sz="735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2655281504403968"/>
          <c:y val="0.12796626815095904"/>
          <c:w val="0.1780505415162455"/>
          <c:h val="0.2146318031000842"/>
        </c:manualLayout>
      </c:layout>
      <c:overlay val="0"/>
      <c:spPr>
        <a:solidFill>
          <a:schemeClr val="bg1">
            <a:alpha val="70000"/>
          </a:schemeClr>
        </a:solidFill>
        <a:ln>
          <a:solidFill>
            <a:srgbClr val="FF0000"/>
          </a:solidFill>
        </a:ln>
      </c:spPr>
      <c:txPr>
        <a:bodyPr/>
        <a:lstStyle/>
        <a:p>
          <a:pPr>
            <a:defRPr lang="sv-SE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  <a:effectLst>
      <a:outerShdw dist="50800" dir="18900000" sx="101000" sy="101000" algn="bl" rotWithShape="0">
        <a:schemeClr val="bg1">
          <a:lumMod val="50000"/>
          <a:alpha val="47000"/>
        </a:schemeClr>
      </a:outerShdw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11" r="0.75000000000000611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'!$C$36</c:f>
          <c:strCache>
            <c:ptCount val="1"/>
          </c:strCache>
        </c:strRef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70675288119832E-2"/>
          <c:y val="8.3335948832322967E-2"/>
          <c:w val="0.91711235942604741"/>
          <c:h val="0.79459858188959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'Levy-Jennings'!$AF$36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'Levy-Jennings'!$AF$37:$AF$111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'Levy-Jennings'!$AG$36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chemeClr val="accent6">
                  <a:lumMod val="50000"/>
                </a:schemeClr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'Levy-Jennings'!$AG$37:$AG$111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'Levy-Jennings'!$AH$36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'Levy-Jennings'!$AH$37:$AH$111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'Levy-Jennings'!$AI$36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'Levy-Jennings'!$AI$37:$AI$111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'Levy-Jennings'!$AJ$36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0033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'Levy-Jennings'!$AJ$37:$AJ$111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'Levy-Jennings'!$AK$36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'Levy-Jennings'!$AK$37:$AK$111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'Levy-Jennings'!$AL$36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'Levy-Jennings'!$AL$37:$AL$111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'Levy-Jennings'!$AM$36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6600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'Levy-Jennings'!$AM$37:$AM$111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'Levy-Jennings'!$AN$36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diamond"/>
            <c:size val="2"/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'Levy-Jennings'!$AN$37:$AN$111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'Levy-Jennings'!$AO$36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CC0066"/>
              </a:solidFill>
            </a:ln>
          </c:spPr>
          <c:marker>
            <c:symbol val="diamond"/>
            <c:size val="2"/>
            <c:spPr>
              <a:solidFill>
                <a:srgbClr val="F204B4"/>
              </a:solidFill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'Levy-Jennings'!$AO$37:$AO$111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'Levy-Jennings'!$AP$36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00FF"/>
              </a:solidFill>
            </a:ln>
          </c:spPr>
          <c:marker>
            <c:symbol val="diamond"/>
            <c:size val="2"/>
            <c:spPr>
              <a:solidFill>
                <a:srgbClr val="0000FF"/>
              </a:solidFill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'Levy-Jennings'!$AP$37:$AP$111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'Levy-Jennings'!$AQ$36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diamond"/>
            <c:size val="2"/>
            <c:spPr>
              <a:solidFill>
                <a:srgbClr val="00FF00"/>
              </a:solidFill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'Levy-Jennings'!$AQ$37:$AQ$111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2"/>
          <c:order val="12"/>
          <c:tx>
            <c:v>Average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'Levy-Jennings'!$V$17:$V$18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v>+2s(y)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'Levy-Jennings'!$W$17:$W$18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v>-2s(Y)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'Levy-Jennings'!$X$17:$X$18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v>Target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'Levy-Jennings'!$V$23:$V$24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6"/>
          <c:order val="16"/>
          <c:spPr>
            <a:ln w="15875">
              <a:solidFill>
                <a:srgbClr val="0000FF"/>
              </a:solidFill>
              <a:prstDash val="sysDash"/>
            </a:ln>
          </c:spP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'Levy-Jennings'!$W$23:$W$24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7"/>
          <c:order val="17"/>
          <c:spPr>
            <a:ln w="12700">
              <a:solidFill>
                <a:srgbClr val="0000FF"/>
              </a:solidFill>
              <a:prstDash val="sysDash"/>
            </a:ln>
          </c:spP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'Levy-Jennings'!$X$23:$X$24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96032"/>
        <c:axId val="52397952"/>
      </c:scatterChart>
      <c:valAx>
        <c:axId val="52396032"/>
        <c:scaling>
          <c:orientation val="minMax"/>
        </c:scaling>
        <c:delete val="0"/>
        <c:axPos val="b"/>
        <c:title>
          <c:tx>
            <c:strRef>
              <c:f>'Levy-Jennings'!$V$15</c:f>
              <c:strCache>
                <c:ptCount val="1"/>
                <c:pt idx="0">
                  <c:v>Observation number</c:v>
                </c:pt>
              </c:strCache>
            </c:strRef>
          </c:tx>
          <c:layout/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4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2397952"/>
        <c:crosses val="autoZero"/>
        <c:crossBetween val="midCat"/>
      </c:valAx>
      <c:valAx>
        <c:axId val="5239795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</a:ln>
          </c:spPr>
        </c:majorGridlines>
        <c:title>
          <c:tx>
            <c:strRef>
              <c:f>'Levy-Jennings'!$X$1</c:f>
              <c:strCache>
                <c:ptCount val="1"/>
                <c:pt idx="0">
                  <c:v>Concentration</c:v>
                </c:pt>
              </c:strCache>
            </c:strRef>
          </c:tx>
          <c:layout>
            <c:manualLayout>
              <c:xMode val="edge"/>
              <c:yMode val="edge"/>
              <c:x val="5.8731070633338206E-3"/>
              <c:y val="0.36558892347758859"/>
            </c:manualLayout>
          </c:layout>
          <c:overlay val="0"/>
          <c:spPr>
            <a:noFill/>
            <a:ln w="25400">
              <a:noFill/>
            </a:ln>
          </c:spPr>
          <c:txPr>
            <a:bodyPr rot="-5400000" vert="horz"/>
            <a:lstStyle/>
            <a:p>
              <a:pPr>
                <a:defRPr sz="14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52396032"/>
        <c:crosses val="autoZero"/>
        <c:crossBetween val="midCat"/>
      </c:valAx>
    </c:plotArea>
    <c:legend>
      <c:legendPos val="t"/>
      <c:legendEntry>
        <c:idx val="13"/>
        <c:delete val="1"/>
      </c:legendEntry>
      <c:legendEntry>
        <c:idx val="14"/>
        <c:delete val="1"/>
      </c:legendEntry>
      <c:legendEntry>
        <c:idx val="16"/>
        <c:delete val="1"/>
      </c:legendEntry>
      <c:legendEntry>
        <c:idx val="17"/>
        <c:delete val="1"/>
      </c:legendEntry>
      <c:layout>
        <c:manualLayout>
          <c:xMode val="edge"/>
          <c:yMode val="edge"/>
          <c:x val="0.1889116147829627"/>
          <c:y val="9.3666977504949317E-2"/>
          <c:w val="0.65076862175644767"/>
          <c:h val="4.5808520293418038E-2"/>
        </c:manualLayout>
      </c:layout>
      <c:overlay val="0"/>
      <c:spPr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rgbClr val="C9F1FF"/>
    </a:solidFill>
    <a:effectLst>
      <a:outerShdw blurRad="50800" dist="38100" dir="3600000" sx="101000" sy="101000" algn="l" rotWithShape="0">
        <a:prstClr val="black">
          <a:alpha val="40000"/>
        </a:prstClr>
      </a:outerShdw>
    </a:effectLst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'!$O$36</c:f>
          <c:strCache>
            <c:ptCount val="1"/>
          </c:strCache>
        </c:strRef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921059353484543E-2"/>
          <c:y val="8.7266522593555898E-2"/>
          <c:w val="0.92760134076074952"/>
          <c:h val="0.79604688027857939"/>
        </c:manualLayout>
      </c:layout>
      <c:scatterChart>
        <c:scatterStyle val="lineMarker"/>
        <c:varyColors val="0"/>
        <c:ser>
          <c:idx val="0"/>
          <c:order val="0"/>
          <c:tx>
            <c:strRef>
              <c:f>'Levy-Jennings'!$AR$36</c:f>
              <c:strCache>
                <c:ptCount val="1"/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'Levy-Jennings'!$AR$37:$AR$111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'Levy-Jennings'!$AS$36</c:f>
              <c:strCache>
                <c:ptCount val="1"/>
              </c:strCache>
            </c:strRef>
          </c:tx>
          <c:spPr>
            <a:ln w="12700">
              <a:solidFill>
                <a:schemeClr val="accent6">
                  <a:lumMod val="50000"/>
                </a:schemeClr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'Levy-Jennings'!$AS$37:$AS$111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'Levy-Jennings'!$AT$36</c:f>
              <c:strCache>
                <c:ptCount val="1"/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'Levy-Jennings'!$AT$37:$AT$111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'Levy-Jennings'!$AU$36</c:f>
              <c:strCache>
                <c:ptCount val="1"/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'Levy-Jennings'!$AU$37:$AU$111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'Levy-Jennings'!$AV$36</c:f>
              <c:strCache>
                <c:ptCount val="1"/>
              </c:strCache>
            </c:strRef>
          </c:tx>
          <c:spPr>
            <a:ln w="12700">
              <a:solidFill>
                <a:srgbClr val="660033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'Levy-Jennings'!$AV$37:$AV$111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'Levy-Jennings'!$AW$36</c:f>
              <c:strCache>
                <c:ptCount val="1"/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'Levy-Jennings'!$AW$37:$AW$111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'Levy-Jennings'!$AX$36</c:f>
              <c:strCache>
                <c:ptCount val="1"/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'Levy-Jennings'!$AX$37:$AX$111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'Levy-Jennings'!$AY$36</c:f>
              <c:strCache>
                <c:ptCount val="1"/>
              </c:strCache>
            </c:strRef>
          </c:tx>
          <c:spPr>
            <a:ln w="12700">
              <a:solidFill>
                <a:srgbClr val="996600"/>
              </a:solidFill>
            </a:ln>
          </c:spPr>
          <c:marker>
            <c:symbol val="diamond"/>
            <c:size val="2"/>
            <c:spPr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'Levy-Jennings'!$AY$37:$AY$111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'Levy-Jennings'!$AZ$36</c:f>
              <c:strCache>
                <c:ptCount val="1"/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diamond"/>
            <c:size val="2"/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'Levy-Jennings'!$AZ$37:$AZ$111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'Levy-Jennings'!$BA$36</c:f>
              <c:strCache>
                <c:ptCount val="1"/>
              </c:strCache>
            </c:strRef>
          </c:tx>
          <c:spPr>
            <a:ln w="12700">
              <a:solidFill>
                <a:srgbClr val="CC0066"/>
              </a:solidFill>
            </a:ln>
          </c:spPr>
          <c:marker>
            <c:symbol val="diamond"/>
            <c:size val="2"/>
            <c:spPr>
              <a:solidFill>
                <a:srgbClr val="F204B4"/>
              </a:solidFill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'Levy-Jennings'!$BA$37:$BA$111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'Levy-Jennings'!$BB$36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</a:ln>
          </c:spPr>
          <c:marker>
            <c:symbol val="diamond"/>
            <c:size val="2"/>
            <c:spPr>
              <a:solidFill>
                <a:srgbClr val="0000FF"/>
              </a:solidFill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'Levy-Jennings'!$BB$37:$BB$111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'Levy-Jennings'!$BC$36</c:f>
              <c:strCache>
                <c:ptCount val="1"/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diamond"/>
            <c:size val="2"/>
            <c:spPr>
              <a:solidFill>
                <a:srgbClr val="00FF00"/>
              </a:solidFill>
              <a:ln>
                <a:noFill/>
              </a:ln>
            </c:spPr>
          </c:marker>
          <c:xVal>
            <c:numRef>
              <c:f>'Levy-Jennings'!$AE$37:$AE$111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'Levy-Jennings'!$BC$37:$BC$111</c:f>
              <c:numCache>
                <c:formatCode>General</c:formatCode>
                <c:ptCount val="7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</c:numCache>
            </c:numRef>
          </c:yVal>
          <c:smooth val="0"/>
        </c:ser>
        <c:ser>
          <c:idx val="12"/>
          <c:order val="12"/>
          <c:tx>
            <c:v>average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'Levy-Jennings'!$V$20:$V$21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v>+2s(y)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'Levy-Jennings'!$W$20:$W$21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v>-2s(Y)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'Levy-Jennings'!$X$20:$X$21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v>Target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'Levy-Jennings'!$V$26:$V$27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6"/>
          <c:order val="16"/>
          <c:spPr>
            <a:ln w="15875">
              <a:solidFill>
                <a:srgbClr val="0000FF"/>
              </a:solidFill>
              <a:prstDash val="sysDash"/>
            </a:ln>
          </c:spP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'Levy-Jennings'!$W$26:$W$27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7"/>
          <c:order val="17"/>
          <c:spPr>
            <a:ln w="15875">
              <a:solidFill>
                <a:srgbClr val="0000FF"/>
              </a:solidFill>
              <a:prstDash val="sysDash"/>
            </a:ln>
          </c:spPr>
          <c:xVal>
            <c:numRef>
              <c:f>'Levy-Jennings'!$Y$18:$Y$19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'Levy-Jennings'!$X$26:$X$27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58016"/>
        <c:axId val="52759936"/>
      </c:scatterChart>
      <c:valAx>
        <c:axId val="52758016"/>
        <c:scaling>
          <c:orientation val="minMax"/>
        </c:scaling>
        <c:delete val="0"/>
        <c:axPos val="b"/>
        <c:title>
          <c:tx>
            <c:strRef>
              <c:f>'Levy-Jennings'!$V$15</c:f>
              <c:strCache>
                <c:ptCount val="1"/>
                <c:pt idx="0">
                  <c:v>Observation number</c:v>
                </c:pt>
              </c:strCache>
            </c:strRef>
          </c:tx>
          <c:layout/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4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2759936"/>
        <c:crosses val="autoZero"/>
        <c:crossBetween val="midCat"/>
      </c:valAx>
      <c:valAx>
        <c:axId val="527599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</a:ln>
          </c:spPr>
        </c:majorGridlines>
        <c:title>
          <c:tx>
            <c:strRef>
              <c:f>'Levy-Jennings'!$X$1</c:f>
              <c:strCache>
                <c:ptCount val="1"/>
                <c:pt idx="0">
                  <c:v>Concentration</c:v>
                </c:pt>
              </c:strCache>
            </c:strRef>
          </c:tx>
          <c:layout>
            <c:manualLayout>
              <c:xMode val="edge"/>
              <c:yMode val="edge"/>
              <c:x val="4.9206205957779631E-3"/>
              <c:y val="0.36783275631402107"/>
            </c:manualLayout>
          </c:layout>
          <c:overlay val="0"/>
          <c:spPr>
            <a:noFill/>
            <a:ln w="25400">
              <a:noFill/>
            </a:ln>
          </c:spPr>
          <c:txPr>
            <a:bodyPr rot="-5400000" vert="horz"/>
            <a:lstStyle/>
            <a:p>
              <a:pPr>
                <a:defRPr sz="14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52758016"/>
        <c:crosses val="autoZero"/>
        <c:crossBetween val="midCat"/>
      </c:valAx>
    </c:plotArea>
    <c:legend>
      <c:legendPos val="t"/>
      <c:legendEntry>
        <c:idx val="13"/>
        <c:delete val="1"/>
      </c:legendEntry>
      <c:legendEntry>
        <c:idx val="14"/>
        <c:delete val="1"/>
      </c:legendEntry>
      <c:legendEntry>
        <c:idx val="16"/>
        <c:delete val="1"/>
      </c:legendEntry>
      <c:legendEntry>
        <c:idx val="17"/>
        <c:delete val="1"/>
      </c:legendEntry>
      <c:layout>
        <c:manualLayout>
          <c:xMode val="edge"/>
          <c:yMode val="edge"/>
          <c:x val="0.15885521468012634"/>
          <c:y val="9.3904861892263464E-2"/>
          <c:w val="0.67656301373208805"/>
          <c:h val="4.5924859392575929E-2"/>
        </c:manualLayout>
      </c:layout>
      <c:overlay val="0"/>
      <c:spPr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rgbClr val="C9F1FF"/>
    </a:solidFill>
    <a:effectLst>
      <a:outerShdw blurRad="50800" dist="38100" dir="4200000" sx="101000" sy="101000" algn="l" rotWithShape="0">
        <a:prstClr val="black">
          <a:alpha val="40000"/>
        </a:prstClr>
      </a:outerShdw>
    </a:effectLst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'Youden plot'!$V$28</c:f>
          <c:strCache>
            <c:ptCount val="1"/>
            <c:pt idx="0">
              <c:v>Youden plot</c:v>
            </c:pt>
          </c:strCache>
        </c:strRef>
      </c:tx>
      <c:layout>
        <c:manualLayout>
          <c:xMode val="edge"/>
          <c:yMode val="edge"/>
          <c:x val="0.46191666433154932"/>
          <c:y val="1.6771533695274392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84731134586824"/>
          <c:y val="8.6033789155351009E-2"/>
          <c:w val="0.80778752300090606"/>
          <c:h val="0.76653587251365274"/>
        </c:manualLayout>
      </c:layout>
      <c:scatterChart>
        <c:scatterStyle val="lineMarker"/>
        <c:varyColors val="0"/>
        <c:ser>
          <c:idx val="0"/>
          <c:order val="0"/>
          <c:tx>
            <c:v>Data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solidFill>
                  <a:srgbClr val="000099"/>
                </a:solidFill>
              </a:ln>
            </c:spPr>
          </c:marker>
          <c:dPt>
            <c:idx val="0"/>
            <c:marker>
              <c:spPr>
                <a:solidFill>
                  <a:schemeClr val="accent1"/>
                </a:solidFill>
                <a:ln w="19050">
                  <a:solidFill>
                    <a:srgbClr val="000099"/>
                  </a:solidFill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  <a:ln w="19050">
                  <a:solidFill>
                    <a:srgbClr val="000099"/>
                  </a:solidFill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0000FF"/>
                </a:solidFill>
                <a:ln>
                  <a:solidFill>
                    <a:srgbClr val="0000FF"/>
                  </a:solidFill>
                </a:ln>
              </c:spPr>
            </c:marker>
            <c:bubble3D val="0"/>
          </c:dPt>
          <c:dPt>
            <c:idx val="3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FFC000"/>
                </a:solidFill>
                <a:ln w="25400">
                  <a:solidFill>
                    <a:srgbClr val="C00000"/>
                  </a:solidFill>
                </a:ln>
              </c:spPr>
            </c:marker>
            <c:bubble3D val="0"/>
            <c:spPr>
              <a:ln w="28575">
                <a:solidFill>
                  <a:schemeClr val="bg1"/>
                </a:solidFill>
              </a:ln>
            </c:spPr>
          </c:dPt>
          <c:dPt>
            <c:idx val="5"/>
            <c:marker>
              <c:spPr>
                <a:solidFill>
                  <a:srgbClr val="FF00FF"/>
                </a:solidFill>
                <a:ln>
                  <a:solidFill>
                    <a:srgbClr val="0000FF"/>
                  </a:solidFill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00B050"/>
                </a:solidFill>
                <a:ln w="12700">
                  <a:solidFill>
                    <a:srgbClr val="00B050"/>
                  </a:solidFill>
                </a:ln>
              </c:spPr>
            </c:marker>
            <c:bubble3D val="0"/>
          </c:dPt>
          <c:dPt>
            <c:idx val="7"/>
            <c:marker>
              <c:spPr>
                <a:solidFill>
                  <a:schemeClr val="accent1"/>
                </a:solidFill>
                <a:ln w="19050">
                  <a:solidFill>
                    <a:srgbClr val="000099"/>
                  </a:solidFill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0066FF"/>
                </a:solidFill>
                <a:ln w="19050">
                  <a:solidFill>
                    <a:srgbClr val="FFC000"/>
                  </a:solidFill>
                </a:ln>
              </c:spPr>
            </c:marker>
            <c:bubble3D val="0"/>
          </c:dPt>
          <c:dPt>
            <c:idx val="9"/>
            <c:marker>
              <c:spPr>
                <a:solidFill>
                  <a:schemeClr val="accent1"/>
                </a:solidFill>
                <a:ln w="19050">
                  <a:solidFill>
                    <a:srgbClr val="000099"/>
                  </a:solidFill>
                </a:ln>
              </c:spPr>
            </c:marker>
            <c:bubble3D val="0"/>
          </c:dPt>
          <c:dPt>
            <c:idx val="10"/>
            <c:marker>
              <c:spPr>
                <a:solidFill>
                  <a:srgbClr val="009900"/>
                </a:solidFill>
                <a:ln w="25400">
                  <a:solidFill>
                    <a:srgbClr val="FF0000"/>
                  </a:solidFill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C00000"/>
                </a:solidFill>
                <a:ln>
                  <a:solidFill>
                    <a:srgbClr val="00B050"/>
                  </a:solidFill>
                </a:ln>
              </c:spPr>
            </c:marker>
            <c:bubble3D val="0"/>
          </c:dPt>
          <c:xVal>
            <c:numRef>
              <c:f>'Youden plot'!$V$5:$AG$5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xVal>
          <c:yVal>
            <c:numRef>
              <c:f>'Youden plot'!$V$4:$AG$4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'Youden plot'!$J$36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chemeClr val="bg1"/>
              </a:solidFill>
              <a:ln w="12700">
                <a:solidFill>
                  <a:srgbClr val="FF0000"/>
                </a:solidFill>
              </a:ln>
            </c:spPr>
          </c:marker>
          <c:xVal>
            <c:numRef>
              <c:f>'Youden plot'!$W$17:$W$18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plot'!$Y$17:$Y$18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Horiz thorugh median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'Youden plot'!$W$19:$W$20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plot'!$Y$17:$Y$18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Vert throug median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'Youden plot'!$W$17:$W$18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plot'!$Y$19:$Y$20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4"/>
          <c:tx>
            <c:v>Manhattan low horiz</c:v>
          </c:tx>
          <c:spPr>
            <a:ln w="12700">
              <a:solidFill>
                <a:srgbClr val="7030A0"/>
              </a:solidFill>
              <a:prstDash val="sysDash"/>
            </a:ln>
          </c:spPr>
          <c:marker>
            <c:symbol val="none"/>
          </c:marker>
          <c:xVal>
            <c:numRef>
              <c:f>'Youden plot'!$W$24:$W$25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plot'!$Y$25:$Z$25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6"/>
          <c:order val="5"/>
          <c:tx>
            <c:v>Manhattan high horiz</c:v>
          </c:tx>
          <c:spPr>
            <a:ln w="12700">
              <a:solidFill>
                <a:srgbClr val="7030A0"/>
              </a:solidFill>
              <a:prstDash val="sysDash"/>
            </a:ln>
          </c:spPr>
          <c:marker>
            <c:symbol val="none"/>
          </c:marker>
          <c:xVal>
            <c:numRef>
              <c:f>'Youden plot'!$V$24:$V$25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plot'!$Y$24:$Z$24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7"/>
          <c:order val="6"/>
          <c:tx>
            <c:v>Manhattan low vert</c:v>
          </c:tx>
          <c:spPr>
            <a:ln w="12700">
              <a:solidFill>
                <a:srgbClr val="7030A0"/>
              </a:solidFill>
              <a:prstDash val="sysDash"/>
            </a:ln>
          </c:spPr>
          <c:marker>
            <c:symbol val="none"/>
          </c:marker>
          <c:xVal>
            <c:numRef>
              <c:f>'Youden plot'!$V$25:$W$25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plot'!$Y$24:$Y$25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8"/>
          <c:order val="7"/>
          <c:tx>
            <c:v>Manhattan high vieert</c:v>
          </c:tx>
          <c:spPr>
            <a:ln w="12700">
              <a:solidFill>
                <a:srgbClr val="7030A0"/>
              </a:solidFill>
              <a:prstDash val="sysDash"/>
            </a:ln>
          </c:spPr>
          <c:marker>
            <c:symbol val="none"/>
          </c:marker>
          <c:xVal>
            <c:numRef>
              <c:f>'Youden plot'!$V$24:$W$24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plot'!$Y$24:$Y$25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9"/>
          <c:order val="8"/>
          <c:tx>
            <c:v>Bisector</c:v>
          </c:tx>
          <c:spPr>
            <a:ln w="12700"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xVal>
            <c:numRef>
              <c:f>'Youden plot'!$W$10:$W$11</c:f>
              <c:numCache>
                <c:formatCode>0.00</c:formatCode>
                <c:ptCount val="2"/>
              </c:numCache>
            </c:numRef>
          </c:xVal>
          <c:yVal>
            <c:numRef>
              <c:f>'Youden plot'!$X$10:$X$11</c:f>
              <c:numCache>
                <c:formatCode>0.00</c:formatCode>
                <c:ptCount val="2"/>
                <c:pt idx="1">
                  <c:v>0</c:v>
                </c:pt>
              </c:numCache>
            </c:numRef>
          </c:yVal>
          <c:smooth val="0"/>
        </c:ser>
        <c:ser>
          <c:idx val="4"/>
          <c:order val="9"/>
          <c:tx>
            <c:v>diagonal</c:v>
          </c:tx>
          <c:spPr>
            <a:ln w="15875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'Youden plot'!$X$32:$X$33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'Youden plot'!$Y$32:$Y$33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67168"/>
        <c:axId val="53369088"/>
      </c:scatterChart>
      <c:valAx>
        <c:axId val="53367168"/>
        <c:scaling>
          <c:orientation val="minMax"/>
        </c:scaling>
        <c:delete val="0"/>
        <c:axPos val="b"/>
        <c:title>
          <c:tx>
            <c:strRef>
              <c:f>'Precision '!$O$36</c:f>
              <c:strCache>
                <c:ptCount val="1"/>
              </c:strCache>
            </c:strRef>
          </c:tx>
          <c:layout/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200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369088"/>
        <c:crosses val="autoZero"/>
        <c:crossBetween val="midCat"/>
      </c:valAx>
      <c:valAx>
        <c:axId val="53369088"/>
        <c:scaling>
          <c:orientation val="minMax"/>
        </c:scaling>
        <c:delete val="0"/>
        <c:axPos val="l"/>
        <c:title>
          <c:tx>
            <c:strRef>
              <c:f>'Precision '!$C$36</c:f>
              <c:strCache>
                <c:ptCount val="1"/>
              </c:strCache>
            </c:strRef>
          </c:tx>
          <c:layout/>
          <c:overlay val="0"/>
          <c:spPr>
            <a:noFill/>
            <a:ln w="25400">
              <a:noFill/>
            </a:ln>
          </c:spPr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53367168"/>
        <c:crosses val="autoZero"/>
        <c:crossBetween val="midCat"/>
      </c:valAx>
    </c:plotArea>
    <c:legend>
      <c:legendPos val="l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708185053380783"/>
          <c:y val="0.80133255032618644"/>
          <c:w val="0.12177842538365979"/>
          <c:h val="3.6697947003199949E-2"/>
        </c:manualLayout>
      </c:layout>
      <c:overlay val="0"/>
    </c:legend>
    <c:plotVisOnly val="1"/>
    <c:dispBlanksAs val="gap"/>
    <c:showDLblsOverMax val="0"/>
  </c:chart>
  <c:spPr>
    <a:solidFill>
      <a:srgbClr val="C9F1FF"/>
    </a:solidFill>
    <a:effectLst>
      <a:outerShdw blurRad="50800" dist="38100" dir="2700000" sx="102000" sy="102000" algn="tl" rotWithShape="0">
        <a:prstClr val="black">
          <a:alpha val="40000"/>
        </a:prstClr>
      </a:outerShdw>
    </a:effectLst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</xdr:colOff>
      <xdr:row>0</xdr:row>
      <xdr:rowOff>187325</xdr:rowOff>
    </xdr:from>
    <xdr:to>
      <xdr:col>13</xdr:col>
      <xdr:colOff>549275</xdr:colOff>
      <xdr:row>17</xdr:row>
      <xdr:rowOff>130175</xdr:rowOff>
    </xdr:to>
    <xdr:graphicFrame macro="">
      <xdr:nvGraphicFramePr>
        <xdr:cNvPr id="129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73025</xdr:colOff>
      <xdr:row>0</xdr:row>
      <xdr:rowOff>180975</xdr:rowOff>
    </xdr:from>
    <xdr:to>
      <xdr:col>25</xdr:col>
      <xdr:colOff>568325</xdr:colOff>
      <xdr:row>17</xdr:row>
      <xdr:rowOff>104775</xdr:rowOff>
    </xdr:to>
    <xdr:graphicFrame macro="">
      <xdr:nvGraphicFramePr>
        <xdr:cNvPr id="1294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82550</xdr:colOff>
      <xdr:row>13</xdr:row>
      <xdr:rowOff>187325</xdr:rowOff>
    </xdr:from>
    <xdr:to>
      <xdr:col>12</xdr:col>
      <xdr:colOff>285750</xdr:colOff>
      <xdr:row>14</xdr:row>
      <xdr:rowOff>187325</xdr:rowOff>
    </xdr:to>
    <xdr:sp macro="" textlink="$AE$37">
      <xdr:nvSpPr>
        <xdr:cNvPr id="2" name="TextBox 1"/>
        <xdr:cNvSpPr txBox="1"/>
      </xdr:nvSpPr>
      <xdr:spPr>
        <a:xfrm>
          <a:off x="6007100" y="3276600"/>
          <a:ext cx="1371600" cy="25400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E254BEE5-6BEC-4A9C-931D-371AAC2C23B8}" type="TxLink">
            <a:rPr lang="en-US" sz="10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Standard deviation</a:t>
          </a:fld>
          <a:endParaRPr lang="en-US" sz="1100" b="1"/>
        </a:p>
      </xdr:txBody>
    </xdr:sp>
    <xdr:clientData/>
  </xdr:twoCellAnchor>
  <xdr:twoCellAnchor>
    <xdr:from>
      <xdr:col>32</xdr:col>
      <xdr:colOff>63500</xdr:colOff>
      <xdr:row>24</xdr:row>
      <xdr:rowOff>139700</xdr:rowOff>
    </xdr:from>
    <xdr:to>
      <xdr:col>36</xdr:col>
      <xdr:colOff>520700</xdr:colOff>
      <xdr:row>29</xdr:row>
      <xdr:rowOff>215900</xdr:rowOff>
    </xdr:to>
    <xdr:sp macro="" textlink="">
      <xdr:nvSpPr>
        <xdr:cNvPr id="4" name="TextBox 3"/>
        <xdr:cNvSpPr txBox="1"/>
      </xdr:nvSpPr>
      <xdr:spPr>
        <a:xfrm>
          <a:off x="21247100" y="6223000"/>
          <a:ext cx="3403600" cy="13462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sv-SE" sz="1400">
              <a:latin typeface="+mn-lt"/>
            </a:rPr>
            <a:t>Conventionally, standard</a:t>
          </a:r>
          <a:r>
            <a:rPr lang="sv-SE" sz="1400" baseline="0">
              <a:latin typeface="+mn-lt"/>
            </a:rPr>
            <a:t> uncertainties are reported, thus a coverage factor of 1. However, in comparisons an expanded uncertatinty may be practical. In that case the coverage factor (AF26) shall be changed accordingly from the default of 1</a:t>
          </a:r>
          <a:r>
            <a:rPr lang="sv-SE" sz="1400" baseline="0">
              <a:latin typeface="+mj-lt"/>
            </a:rPr>
            <a:t>.</a:t>
          </a:r>
          <a:r>
            <a:rPr lang="sv-SE" sz="1400">
              <a:latin typeface="+mj-lt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0.68446</cdr:x>
      <cdr:y>0.77207</cdr:y>
    </cdr:from>
    <cdr:to>
      <cdr:x>0.87869</cdr:x>
      <cdr:y>0.83512</cdr:y>
    </cdr:to>
    <cdr:sp macro="" textlink="'Precision '!$AE$38">
      <cdr:nvSpPr>
        <cdr:cNvPr id="2" name="TextBox 1"/>
        <cdr:cNvSpPr txBox="1"/>
      </cdr:nvSpPr>
      <cdr:spPr>
        <a:xfrm xmlns:a="http://schemas.openxmlformats.org/drawingml/2006/main">
          <a:off x="1057275" y="3121025"/>
          <a:ext cx="1371600" cy="255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70000"/>
          </a:schemeClr>
        </a:solidFill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A77B4169-E210-4AE6-9228-26A12B8F4E25}" type="TxLink">
            <a:rPr lang="en-US" sz="10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Standard deviation</a:t>
          </a:fld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104775</xdr:rowOff>
    </xdr:from>
    <xdr:to>
      <xdr:col>22</xdr:col>
      <xdr:colOff>584200</xdr:colOff>
      <xdr:row>39</xdr:row>
      <xdr:rowOff>0</xdr:rowOff>
    </xdr:to>
    <xdr:graphicFrame macro="">
      <xdr:nvGraphicFramePr>
        <xdr:cNvPr id="16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57150</xdr:colOff>
      <xdr:row>39</xdr:row>
      <xdr:rowOff>95250</xdr:rowOff>
    </xdr:from>
    <xdr:to>
      <xdr:col>22</xdr:col>
      <xdr:colOff>596900</xdr:colOff>
      <xdr:row>69</xdr:row>
      <xdr:rowOff>142875</xdr:rowOff>
    </xdr:to>
    <xdr:graphicFrame macro="">
      <xdr:nvGraphicFramePr>
        <xdr:cNvPr id="16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8</xdr:col>
      <xdr:colOff>447675</xdr:colOff>
      <xdr:row>30</xdr:row>
      <xdr:rowOff>66675</xdr:rowOff>
    </xdr:to>
    <xdr:graphicFrame macro="">
      <xdr:nvGraphicFramePr>
        <xdr:cNvPr id="14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552450</xdr:colOff>
      <xdr:row>31</xdr:row>
      <xdr:rowOff>19050</xdr:rowOff>
    </xdr:from>
    <xdr:to>
      <xdr:col>8</xdr:col>
      <xdr:colOff>19050</xdr:colOff>
      <xdr:row>33</xdr:row>
      <xdr:rowOff>200025</xdr:rowOff>
    </xdr:to>
    <xdr:sp macro="" textlink="">
      <xdr:nvSpPr>
        <xdr:cNvPr id="2" name="TextBox 1"/>
        <xdr:cNvSpPr txBox="1"/>
      </xdr:nvSpPr>
      <xdr:spPr>
        <a:xfrm>
          <a:off x="552450" y="6572250"/>
          <a:ext cx="4476750" cy="6572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rgbClr val="FF0000"/>
              </a:solidFill>
            </a:rPr>
            <a:t>WARNING</a:t>
          </a:r>
          <a:r>
            <a:rPr lang="sv-SE" sz="1100" baseline="0"/>
            <a:t> </a:t>
          </a:r>
        </a:p>
        <a:p>
          <a:r>
            <a:rPr lang="sv-SE" sz="1100" baseline="0">
              <a:solidFill>
                <a:srgbClr val="FF0000"/>
              </a:solidFill>
            </a:rPr>
            <a:t>*</a:t>
          </a:r>
          <a:r>
            <a:rPr lang="sv-SE" sz="1100" baseline="0"/>
            <a:t> If there is no Manthattan rectangle drawn,  make sure  there is no single high or low observation and  simultaneously a  "Y" in column N!</a:t>
          </a:r>
        </a:p>
        <a:p>
          <a:endParaRPr lang="sv-SE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0.73132</cdr:x>
      <cdr:y>0.79482</cdr:y>
    </cdr:from>
    <cdr:to>
      <cdr:x>0.90747</cdr:x>
      <cdr:y>0.85027</cdr:y>
    </cdr:to>
    <cdr:sp macro="" textlink="'Youden plot'!$J$36">
      <cdr:nvSpPr>
        <cdr:cNvPr id="2" name="TextBox 1"/>
        <cdr:cNvSpPr txBox="1"/>
      </cdr:nvSpPr>
      <cdr:spPr>
        <a:xfrm xmlns:a="http://schemas.openxmlformats.org/drawingml/2006/main">
          <a:off x="3914793" y="4095749"/>
          <a:ext cx="942939" cy="28573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B0308B-4044-49FA-8CE5-6599D89BCDEB}" type="TxLink">
            <a:rPr lang="en-US" sz="10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AVERAGE</a:t>
          </a:fld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EW2018"/>
  <sheetViews>
    <sheetView zoomScaleNormal="100" workbookViewId="0">
      <selection activeCell="N22" sqref="N22"/>
    </sheetView>
  </sheetViews>
  <sheetFormatPr defaultRowHeight="12.75" x14ac:dyDescent="0.2"/>
  <cols>
    <col min="1" max="1" width="5.28515625" style="79" customWidth="1"/>
    <col min="2" max="2" width="15.42578125" style="79" customWidth="1"/>
    <col min="3" max="3" width="9.28515625" style="79" customWidth="1"/>
    <col min="4" max="14" width="8.7109375" style="79" customWidth="1"/>
    <col min="15" max="15" width="9.42578125" style="79" customWidth="1"/>
    <col min="16" max="16" width="9.7109375" style="79" customWidth="1"/>
    <col min="17" max="26" width="8.7109375" style="79" customWidth="1"/>
    <col min="27" max="27" width="22.5703125" style="79" customWidth="1"/>
    <col min="28" max="28" width="3.28515625" style="233" customWidth="1"/>
    <col min="29" max="29" width="14.7109375" style="79" customWidth="1"/>
    <col min="30" max="30" width="21.7109375" style="79" customWidth="1"/>
    <col min="31" max="32" width="11" style="79" customWidth="1"/>
    <col min="33" max="33" width="8.7109375" style="79" customWidth="1"/>
    <col min="34" max="34" width="15.5703125" style="79" customWidth="1"/>
    <col min="35" max="35" width="11" style="79" customWidth="1"/>
    <col min="36" max="36" width="8.7109375" style="79" customWidth="1"/>
    <col min="37" max="37" width="11" style="79" customWidth="1"/>
    <col min="38" max="38" width="9" style="79" customWidth="1"/>
    <col min="39" max="39" width="9.28515625" style="79" customWidth="1"/>
    <col min="40" max="40" width="10.5703125" style="79" bestFit="1" customWidth="1"/>
    <col min="41" max="41" width="9" style="79" customWidth="1"/>
    <col min="42" max="42" width="8.5703125" style="79" customWidth="1"/>
    <col min="43" max="43" width="7.7109375" style="79" customWidth="1"/>
    <col min="44" max="44" width="10.7109375" style="79" bestFit="1" customWidth="1"/>
    <col min="45" max="45" width="9.5703125" style="233" bestFit="1" customWidth="1"/>
    <col min="46" max="147" width="9.140625" style="233"/>
    <col min="148" max="16384" width="9.140625" style="79"/>
  </cols>
  <sheetData>
    <row r="1" spans="1:153" ht="24.75" customHeight="1" x14ac:dyDescent="0.2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3"/>
      <c r="AP1" s="233"/>
      <c r="AQ1" s="233"/>
      <c r="AR1" s="233"/>
    </row>
    <row r="2" spans="1:153" ht="15.75" x14ac:dyDescent="0.2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5"/>
      <c r="AB2" s="235"/>
      <c r="AC2" s="290"/>
      <c r="AD2" s="234"/>
      <c r="AE2" s="234"/>
      <c r="AF2" s="234"/>
      <c r="AG2" s="234"/>
      <c r="AH2" s="563"/>
      <c r="AI2" s="563"/>
      <c r="AJ2" s="563"/>
      <c r="AK2" s="563"/>
      <c r="AL2" s="563"/>
      <c r="AM2" s="563"/>
      <c r="AN2" s="563"/>
      <c r="AO2" s="563"/>
      <c r="AP2" s="564"/>
      <c r="AQ2" s="564"/>
      <c r="AR2" s="564"/>
      <c r="AS2" s="564"/>
      <c r="AT2" s="564"/>
      <c r="AU2" s="271"/>
    </row>
    <row r="3" spans="1:153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4"/>
      <c r="AB3" s="234"/>
      <c r="AC3" s="290"/>
      <c r="AD3" s="291"/>
      <c r="AE3" s="291"/>
      <c r="AF3" s="291"/>
      <c r="AG3" s="295"/>
      <c r="AH3" s="563"/>
      <c r="AI3" s="563"/>
      <c r="AJ3" s="563"/>
      <c r="AK3" s="563"/>
      <c r="AL3" s="563"/>
      <c r="AM3" s="563"/>
      <c r="AN3" s="563"/>
      <c r="AO3" s="564"/>
      <c r="AP3" s="564"/>
      <c r="AQ3" s="564"/>
      <c r="AR3" s="564"/>
      <c r="AS3" s="564"/>
      <c r="AT3" s="564"/>
      <c r="AU3" s="271"/>
    </row>
    <row r="4" spans="1:153" ht="13.5" thickBot="1" x14ac:dyDescent="0.25">
      <c r="A4" s="482" t="s">
        <v>41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6"/>
      <c r="AB4" s="236"/>
      <c r="AC4" s="292"/>
      <c r="AD4" s="265"/>
      <c r="AE4" s="265"/>
      <c r="AF4" s="265"/>
      <c r="AG4" s="278"/>
      <c r="AH4" s="565"/>
      <c r="AI4" s="565"/>
      <c r="AJ4" s="565"/>
      <c r="AK4" s="565"/>
      <c r="AL4" s="565"/>
      <c r="AM4" s="565"/>
      <c r="AN4" s="565"/>
      <c r="AO4" s="566"/>
      <c r="AP4" s="566"/>
      <c r="AQ4" s="566"/>
      <c r="AR4" s="566"/>
      <c r="AS4" s="566"/>
      <c r="AT4" s="564"/>
      <c r="AU4" s="271"/>
    </row>
    <row r="5" spans="1:153" ht="15.75" customHeight="1" thickTop="1" x14ac:dyDescent="0.2">
      <c r="A5" s="588" t="s">
        <v>42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7"/>
      <c r="AB5" s="237"/>
      <c r="AC5" s="598" t="s">
        <v>79</v>
      </c>
      <c r="AD5" s="599"/>
      <c r="AE5" s="594" t="str">
        <f>IF(ISBLANK(C36),"",C36)</f>
        <v/>
      </c>
      <c r="AF5" s="596" t="str">
        <f>IF(ISBLANK(O36),"",O36)</f>
        <v/>
      </c>
      <c r="AG5" s="570"/>
      <c r="AH5" s="570"/>
      <c r="AI5" s="570"/>
      <c r="AJ5" s="570"/>
      <c r="AK5" s="593"/>
      <c r="AL5" s="593"/>
      <c r="AM5" s="593"/>
      <c r="AN5" s="593"/>
      <c r="AO5" s="481"/>
      <c r="AP5" s="481"/>
      <c r="AQ5" s="481"/>
      <c r="AR5" s="481"/>
      <c r="AS5" s="481"/>
      <c r="AT5" s="482"/>
      <c r="AU5" s="482"/>
    </row>
    <row r="6" spans="1:153" ht="20.100000000000001" customHeight="1" thickBot="1" x14ac:dyDescent="0.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8"/>
      <c r="AB6" s="238"/>
      <c r="AC6" s="600"/>
      <c r="AD6" s="601"/>
      <c r="AE6" s="595"/>
      <c r="AF6" s="597"/>
      <c r="AG6" s="571"/>
      <c r="AH6" s="571" t="s">
        <v>204</v>
      </c>
      <c r="AI6" s="570"/>
      <c r="AJ6" s="571"/>
      <c r="AK6" s="571"/>
      <c r="AL6" s="571"/>
      <c r="AM6" s="570"/>
      <c r="AN6" s="571"/>
      <c r="AO6" s="481"/>
      <c r="AP6" s="481"/>
      <c r="AQ6" s="481"/>
      <c r="AR6" s="481"/>
      <c r="AS6" s="481"/>
      <c r="AT6" s="482"/>
      <c r="AU6" s="482"/>
    </row>
    <row r="7" spans="1:153" ht="20.100000000000001" customHeight="1" thickTop="1" x14ac:dyDescent="0.25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9"/>
      <c r="AB7" s="239"/>
      <c r="AC7" s="76"/>
      <c r="AD7" s="123" t="s">
        <v>9</v>
      </c>
      <c r="AE7" s="145" t="str">
        <f>IF(ISBLANK(C36),"",'P Calc'!AE4)</f>
        <v/>
      </c>
      <c r="AF7" s="146" t="str">
        <f>IF(ISBLANK(O36),"",'P Calc'!AF4)</f>
        <v/>
      </c>
      <c r="AG7" s="571"/>
      <c r="AH7" s="572" t="str">
        <f>IF(E22="Y",AE8,"")</f>
        <v/>
      </c>
      <c r="AI7" s="572" t="str">
        <f>IF(P22="Y",AF8,"")</f>
        <v/>
      </c>
      <c r="AJ7" s="573"/>
      <c r="AK7" s="571"/>
      <c r="AL7" s="571" t="s">
        <v>154</v>
      </c>
      <c r="AM7" s="481"/>
      <c r="AN7" s="570"/>
      <c r="AO7" s="481"/>
      <c r="AP7" s="481"/>
      <c r="AQ7" s="481"/>
      <c r="AR7" s="481"/>
      <c r="AS7" s="481"/>
      <c r="AT7" s="482"/>
      <c r="AU7" s="482"/>
    </row>
    <row r="8" spans="1:153" ht="20.100000000000001" customHeight="1" x14ac:dyDescent="0.2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40"/>
      <c r="AB8" s="240"/>
      <c r="AC8" s="76"/>
      <c r="AD8" s="123" t="s">
        <v>202</v>
      </c>
      <c r="AE8" s="147" t="str">
        <f>IF(OR(AE7=0,ISBLANK(C36)),"",'P Calc'!AC1)</f>
        <v/>
      </c>
      <c r="AF8" s="139" t="str">
        <f>IF(OR(AF7=0,ISBLANK(O36)),"",'P Calc'!AD1)</f>
        <v/>
      </c>
      <c r="AG8" s="574"/>
      <c r="AH8" s="571" t="str">
        <f>AH7</f>
        <v/>
      </c>
      <c r="AI8" s="571" t="str">
        <f>AI7</f>
        <v/>
      </c>
      <c r="AJ8" s="571"/>
      <c r="AK8" s="571"/>
      <c r="AL8" s="571"/>
      <c r="AM8" s="571"/>
      <c r="AN8" s="575" t="s">
        <v>97</v>
      </c>
      <c r="AO8" s="576" t="str">
        <f>IF(ISBLANK(C36),"",'P Calc'!AE14)</f>
        <v/>
      </c>
      <c r="AP8" s="576" t="str">
        <f>IF(ISBLANK(O36),"",'P Calc'!AF14)</f>
        <v/>
      </c>
      <c r="AQ8" s="571"/>
      <c r="AR8" s="482">
        <v>0</v>
      </c>
      <c r="AS8" s="482"/>
      <c r="AT8" s="577"/>
      <c r="AU8" s="481"/>
      <c r="AV8" s="566"/>
      <c r="AW8" s="566"/>
      <c r="AX8" s="566"/>
      <c r="AY8" s="566"/>
      <c r="AZ8" s="564"/>
      <c r="ER8" s="233"/>
      <c r="ES8" s="233"/>
      <c r="ET8" s="233"/>
      <c r="EU8" s="233"/>
      <c r="EV8" s="233"/>
      <c r="EW8" s="233"/>
    </row>
    <row r="9" spans="1:153" ht="20.100000000000001" customHeight="1" thickBot="1" x14ac:dyDescent="0.25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7"/>
      <c r="AB9" s="237"/>
      <c r="AC9" s="76"/>
      <c r="AD9" s="123" t="s">
        <v>10</v>
      </c>
      <c r="AE9" s="231" t="str">
        <f>IF(OR(AE7=0,ISBLANK(C36)),"",'P Calc'!AC2)</f>
        <v/>
      </c>
      <c r="AF9" s="232" t="str">
        <f>IF(OR(AF7=0,ISBLANK(O36)),"",'P Calc'!AD2)</f>
        <v/>
      </c>
      <c r="AG9" s="574"/>
      <c r="AH9" s="571" t="e">
        <f>AH7+L19*AE9</f>
        <v>#VALUE!</v>
      </c>
      <c r="AI9" s="571" t="e">
        <f>AI7+Y19*AF9</f>
        <v>#VALUE!</v>
      </c>
      <c r="AJ9" s="571"/>
      <c r="AK9" s="571"/>
      <c r="AL9" s="571"/>
      <c r="AM9" s="571"/>
      <c r="AN9" s="575" t="s">
        <v>98</v>
      </c>
      <c r="AO9" s="576" t="str">
        <f>IF(ISBLANK(C36),"",IF('P Calc'!AK6&gt;'P Calc'!AK5,"("&amp;'P Calc'!AI11&amp;")",('P Calc'!AK5-'P Calc'!AK6)/'P Calc'!AE6))</f>
        <v/>
      </c>
      <c r="AP9" s="576" t="str">
        <f>IF(ISBLANK(O36),"",IF('P Calc'!AL6&gt;'P Calc'!AL5,"("&amp;'P Calc'!AJ11&amp;")",('P Calc'!AL5-'P Calc'!AL6)/'P Calc'!AF6))</f>
        <v/>
      </c>
      <c r="AQ9" s="571"/>
      <c r="AR9" s="482">
        <v>12.5</v>
      </c>
      <c r="AS9" s="482"/>
      <c r="AT9" s="577"/>
      <c r="AU9" s="481"/>
      <c r="AV9" s="566"/>
      <c r="AW9" s="566"/>
      <c r="AX9" s="566"/>
      <c r="AY9" s="566"/>
      <c r="AZ9" s="564"/>
      <c r="ER9" s="233"/>
      <c r="ES9" s="233"/>
      <c r="ET9" s="233"/>
      <c r="EU9" s="233"/>
      <c r="EV9" s="233"/>
      <c r="EW9" s="233"/>
    </row>
    <row r="10" spans="1:153" ht="20.25" customHeight="1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41"/>
      <c r="AB10" s="241"/>
      <c r="AC10" s="143"/>
      <c r="AD10" s="356" t="s">
        <v>153</v>
      </c>
      <c r="AE10" s="357" t="str">
        <f>IF(ISBLANK(C22),"",C22)</f>
        <v/>
      </c>
      <c r="AF10" s="358" t="str">
        <f>IF(ISBLANK(Z22),"",Z22)</f>
        <v/>
      </c>
      <c r="AG10" s="571"/>
      <c r="AH10" s="571" t="e">
        <f>AH9</f>
        <v>#VALUE!</v>
      </c>
      <c r="AI10" s="571" t="e">
        <f>AI9</f>
        <v>#VALUE!</v>
      </c>
      <c r="AJ10" s="571"/>
      <c r="AK10" s="571"/>
      <c r="AL10" s="571"/>
      <c r="AM10" s="571"/>
      <c r="AN10" s="575" t="s">
        <v>80</v>
      </c>
      <c r="AO10" s="576" t="str">
        <f>IF(ISBLANK(C36),"",'P Calc'!AE16)</f>
        <v/>
      </c>
      <c r="AP10" s="576" t="str">
        <f>IF(ISBLANK(O36),"",'P Calc'!AF16)</f>
        <v/>
      </c>
      <c r="AQ10" s="571"/>
      <c r="AR10" s="578" t="e">
        <f>IF(ISNUMBER(C22),C22,AVERAGE(C39:N538))</f>
        <v>#DIV/0!</v>
      </c>
      <c r="AS10" s="578" t="e">
        <f>IF(ISNUMBER(Z22),Z22,AVERAGE(O39:Z538))</f>
        <v>#DIV/0!</v>
      </c>
      <c r="AT10" s="481"/>
      <c r="AU10" s="481"/>
      <c r="AV10" s="566"/>
      <c r="AW10" s="566"/>
      <c r="AX10" s="566"/>
      <c r="AY10" s="566"/>
      <c r="AZ10" s="564"/>
      <c r="ER10" s="233"/>
      <c r="ES10" s="233"/>
      <c r="ET10" s="233"/>
      <c r="EU10" s="233"/>
      <c r="EV10" s="233"/>
      <c r="EW10" s="233"/>
    </row>
    <row r="11" spans="1:153" ht="20.25" customHeight="1" x14ac:dyDescent="0.25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41"/>
      <c r="AB11" s="241"/>
      <c r="AC11" s="76"/>
      <c r="AD11" s="359" t="s">
        <v>141</v>
      </c>
      <c r="AE11" s="360" t="str">
        <f>IF(OR(ISBLANK(C22),ISBLANK(C23)),"",C23)</f>
        <v/>
      </c>
      <c r="AF11" s="361" t="str">
        <f>IF(OR(ISBLANK(Z22),ISBLANK(Z23)),"",Z23)</f>
        <v/>
      </c>
      <c r="AG11" s="571"/>
      <c r="AH11" s="571" t="e">
        <f>AH7-L19*AE9</f>
        <v>#VALUE!</v>
      </c>
      <c r="AI11" s="571" t="e">
        <f>AI7-Y19*AF9</f>
        <v>#VALUE!</v>
      </c>
      <c r="AJ11" s="571"/>
      <c r="AK11" s="571"/>
      <c r="AL11" s="571"/>
      <c r="AM11" s="571"/>
      <c r="AN11" s="579" t="s">
        <v>158</v>
      </c>
      <c r="AO11" s="580"/>
      <c r="AP11" s="581"/>
      <c r="AQ11" s="571"/>
      <c r="AR11" s="578" t="e">
        <f>AR10</f>
        <v>#DIV/0!</v>
      </c>
      <c r="AS11" s="578" t="e">
        <f>AS10</f>
        <v>#DIV/0!</v>
      </c>
      <c r="AT11" s="481"/>
      <c r="AU11" s="481"/>
      <c r="AV11" s="566"/>
      <c r="AW11" s="566"/>
      <c r="AX11" s="566"/>
      <c r="AY11" s="566"/>
      <c r="AZ11" s="564"/>
      <c r="ER11" s="233"/>
      <c r="ES11" s="233"/>
      <c r="ET11" s="233"/>
      <c r="EU11" s="233"/>
      <c r="EV11" s="233"/>
      <c r="EW11" s="233"/>
    </row>
    <row r="12" spans="1:153" ht="20.25" customHeight="1" x14ac:dyDescent="0.2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41"/>
      <c r="AB12" s="241"/>
      <c r="AC12" s="76"/>
      <c r="AD12" s="359" t="s">
        <v>142</v>
      </c>
      <c r="AE12" s="360" t="str">
        <f>IF(OR(AE7=0,ISBLANK(C36)),"",AE8-AE10)</f>
        <v/>
      </c>
      <c r="AF12" s="362" t="str">
        <f>IF(OR(AF7=0,ISBLANK(O36)),"",AF8-AF10)</f>
        <v/>
      </c>
      <c r="AG12" s="571"/>
      <c r="AH12" s="571" t="e">
        <f>AH11</f>
        <v>#VALUE!</v>
      </c>
      <c r="AI12" s="571" t="e">
        <f>AI11</f>
        <v>#VALUE!</v>
      </c>
      <c r="AJ12" s="571"/>
      <c r="AK12" s="571"/>
      <c r="AL12" s="571"/>
      <c r="AM12" s="571"/>
      <c r="AN12" s="582" t="s">
        <v>159</v>
      </c>
      <c r="AO12" s="483"/>
      <c r="AP12" s="483"/>
      <c r="AQ12" s="571"/>
      <c r="AR12" s="482" t="e">
        <f>IF(ISNUMBER(C23),AR10+L19*C23,AR10+L19*STDEV(C39:N538))</f>
        <v>#DIV/0!</v>
      </c>
      <c r="AS12" s="482" t="e">
        <f>IF(ISNUMBER(Z23),AS10+Y19*Z23,AS10+Y19*STDEV(O39:Z538))</f>
        <v>#DIV/0!</v>
      </c>
      <c r="AT12" s="481"/>
      <c r="AU12" s="481"/>
      <c r="AV12" s="566"/>
      <c r="AW12" s="566"/>
      <c r="AX12" s="566"/>
      <c r="AY12" s="566"/>
      <c r="AZ12" s="564"/>
      <c r="ER12" s="233"/>
      <c r="ES12" s="233"/>
      <c r="ET12" s="233"/>
      <c r="EU12" s="233"/>
      <c r="EV12" s="233"/>
      <c r="EW12" s="233"/>
    </row>
    <row r="13" spans="1:153" ht="20.25" customHeight="1" thickBot="1" x14ac:dyDescent="0.25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41"/>
      <c r="AB13" s="241"/>
      <c r="AC13" s="76"/>
      <c r="AD13" s="359" t="s">
        <v>143</v>
      </c>
      <c r="AE13" s="360" t="str">
        <f>IF(OR(AE7=0,ISBLANK(C22),ISBLANK(C23)),"",SQRT(AE9^2+AE11^2))</f>
        <v/>
      </c>
      <c r="AF13" s="364" t="str">
        <f>IF(OR(AF7=0,ISBLANK(Z22),ISBLANK(Z23)),"",SQRT(AF9^2+AF11^2))</f>
        <v/>
      </c>
      <c r="AG13" s="571"/>
      <c r="AH13" s="571"/>
      <c r="AI13" s="571"/>
      <c r="AJ13" s="571"/>
      <c r="AK13" s="571"/>
      <c r="AL13" s="571"/>
      <c r="AM13" s="571"/>
      <c r="AN13" s="582"/>
      <c r="AO13" s="583"/>
      <c r="AP13" s="583"/>
      <c r="AQ13" s="571"/>
      <c r="AR13" s="482" t="e">
        <f>AR12</f>
        <v>#DIV/0!</v>
      </c>
      <c r="AS13" s="482" t="e">
        <f>AS12</f>
        <v>#DIV/0!</v>
      </c>
      <c r="AT13" s="584"/>
      <c r="AU13" s="584"/>
      <c r="AV13" s="567"/>
      <c r="AW13" s="567"/>
      <c r="AX13" s="566"/>
      <c r="AY13" s="566"/>
      <c r="AZ13" s="564"/>
      <c r="ER13" s="233"/>
      <c r="ES13" s="233"/>
      <c r="ET13" s="233"/>
      <c r="EU13" s="233"/>
      <c r="EV13" s="233"/>
      <c r="EW13" s="233"/>
    </row>
    <row r="14" spans="1:153" ht="20.25" customHeight="1" x14ac:dyDescent="0.2">
      <c r="A14" s="267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41"/>
      <c r="AB14" s="241"/>
      <c r="AC14" s="143"/>
      <c r="AD14" s="144" t="s">
        <v>103</v>
      </c>
      <c r="AE14" s="193" t="str">
        <f>IF(OR(AE7=0,ISBLANK(C36)),"",SQRT($AO$8))</f>
        <v/>
      </c>
      <c r="AF14" s="148" t="str">
        <f>IF(OR(AF7=0,ISBLANK(O36)),"",SQRT($AP$8))</f>
        <v/>
      </c>
      <c r="AG14" s="574"/>
      <c r="AH14" s="571"/>
      <c r="AI14" s="571"/>
      <c r="AJ14" s="571"/>
      <c r="AK14" s="571"/>
      <c r="AL14" s="571"/>
      <c r="AM14" s="571"/>
      <c r="AN14" s="582"/>
      <c r="AO14" s="583"/>
      <c r="AP14" s="583"/>
      <c r="AQ14" s="571"/>
      <c r="AR14" s="482" t="e">
        <f>IF(ISNUMBER(C23),AR10-L19*C23,AR10-L19*STDEV(C39:N538))</f>
        <v>#DIV/0!</v>
      </c>
      <c r="AS14" s="585" t="e">
        <f>IF(ISNUMBER(Z23),AS10-Y19*Z23,AS10-Y19*STDEV(O39:Z538))</f>
        <v>#DIV/0!</v>
      </c>
      <c r="AT14" s="481"/>
      <c r="AU14" s="481"/>
      <c r="AV14" s="566"/>
      <c r="AW14" s="566"/>
      <c r="AX14" s="566"/>
      <c r="AY14" s="566"/>
      <c r="AZ14" s="564"/>
      <c r="ER14" s="233"/>
      <c r="ES14" s="233"/>
      <c r="ET14" s="233"/>
      <c r="EU14" s="233"/>
      <c r="EV14" s="233"/>
      <c r="EW14" s="233"/>
    </row>
    <row r="15" spans="1:153" ht="20.25" customHeight="1" x14ac:dyDescent="0.2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41"/>
      <c r="AB15" s="241"/>
      <c r="AC15" s="76"/>
      <c r="AD15" s="123" t="s">
        <v>104</v>
      </c>
      <c r="AE15" s="194" t="str">
        <f>IF(OR(AE7=0,ISBLANK(C36)),"",IF('P Calc'!AK6&gt;'P Calc'!AK5,"",SQRT($AO$9)))</f>
        <v/>
      </c>
      <c r="AF15" s="150" t="str">
        <f>IF(OR(AF7=0,ISBLANK(O36)),"",IF('P Calc'!AL6&gt;'P Calc'!AL5,"",SQRT($AP$9)))</f>
        <v/>
      </c>
      <c r="AG15" s="520"/>
      <c r="AH15" s="521" t="s">
        <v>184</v>
      </c>
      <c r="AI15" s="522"/>
      <c r="AJ15" s="523"/>
      <c r="AK15" s="569"/>
      <c r="AL15" s="569"/>
      <c r="AM15" s="569"/>
      <c r="AN15" s="569"/>
      <c r="AO15" s="569"/>
      <c r="AP15" s="568"/>
      <c r="AQ15" s="586"/>
      <c r="AR15" s="482" t="e">
        <f>AR14</f>
        <v>#DIV/0!</v>
      </c>
      <c r="AS15" s="585" t="e">
        <f>AS14</f>
        <v>#DIV/0!</v>
      </c>
      <c r="AT15" s="481"/>
      <c r="AU15" s="566"/>
      <c r="AV15" s="566"/>
      <c r="AW15" s="476"/>
      <c r="AX15" s="476"/>
      <c r="AY15" s="476"/>
      <c r="ER15" s="233"/>
      <c r="ES15" s="233"/>
      <c r="ET15" s="233"/>
      <c r="EU15" s="233"/>
      <c r="EV15" s="233"/>
      <c r="EW15" s="233"/>
    </row>
    <row r="16" spans="1:153" ht="20.25" customHeight="1" thickBot="1" x14ac:dyDescent="0.25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41"/>
      <c r="AB16" s="241"/>
      <c r="AC16" s="77"/>
      <c r="AD16" s="123" t="s">
        <v>172</v>
      </c>
      <c r="AE16" s="155" t="str">
        <f>IF(OR(AE7=0,ISBLANK(C36)),"",SQRT($AO$10))</f>
        <v/>
      </c>
      <c r="AF16" s="190" t="str">
        <f>IF(OR(AF7=0,ISBLANK(O36)),"",SQRT($AP$10))</f>
        <v/>
      </c>
      <c r="AG16" s="524"/>
      <c r="AH16" s="525" t="s">
        <v>183</v>
      </c>
      <c r="AI16" s="526"/>
      <c r="AJ16" s="527"/>
      <c r="AK16" s="477"/>
      <c r="AL16" s="477"/>
      <c r="AM16" s="477"/>
      <c r="AN16" s="477"/>
      <c r="AO16" s="477"/>
      <c r="AP16" s="564"/>
      <c r="AQ16" s="482"/>
      <c r="AR16" s="482" t="s">
        <v>203</v>
      </c>
      <c r="AS16" s="482"/>
      <c r="AT16" s="481"/>
      <c r="AU16" s="566"/>
      <c r="AV16" s="566"/>
      <c r="AW16" s="476"/>
      <c r="AX16" s="476"/>
      <c r="AY16" s="476"/>
      <c r="ER16" s="233"/>
      <c r="ES16" s="233"/>
      <c r="ET16" s="233"/>
      <c r="EU16" s="233"/>
      <c r="EV16" s="233"/>
      <c r="EW16" s="233"/>
    </row>
    <row r="17" spans="1:153" ht="20.25" customHeight="1" x14ac:dyDescent="0.2">
      <c r="A17" s="233"/>
      <c r="B17" s="242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41"/>
      <c r="AB17" s="241"/>
      <c r="AC17" s="77"/>
      <c r="AD17" s="123" t="s">
        <v>157</v>
      </c>
      <c r="AE17" s="188" t="str">
        <f>IF(OR(AE7=0,ISBLANK(C36)),"",100*AE14/AE8)</f>
        <v/>
      </c>
      <c r="AF17" s="189" t="str">
        <f>IF(OR(AF7=0,ISBLANK(O36)),"",100*AF14/AF8)</f>
        <v/>
      </c>
      <c r="AG17" s="524"/>
      <c r="AH17" s="525" t="s">
        <v>185</v>
      </c>
      <c r="AI17" s="526"/>
      <c r="AJ17" s="527"/>
      <c r="AK17" s="477"/>
      <c r="AL17" s="477"/>
      <c r="AM17" s="477"/>
      <c r="AN17" s="477"/>
      <c r="AO17" s="477"/>
      <c r="AP17" s="564"/>
      <c r="AQ17" s="482"/>
      <c r="AR17" s="587" t="str">
        <f>IFERROR((AI17/L19)^2/AI18,"")</f>
        <v/>
      </c>
      <c r="AS17" s="587" t="str">
        <f>IFERROR((AJ17/Y19)^2/AJ18,"")</f>
        <v/>
      </c>
      <c r="AT17" s="481"/>
      <c r="AU17" s="566"/>
      <c r="AV17" s="566"/>
      <c r="AW17" s="476"/>
      <c r="AX17" s="476"/>
      <c r="AY17" s="476"/>
      <c r="ER17" s="233"/>
      <c r="ES17" s="233"/>
      <c r="ET17" s="233"/>
      <c r="EU17" s="233"/>
      <c r="EV17" s="233"/>
      <c r="EW17" s="233"/>
    </row>
    <row r="18" spans="1:153" ht="20.25" customHeight="1" thickBot="1" x14ac:dyDescent="0.25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41"/>
      <c r="AB18" s="241"/>
      <c r="AC18" s="77"/>
      <c r="AD18" s="123" t="s">
        <v>156</v>
      </c>
      <c r="AE18" s="149" t="str">
        <f>IF(OR(AE7=0,ISBLANK(C36),'P Calc'!AK6&gt;'P Calc'!AK5),"",100*AE15/AE8)</f>
        <v/>
      </c>
      <c r="AF18" s="150" t="str">
        <f>IF(OR(AF7=0,ISBLANK(O36),'P Calc'!AL6&gt;'P Calc'!AL5),"",100*AF15/AF8)</f>
        <v/>
      </c>
      <c r="AG18" s="524"/>
      <c r="AH18" s="525" t="s">
        <v>186</v>
      </c>
      <c r="AI18" s="528"/>
      <c r="AJ18" s="529"/>
      <c r="AK18" s="477"/>
      <c r="AL18" s="477"/>
      <c r="AM18" s="477"/>
      <c r="AN18" s="476"/>
      <c r="AO18" s="476"/>
      <c r="AP18" s="566"/>
      <c r="AQ18" s="481"/>
      <c r="AR18" s="481"/>
      <c r="AS18" s="481"/>
      <c r="AT18" s="482"/>
    </row>
    <row r="19" spans="1:153" ht="20.25" customHeight="1" thickTop="1" thickBot="1" x14ac:dyDescent="0.25">
      <c r="A19" s="243"/>
      <c r="B19" s="233"/>
      <c r="C19" s="244"/>
      <c r="D19" s="245"/>
      <c r="E19" s="246"/>
      <c r="F19" s="246"/>
      <c r="G19" s="247"/>
      <c r="H19" s="247" t="s">
        <v>139</v>
      </c>
      <c r="I19" s="334" t="s">
        <v>18</v>
      </c>
      <c r="J19" s="248"/>
      <c r="K19" s="249" t="s">
        <v>43</v>
      </c>
      <c r="L19" s="426">
        <v>2</v>
      </c>
      <c r="M19" s="233"/>
      <c r="N19" s="233"/>
      <c r="O19" s="233"/>
      <c r="P19" s="244"/>
      <c r="Q19" s="245"/>
      <c r="R19" s="246"/>
      <c r="S19" s="246"/>
      <c r="T19" s="250"/>
      <c r="U19" s="251" t="str">
        <f>H19</f>
        <v>Display sample conf int (CI), SD (SD) or none (N)?</v>
      </c>
      <c r="V19" s="334" t="s">
        <v>18</v>
      </c>
      <c r="W19" s="248"/>
      <c r="X19" s="249" t="s">
        <v>43</v>
      </c>
      <c r="Y19" s="426">
        <v>2</v>
      </c>
      <c r="Z19" s="233"/>
      <c r="AA19" s="241"/>
      <c r="AB19" s="241"/>
      <c r="AC19" s="138"/>
      <c r="AD19" s="123" t="s">
        <v>173</v>
      </c>
      <c r="AE19" s="151" t="str">
        <f>IF(OR(AE7=0,ISBLANK(C36)),"",100*AE16/AE8)</f>
        <v/>
      </c>
      <c r="AF19" s="152" t="str">
        <f>IF(OR(AF7=0,ISBLANK(O36)),"",100*AF16/AF8)</f>
        <v/>
      </c>
      <c r="AG19" s="515"/>
      <c r="AH19" s="512" t="s">
        <v>179</v>
      </c>
      <c r="AI19" s="509" t="str">
        <f>IFERROR(ROUND((AR17+AS17)^2/(AR17^2/(AI18-1)+AS17^2/(AJ18-1)),0),"")</f>
        <v/>
      </c>
      <c r="AJ19" s="519"/>
      <c r="AK19" s="477"/>
      <c r="AL19" s="477"/>
      <c r="AM19" s="477"/>
      <c r="AN19" s="476"/>
      <c r="AO19" s="476"/>
      <c r="AP19" s="566"/>
      <c r="AQ19" s="476"/>
      <c r="AR19" s="476"/>
      <c r="AS19" s="476"/>
    </row>
    <row r="20" spans="1:153" ht="20.25" customHeight="1" thickBot="1" x14ac:dyDescent="0.25">
      <c r="A20" s="252"/>
      <c r="B20" s="233"/>
      <c r="C20" s="397">
        <v>1</v>
      </c>
      <c r="D20" s="398">
        <v>2</v>
      </c>
      <c r="E20" s="399" t="s">
        <v>111</v>
      </c>
      <c r="F20" s="396" t="s">
        <v>112</v>
      </c>
      <c r="G20" s="396" t="s">
        <v>113</v>
      </c>
      <c r="H20" s="396" t="s">
        <v>114</v>
      </c>
      <c r="I20" s="396" t="s">
        <v>115</v>
      </c>
      <c r="J20" s="396" t="s">
        <v>116</v>
      </c>
      <c r="K20" s="396" t="s">
        <v>117</v>
      </c>
      <c r="L20" s="396" t="s">
        <v>118</v>
      </c>
      <c r="M20" s="396" t="s">
        <v>119</v>
      </c>
      <c r="N20" s="400" t="s">
        <v>120</v>
      </c>
      <c r="O20" s="401" t="s">
        <v>109</v>
      </c>
      <c r="P20" s="396" t="s">
        <v>110</v>
      </c>
      <c r="Q20" s="396" t="s">
        <v>111</v>
      </c>
      <c r="R20" s="396" t="s">
        <v>112</v>
      </c>
      <c r="S20" s="396" t="s">
        <v>113</v>
      </c>
      <c r="T20" s="396" t="s">
        <v>114</v>
      </c>
      <c r="U20" s="396" t="s">
        <v>115</v>
      </c>
      <c r="V20" s="396" t="s">
        <v>116</v>
      </c>
      <c r="W20" s="396" t="s">
        <v>117</v>
      </c>
      <c r="X20" s="396" t="s">
        <v>118</v>
      </c>
      <c r="Y20" s="396" t="s">
        <v>119</v>
      </c>
      <c r="Z20" s="396" t="s">
        <v>120</v>
      </c>
      <c r="AA20" s="241"/>
      <c r="AB20" s="241"/>
      <c r="AC20" s="141"/>
      <c r="AD20" s="142" t="s">
        <v>100</v>
      </c>
      <c r="AE20" s="153" t="str">
        <f>IF(OR(AE7=0,ISBLANK(C36)),"",1.96*AE16*SQRT(2))</f>
        <v/>
      </c>
      <c r="AF20" s="154" t="str">
        <f>IF(OR(AF7=0,ISBLANK(O36)),"",1.96*AF16*SQRT(2))</f>
        <v/>
      </c>
      <c r="AG20" s="515"/>
      <c r="AH20" s="513" t="s">
        <v>76</v>
      </c>
      <c r="AI20" s="510" t="str">
        <f>IFERROR(ABS(AI16-AJ16)/SQRT((AI17/L19)^2/AI18+(AJ17/Y19)^2/AJ18),"")</f>
        <v/>
      </c>
      <c r="AJ20" s="519"/>
      <c r="AK20" s="477"/>
      <c r="AL20" s="477"/>
      <c r="AM20" s="477"/>
      <c r="AN20" s="476"/>
      <c r="AO20" s="476"/>
      <c r="AP20" s="566"/>
      <c r="AQ20" s="476"/>
      <c r="AR20" s="476"/>
      <c r="AS20" s="476"/>
    </row>
    <row r="21" spans="1:153" ht="34.5" customHeight="1" thickBot="1" x14ac:dyDescent="0.25">
      <c r="A21" s="252"/>
      <c r="B21" s="233"/>
      <c r="C21" s="493">
        <f>C38</f>
        <v>0</v>
      </c>
      <c r="D21" s="558">
        <f t="shared" ref="D21:Z21" si="0">D38</f>
        <v>0</v>
      </c>
      <c r="E21" s="558">
        <f t="shared" si="0"/>
        <v>0</v>
      </c>
      <c r="F21" s="493">
        <f t="shared" si="0"/>
        <v>0</v>
      </c>
      <c r="G21" s="493">
        <f t="shared" si="0"/>
        <v>0</v>
      </c>
      <c r="H21" s="493">
        <f t="shared" si="0"/>
        <v>0</v>
      </c>
      <c r="I21" s="493">
        <f t="shared" si="0"/>
        <v>0</v>
      </c>
      <c r="J21" s="493">
        <f t="shared" si="0"/>
        <v>0</v>
      </c>
      <c r="K21" s="493">
        <f t="shared" si="0"/>
        <v>0</v>
      </c>
      <c r="L21" s="493">
        <f t="shared" si="0"/>
        <v>0</v>
      </c>
      <c r="M21" s="493">
        <f t="shared" si="0"/>
        <v>0</v>
      </c>
      <c r="N21" s="494">
        <f t="shared" si="0"/>
        <v>0</v>
      </c>
      <c r="O21" s="495" t="str">
        <f t="shared" si="0"/>
        <v/>
      </c>
      <c r="P21" s="493" t="str">
        <f t="shared" si="0"/>
        <v/>
      </c>
      <c r="Q21" s="493" t="str">
        <f t="shared" si="0"/>
        <v/>
      </c>
      <c r="R21" s="493" t="str">
        <f t="shared" si="0"/>
        <v/>
      </c>
      <c r="S21" s="493" t="str">
        <f t="shared" si="0"/>
        <v/>
      </c>
      <c r="T21" s="493" t="str">
        <f t="shared" si="0"/>
        <v/>
      </c>
      <c r="U21" s="493" t="str">
        <f t="shared" si="0"/>
        <v/>
      </c>
      <c r="V21" s="493" t="str">
        <f t="shared" si="0"/>
        <v/>
      </c>
      <c r="W21" s="493" t="str">
        <f t="shared" si="0"/>
        <v/>
      </c>
      <c r="X21" s="493" t="str">
        <f t="shared" si="0"/>
        <v/>
      </c>
      <c r="Y21" s="493" t="str">
        <f t="shared" si="0"/>
        <v/>
      </c>
      <c r="Z21" s="493" t="str">
        <f t="shared" si="0"/>
        <v/>
      </c>
      <c r="AA21" s="241"/>
      <c r="AB21" s="241"/>
      <c r="AC21" s="140"/>
      <c r="AD21" s="127" t="s">
        <v>72</v>
      </c>
      <c r="AE21" s="221" t="e">
        <f>IF(AE7=0,"",'P Calc'!AE12)</f>
        <v>#VALUE!</v>
      </c>
      <c r="AF21" s="222" t="e">
        <f>IF(AF7=0,"",'P Calc'!AF12)</f>
        <v>#VALUE!</v>
      </c>
      <c r="AG21" s="515"/>
      <c r="AH21" s="513" t="s">
        <v>182</v>
      </c>
      <c r="AI21" s="511" t="str">
        <f>IFERROR(_xlfn.T.DIST.2T(AI20,AI19),"")</f>
        <v/>
      </c>
      <c r="AJ21" s="519"/>
      <c r="AK21" s="477"/>
      <c r="AL21" s="477"/>
      <c r="AM21" s="477"/>
      <c r="AN21" s="476"/>
      <c r="AO21" s="476"/>
      <c r="AP21" s="566"/>
      <c r="AQ21" s="476"/>
      <c r="AR21" s="476"/>
      <c r="AS21" s="476"/>
    </row>
    <row r="22" spans="1:153" ht="20.25" customHeight="1" x14ac:dyDescent="0.2">
      <c r="A22" s="233"/>
      <c r="B22" s="382" t="s">
        <v>49</v>
      </c>
      <c r="C22" s="402"/>
      <c r="D22" s="560" t="s">
        <v>133</v>
      </c>
      <c r="E22" s="589" t="s">
        <v>41</v>
      </c>
      <c r="F22" s="384"/>
      <c r="G22" s="404"/>
      <c r="H22" s="557" t="s">
        <v>199</v>
      </c>
      <c r="I22" s="405" t="s">
        <v>18</v>
      </c>
      <c r="J22" s="466" t="s">
        <v>170</v>
      </c>
      <c r="K22" s="407" t="s">
        <v>162</v>
      </c>
      <c r="L22" s="424"/>
      <c r="M22" s="425" t="s">
        <v>43</v>
      </c>
      <c r="N22" s="454">
        <v>2</v>
      </c>
      <c r="O22" s="560" t="str">
        <f>D22</f>
        <v>Display</v>
      </c>
      <c r="P22" s="589" t="s">
        <v>41</v>
      </c>
      <c r="Q22" s="403"/>
      <c r="R22" s="403"/>
      <c r="S22" s="385" t="str">
        <f>H22</f>
        <v>Acceptable within</v>
      </c>
      <c r="T22" s="405" t="str">
        <f>I22</f>
        <v>SD</v>
      </c>
      <c r="U22" s="406" t="str">
        <f>J22</f>
        <v>Calc  SD</v>
      </c>
      <c r="V22" s="407" t="str">
        <f>K22</f>
        <v>%CV</v>
      </c>
      <c r="W22" s="424"/>
      <c r="X22" s="425" t="s">
        <v>43</v>
      </c>
      <c r="Y22" s="454">
        <v>2</v>
      </c>
      <c r="Z22" s="408"/>
      <c r="AA22" s="134" t="str">
        <f t="shared" ref="AA22:AA26" si="1">B22</f>
        <v>Target:</v>
      </c>
      <c r="AB22" s="241"/>
      <c r="AC22" s="121"/>
      <c r="AD22" s="412" t="s">
        <v>73</v>
      </c>
      <c r="AE22" s="413" t="e">
        <f>IF(AE7=0,"",'P Calc'!AE10)</f>
        <v>#VALUE!</v>
      </c>
      <c r="AF22" s="362" t="e">
        <f>IF(AF7=0,"",'P Calc'!AF10)</f>
        <v>#VALUE!</v>
      </c>
      <c r="AG22" s="515"/>
      <c r="AH22" s="514" t="s">
        <v>181</v>
      </c>
      <c r="AI22" s="510" t="str">
        <f>IFERROR(TINV(0.05,AI19),"")</f>
        <v/>
      </c>
      <c r="AJ22" s="519"/>
      <c r="AK22" s="564"/>
      <c r="AL22" s="564"/>
      <c r="AM22" s="564"/>
      <c r="AN22" s="566"/>
      <c r="AO22" s="566"/>
      <c r="AP22" s="566"/>
      <c r="AQ22" s="476"/>
      <c r="AR22" s="476"/>
      <c r="AS22" s="476"/>
    </row>
    <row r="23" spans="1:153" ht="20.25" customHeight="1" thickBot="1" x14ac:dyDescent="0.25">
      <c r="A23" s="233"/>
      <c r="B23" s="383" t="s">
        <v>171</v>
      </c>
      <c r="C23" s="365"/>
      <c r="D23" s="561" t="s">
        <v>201</v>
      </c>
      <c r="E23" s="562"/>
      <c r="F23" s="366"/>
      <c r="G23" s="366"/>
      <c r="H23" s="385" t="s">
        <v>200</v>
      </c>
      <c r="I23" s="387"/>
      <c r="J23" s="388" t="str">
        <f>IF(AND(ISNUMBER(K23),ISBLANK(I23),ISNUMBER(AE8)),K23*AE8/100," ")</f>
        <v xml:space="preserve"> </v>
      </c>
      <c r="K23" s="389"/>
      <c r="L23" s="366"/>
      <c r="M23" s="366"/>
      <c r="N23" s="367"/>
      <c r="O23" s="561" t="str">
        <f>D23</f>
        <v>grand average</v>
      </c>
      <c r="P23" s="562"/>
      <c r="Q23" s="366"/>
      <c r="R23" s="366"/>
      <c r="S23" s="385" t="str">
        <f>H23</f>
        <v xml:space="preserve"> instr. uncertainty:</v>
      </c>
      <c r="T23" s="387"/>
      <c r="U23" s="388" t="str">
        <f>IF(AND(ISNUMBER(V23),ISBLANK(T23),ISNUMBER(AF8)),V23*AF8/100,"")</f>
        <v/>
      </c>
      <c r="V23" s="389"/>
      <c r="W23" s="384"/>
      <c r="X23" s="366"/>
      <c r="Y23" s="366"/>
      <c r="Z23" s="386"/>
      <c r="AA23" s="135" t="str">
        <f t="shared" si="1"/>
        <v>u(target):</v>
      </c>
      <c r="AB23" s="241"/>
      <c r="AC23" s="121"/>
      <c r="AD23" s="414" t="s">
        <v>74</v>
      </c>
      <c r="AE23" s="415" t="e">
        <f>IF(AE7=0,"",'P Calc'!AE11)</f>
        <v>#NUM!</v>
      </c>
      <c r="AF23" s="416" t="e">
        <f>IF(AF7=0,"",'P Calc'!AF11)</f>
        <v>#NUM!</v>
      </c>
      <c r="AG23" s="515"/>
      <c r="AH23" s="513" t="s">
        <v>180</v>
      </c>
      <c r="AI23" s="511" t="str">
        <f>IF(ISNUMBER(AI19),IF(AI20&gt;AI22,"Sign diff","No sign diff"),"")</f>
        <v/>
      </c>
      <c r="AJ23" s="519"/>
      <c r="AK23" s="564"/>
      <c r="AL23" s="564"/>
      <c r="AM23" s="564"/>
      <c r="AN23" s="566"/>
      <c r="AO23" s="566"/>
      <c r="AP23" s="566"/>
      <c r="AQ23" s="476"/>
      <c r="AR23" s="476"/>
      <c r="AS23" s="476"/>
    </row>
    <row r="24" spans="1:153" ht="20.25" customHeight="1" thickTop="1" thickBot="1" x14ac:dyDescent="0.3">
      <c r="A24" s="233"/>
      <c r="B24" s="409" t="s">
        <v>160</v>
      </c>
      <c r="C24" s="350" t="str">
        <f t="shared" ref="C24:N24" si="2">IF(AND(ISNUMBER($C$22),ISNUMBER(C26)),C26-$C$22,"")</f>
        <v/>
      </c>
      <c r="D24" s="559" t="str">
        <f t="shared" si="2"/>
        <v/>
      </c>
      <c r="E24" s="559" t="str">
        <f t="shared" si="2"/>
        <v/>
      </c>
      <c r="F24" s="350" t="str">
        <f t="shared" si="2"/>
        <v/>
      </c>
      <c r="G24" s="350" t="str">
        <f t="shared" si="2"/>
        <v/>
      </c>
      <c r="H24" s="350" t="str">
        <f t="shared" si="2"/>
        <v/>
      </c>
      <c r="I24" s="350" t="str">
        <f t="shared" si="2"/>
        <v/>
      </c>
      <c r="J24" s="350" t="str">
        <f t="shared" si="2"/>
        <v/>
      </c>
      <c r="K24" s="350" t="str">
        <f t="shared" si="2"/>
        <v/>
      </c>
      <c r="L24" s="350" t="str">
        <f t="shared" si="2"/>
        <v/>
      </c>
      <c r="M24" s="350" t="str">
        <f t="shared" si="2"/>
        <v/>
      </c>
      <c r="N24" s="350" t="str">
        <f t="shared" si="2"/>
        <v/>
      </c>
      <c r="O24" s="352" t="str">
        <f t="shared" ref="O24:Z24" si="3">IF(AND(ISNUMBER($Z$22),ISNUMBER(O26)),O26-$Z$22,"")</f>
        <v/>
      </c>
      <c r="P24" s="351" t="str">
        <f t="shared" si="3"/>
        <v/>
      </c>
      <c r="Q24" s="351" t="str">
        <f t="shared" si="3"/>
        <v/>
      </c>
      <c r="R24" s="351" t="str">
        <f t="shared" si="3"/>
        <v/>
      </c>
      <c r="S24" s="351" t="str">
        <f t="shared" si="3"/>
        <v/>
      </c>
      <c r="T24" s="351" t="str">
        <f t="shared" si="3"/>
        <v/>
      </c>
      <c r="U24" s="351" t="str">
        <f t="shared" si="3"/>
        <v/>
      </c>
      <c r="V24" s="351" t="str">
        <f t="shared" si="3"/>
        <v/>
      </c>
      <c r="W24" s="351" t="str">
        <f t="shared" si="3"/>
        <v/>
      </c>
      <c r="X24" s="351" t="str">
        <f t="shared" si="3"/>
        <v/>
      </c>
      <c r="Y24" s="351" t="str">
        <f t="shared" si="3"/>
        <v/>
      </c>
      <c r="Z24" s="363" t="str">
        <f t="shared" si="3"/>
        <v/>
      </c>
      <c r="AA24" s="136" t="str">
        <f t="shared" si="1"/>
        <v xml:space="preserve">Difference </v>
      </c>
      <c r="AB24" s="241"/>
      <c r="AC24" s="324"/>
      <c r="AD24" s="325" t="s">
        <v>155</v>
      </c>
      <c r="AE24" s="323" t="e">
        <f>IF(AE22&lt;0.05,"Sign","Non-sign")</f>
        <v>#VALUE!</v>
      </c>
      <c r="AF24" s="323" t="e">
        <f>IF(AF22&lt;0.05,"Sign","Non-sign")</f>
        <v>#VALUE!</v>
      </c>
      <c r="AG24" s="417"/>
      <c r="AH24" s="279"/>
      <c r="AI24" s="480"/>
      <c r="AJ24" s="479"/>
      <c r="AK24" s="568"/>
      <c r="AL24" s="565"/>
      <c r="AM24" s="566"/>
      <c r="AN24" s="566"/>
      <c r="AO24" s="566"/>
      <c r="AP24" s="566"/>
      <c r="AQ24" s="476"/>
      <c r="AR24" s="476"/>
      <c r="AS24" s="476"/>
    </row>
    <row r="25" spans="1:153" ht="20.25" customHeight="1" thickBot="1" x14ac:dyDescent="0.25">
      <c r="A25" s="411"/>
      <c r="B25" s="410" t="s">
        <v>165</v>
      </c>
      <c r="C25" s="353" t="str">
        <f>IF(ISNUMBER('P Calc'!C$13),'P Calc'!C$13,"")</f>
        <v/>
      </c>
      <c r="D25" s="353" t="str">
        <f>IF(ISNUMBER('P Calc'!D$13),'P Calc'!D$13,"")</f>
        <v/>
      </c>
      <c r="E25" s="353" t="str">
        <f>IF(ISNUMBER('P Calc'!E$13),'P Calc'!E$13,"")</f>
        <v/>
      </c>
      <c r="F25" s="353" t="str">
        <f>IF(ISNUMBER('P Calc'!F$13),'P Calc'!F$13,"")</f>
        <v/>
      </c>
      <c r="G25" s="353" t="str">
        <f>IF(ISNUMBER('P Calc'!G$13),'P Calc'!G$13,"")</f>
        <v/>
      </c>
      <c r="H25" s="353" t="str">
        <f>IF(ISNUMBER('P Calc'!H$13),'P Calc'!H$13,"")</f>
        <v/>
      </c>
      <c r="I25" s="353" t="str">
        <f>IF(ISNUMBER('P Calc'!I$13),'P Calc'!I$13,"")</f>
        <v/>
      </c>
      <c r="J25" s="353" t="str">
        <f>IF(ISNUMBER('P Calc'!J$13),'P Calc'!J$13,"")</f>
        <v/>
      </c>
      <c r="K25" s="353" t="str">
        <f>IF(ISNUMBER('P Calc'!K$13),'P Calc'!K$13,"")</f>
        <v/>
      </c>
      <c r="L25" s="353" t="str">
        <f>IF(ISNUMBER('P Calc'!L$13),'P Calc'!L$13,"")</f>
        <v/>
      </c>
      <c r="M25" s="353" t="str">
        <f>IF(ISNUMBER('P Calc'!M$13),'P Calc'!M$13,"")</f>
        <v/>
      </c>
      <c r="N25" s="353" t="str">
        <f>IF(ISNUMBER('P Calc'!N$13),'P Calc'!N$13,"")</f>
        <v/>
      </c>
      <c r="O25" s="355" t="str">
        <f>IF(ISNUMBER('P Calc'!O13),'P Calc'!O13,"")</f>
        <v/>
      </c>
      <c r="P25" s="354" t="str">
        <f>IF(ISNUMBER('P Calc'!P13),'P Calc'!P13,"")</f>
        <v/>
      </c>
      <c r="Q25" s="354" t="str">
        <f>IF(ISNUMBER('P Calc'!Q13),'P Calc'!Q13,"")</f>
        <v/>
      </c>
      <c r="R25" s="354" t="str">
        <f>IF(ISNUMBER('P Calc'!R13),'P Calc'!R13,"")</f>
        <v/>
      </c>
      <c r="S25" s="354" t="str">
        <f>IF(ISNUMBER('P Calc'!S13),'P Calc'!S13,"")</f>
        <v/>
      </c>
      <c r="T25" s="354" t="str">
        <f>IF(ISNUMBER('P Calc'!T13),'P Calc'!T13,"")</f>
        <v/>
      </c>
      <c r="U25" s="354" t="str">
        <f>IF(ISNUMBER('P Calc'!U13),'P Calc'!U13,"")</f>
        <v/>
      </c>
      <c r="V25" s="354" t="str">
        <f>IF(ISNUMBER('P Calc'!V13),'P Calc'!V13,"")</f>
        <v/>
      </c>
      <c r="W25" s="354" t="str">
        <f>IF(ISNUMBER('P Calc'!W13),'P Calc'!W13,"")</f>
        <v/>
      </c>
      <c r="X25" s="354" t="str">
        <f>IF(ISNUMBER('P Calc'!X13),'P Calc'!X13,"")</f>
        <v/>
      </c>
      <c r="Y25" s="354" t="str">
        <f>IF(ISNUMBER('P Calc'!Y13),'P Calc'!Y13,"")</f>
        <v/>
      </c>
      <c r="Z25" s="354" t="str">
        <f>IF(ISNUMBER('P Calc'!Z13),'P Calc'!Z13,"")</f>
        <v/>
      </c>
      <c r="AA25" s="137" t="str">
        <f t="shared" si="1"/>
        <v>Instrument p-value:</v>
      </c>
      <c r="AB25" s="241"/>
      <c r="AC25" s="605" t="s">
        <v>163</v>
      </c>
      <c r="AD25" s="606"/>
      <c r="AE25" s="606"/>
      <c r="AF25" s="606"/>
      <c r="AG25" s="417"/>
      <c r="AH25" s="279"/>
      <c r="AI25" s="480"/>
      <c r="AJ25" s="478"/>
      <c r="AK25" s="475"/>
      <c r="AL25" s="475"/>
      <c r="AM25" s="476"/>
      <c r="AN25" s="476"/>
      <c r="AO25" s="476"/>
      <c r="AP25" s="476"/>
      <c r="AQ25" s="476"/>
      <c r="AR25" s="476"/>
      <c r="AS25" s="476"/>
    </row>
    <row r="26" spans="1:153" ht="20.25" customHeight="1" thickBot="1" x14ac:dyDescent="0.25">
      <c r="A26" s="92"/>
      <c r="B26" s="131" t="s">
        <v>151</v>
      </c>
      <c r="C26" s="336" t="e">
        <f>IF(COUNT(C39:C538)&lt;2,NA(),AVERAGE(C39:C538))</f>
        <v>#N/A</v>
      </c>
      <c r="D26" s="337" t="e">
        <f>IF(COUNT(D39:D538)&lt;2,NA(),AVERAGE(D39:D538))</f>
        <v>#N/A</v>
      </c>
      <c r="E26" s="337" t="e">
        <f t="shared" ref="E26:N26" si="4">IF(COUNT(E39:E538)&lt;2,NA(),AVERAGE(E39:E538))</f>
        <v>#N/A</v>
      </c>
      <c r="F26" s="337" t="e">
        <f t="shared" si="4"/>
        <v>#N/A</v>
      </c>
      <c r="G26" s="337" t="e">
        <f t="shared" si="4"/>
        <v>#N/A</v>
      </c>
      <c r="H26" s="337" t="e">
        <f t="shared" si="4"/>
        <v>#N/A</v>
      </c>
      <c r="I26" s="337" t="e">
        <f t="shared" si="4"/>
        <v>#N/A</v>
      </c>
      <c r="J26" s="337" t="e">
        <f t="shared" si="4"/>
        <v>#N/A</v>
      </c>
      <c r="K26" s="337" t="e">
        <f t="shared" si="4"/>
        <v>#N/A</v>
      </c>
      <c r="L26" s="337" t="e">
        <f t="shared" si="4"/>
        <v>#N/A</v>
      </c>
      <c r="M26" s="337" t="e">
        <f t="shared" si="4"/>
        <v>#N/A</v>
      </c>
      <c r="N26" s="337" t="e">
        <f t="shared" si="4"/>
        <v>#N/A</v>
      </c>
      <c r="O26" s="338" t="e">
        <f>IF(COUNT(O39:O538)&lt;2,NA(),AVERAGE(O39:O538))</f>
        <v>#N/A</v>
      </c>
      <c r="P26" s="337" t="e">
        <f>IF(COUNT(P39:P538)&lt;2,NA(),AVERAGE(P39:P538))</f>
        <v>#N/A</v>
      </c>
      <c r="Q26" s="337" t="e">
        <f t="shared" ref="Q26:Z26" si="5">IF(COUNT(Q39:Q538)&lt;2,NA(),AVERAGE(Q39:Q538))</f>
        <v>#N/A</v>
      </c>
      <c r="R26" s="337" t="e">
        <f t="shared" si="5"/>
        <v>#N/A</v>
      </c>
      <c r="S26" s="337" t="e">
        <f t="shared" si="5"/>
        <v>#N/A</v>
      </c>
      <c r="T26" s="337" t="e">
        <f t="shared" si="5"/>
        <v>#N/A</v>
      </c>
      <c r="U26" s="337" t="e">
        <f t="shared" si="5"/>
        <v>#N/A</v>
      </c>
      <c r="V26" s="337" t="e">
        <f t="shared" si="5"/>
        <v>#N/A</v>
      </c>
      <c r="W26" s="337" t="e">
        <f t="shared" si="5"/>
        <v>#N/A</v>
      </c>
      <c r="X26" s="337" t="e">
        <f t="shared" si="5"/>
        <v>#N/A</v>
      </c>
      <c r="Y26" s="337" t="e">
        <f t="shared" si="5"/>
        <v>#N/A</v>
      </c>
      <c r="Z26" s="337" t="e">
        <f t="shared" si="5"/>
        <v>#N/A</v>
      </c>
      <c r="AA26" s="128" t="str">
        <f t="shared" si="1"/>
        <v>Instrument average:</v>
      </c>
      <c r="AB26" s="241"/>
      <c r="AC26" s="156"/>
      <c r="AD26" s="157" t="s">
        <v>83</v>
      </c>
      <c r="AE26" s="160" t="s">
        <v>106</v>
      </c>
      <c r="AF26" s="161">
        <v>1</v>
      </c>
      <c r="AG26" s="417"/>
      <c r="AH26" s="279"/>
      <c r="AI26" s="281"/>
      <c r="AJ26" s="280"/>
      <c r="AK26" s="279"/>
      <c r="AL26" s="279"/>
      <c r="AM26" s="332"/>
      <c r="AN26" s="516"/>
      <c r="AO26" s="516"/>
      <c r="AP26" s="516"/>
      <c r="AQ26" s="261"/>
      <c r="AR26" s="261"/>
      <c r="AS26" s="261"/>
    </row>
    <row r="27" spans="1:153" ht="20.25" customHeight="1" x14ac:dyDescent="0.2">
      <c r="A27" s="118"/>
      <c r="B27" s="132" t="str">
        <f>"Uncertainty (k="&amp;L19&amp;")±:"</f>
        <v>Uncertainty (k=2)±:</v>
      </c>
      <c r="C27" s="496" t="str">
        <f t="shared" ref="C27:N27" si="6">IF(COUNT(C39:C538)&lt;2,"",$L$19*STDEV(C39:C538))</f>
        <v/>
      </c>
      <c r="D27" s="497" t="str">
        <f t="shared" si="6"/>
        <v/>
      </c>
      <c r="E27" s="497" t="str">
        <f t="shared" si="6"/>
        <v/>
      </c>
      <c r="F27" s="497" t="str">
        <f t="shared" si="6"/>
        <v/>
      </c>
      <c r="G27" s="497" t="str">
        <f t="shared" si="6"/>
        <v/>
      </c>
      <c r="H27" s="497" t="str">
        <f t="shared" si="6"/>
        <v/>
      </c>
      <c r="I27" s="497" t="str">
        <f t="shared" si="6"/>
        <v/>
      </c>
      <c r="J27" s="497" t="str">
        <f t="shared" si="6"/>
        <v/>
      </c>
      <c r="K27" s="497" t="str">
        <f t="shared" si="6"/>
        <v/>
      </c>
      <c r="L27" s="497" t="str">
        <f t="shared" si="6"/>
        <v/>
      </c>
      <c r="M27" s="497" t="str">
        <f t="shared" si="6"/>
        <v/>
      </c>
      <c r="N27" s="498" t="str">
        <f t="shared" si="6"/>
        <v/>
      </c>
      <c r="O27" s="499" t="str">
        <f t="shared" ref="O27:Z27" si="7">IF(COUNT(O39:O538)&lt;2,"",$Y$19*STDEV(O39:O538))</f>
        <v/>
      </c>
      <c r="P27" s="497" t="str">
        <f t="shared" si="7"/>
        <v/>
      </c>
      <c r="Q27" s="497" t="str">
        <f t="shared" si="7"/>
        <v/>
      </c>
      <c r="R27" s="497" t="str">
        <f t="shared" si="7"/>
        <v/>
      </c>
      <c r="S27" s="497" t="str">
        <f t="shared" si="7"/>
        <v/>
      </c>
      <c r="T27" s="497" t="str">
        <f t="shared" si="7"/>
        <v/>
      </c>
      <c r="U27" s="497" t="str">
        <f t="shared" si="7"/>
        <v/>
      </c>
      <c r="V27" s="497" t="str">
        <f t="shared" si="7"/>
        <v/>
      </c>
      <c r="W27" s="497" t="str">
        <f t="shared" si="7"/>
        <v/>
      </c>
      <c r="X27" s="497" t="str">
        <f t="shared" si="7"/>
        <v/>
      </c>
      <c r="Y27" s="497" t="str">
        <f t="shared" si="7"/>
        <v/>
      </c>
      <c r="Z27" s="498" t="str">
        <f t="shared" si="7"/>
        <v/>
      </c>
      <c r="AA27" s="129" t="str">
        <f>"Uncertainty (k="&amp;Y19&amp;")±:"</f>
        <v>Uncertainty (k=2)±:</v>
      </c>
      <c r="AB27" s="241"/>
      <c r="AC27" s="119"/>
      <c r="AD27" s="298" t="s">
        <v>175</v>
      </c>
      <c r="AE27" s="124"/>
      <c r="AF27" s="125"/>
      <c r="AG27" s="418"/>
      <c r="AH27" s="282"/>
      <c r="AI27" s="332"/>
      <c r="AJ27" s="332"/>
      <c r="AK27" s="275"/>
      <c r="AL27" s="278"/>
      <c r="AM27" s="275"/>
      <c r="AN27" s="516"/>
      <c r="AO27" s="516"/>
      <c r="AP27" s="516"/>
      <c r="AQ27" s="261"/>
      <c r="AR27" s="261"/>
      <c r="AS27" s="261"/>
    </row>
    <row r="28" spans="1:153" ht="20.25" customHeight="1" thickBot="1" x14ac:dyDescent="0.25">
      <c r="A28" s="93"/>
      <c r="B28" s="132" t="s">
        <v>0</v>
      </c>
      <c r="C28" s="500" t="str">
        <f t="shared" ref="C28:Z28" si="8">IF(COUNT(C39:C538)&lt;2,"",COUNT(C39:C538))</f>
        <v/>
      </c>
      <c r="D28" s="501" t="str">
        <f t="shared" si="8"/>
        <v/>
      </c>
      <c r="E28" s="501" t="str">
        <f t="shared" si="8"/>
        <v/>
      </c>
      <c r="F28" s="501" t="str">
        <f t="shared" si="8"/>
        <v/>
      </c>
      <c r="G28" s="501" t="str">
        <f t="shared" si="8"/>
        <v/>
      </c>
      <c r="H28" s="501" t="str">
        <f t="shared" si="8"/>
        <v/>
      </c>
      <c r="I28" s="501" t="str">
        <f t="shared" si="8"/>
        <v/>
      </c>
      <c r="J28" s="501" t="str">
        <f t="shared" si="8"/>
        <v/>
      </c>
      <c r="K28" s="501" t="str">
        <f t="shared" si="8"/>
        <v/>
      </c>
      <c r="L28" s="501" t="str">
        <f t="shared" si="8"/>
        <v/>
      </c>
      <c r="M28" s="501" t="str">
        <f t="shared" si="8"/>
        <v/>
      </c>
      <c r="N28" s="502" t="str">
        <f t="shared" si="8"/>
        <v/>
      </c>
      <c r="O28" s="503" t="str">
        <f t="shared" si="8"/>
        <v/>
      </c>
      <c r="P28" s="501" t="str">
        <f t="shared" si="8"/>
        <v/>
      </c>
      <c r="Q28" s="501" t="str">
        <f t="shared" si="8"/>
        <v/>
      </c>
      <c r="R28" s="501" t="str">
        <f t="shared" si="8"/>
        <v/>
      </c>
      <c r="S28" s="501" t="str">
        <f t="shared" si="8"/>
        <v/>
      </c>
      <c r="T28" s="501" t="str">
        <f t="shared" si="8"/>
        <v/>
      </c>
      <c r="U28" s="501" t="str">
        <f t="shared" si="8"/>
        <v/>
      </c>
      <c r="V28" s="501" t="str">
        <f t="shared" si="8"/>
        <v/>
      </c>
      <c r="W28" s="501" t="str">
        <f t="shared" si="8"/>
        <v/>
      </c>
      <c r="X28" s="501" t="str">
        <f t="shared" si="8"/>
        <v/>
      </c>
      <c r="Y28" s="501" t="str">
        <f t="shared" si="8"/>
        <v/>
      </c>
      <c r="Z28" s="504" t="str">
        <f t="shared" si="8"/>
        <v/>
      </c>
      <c r="AA28" s="130" t="str">
        <f>B28</f>
        <v>Number of obs:</v>
      </c>
      <c r="AB28" s="241"/>
      <c r="AC28" s="119"/>
      <c r="AD28" s="127" t="s">
        <v>96</v>
      </c>
      <c r="AE28" s="126" t="str">
        <f>IF(ISBLANK($C$36),"",IF(ISBLANK(AE29),"",IF(ISNUMBER(AE27),"",IF(ISNUMBER(AE29),AE29*$AE$8/100))))</f>
        <v/>
      </c>
      <c r="AF28" s="126" t="str">
        <f>IF(ISBLANK($O$36),"",IF(ISBLANK(AF29),"",IF(ISNUMBER(AF27),"",IF(ISNUMBER(AF29),AF29*$AF$8/100))))</f>
        <v/>
      </c>
      <c r="AG28" s="378"/>
      <c r="AH28" s="282"/>
      <c r="AI28" s="282"/>
      <c r="AJ28" s="332"/>
      <c r="AK28" s="275"/>
      <c r="AL28" s="278"/>
      <c r="AM28" s="277"/>
      <c r="AN28" s="517"/>
      <c r="AO28" s="517"/>
      <c r="AP28" s="517"/>
      <c r="AQ28" s="261"/>
      <c r="AR28" s="261"/>
      <c r="AS28" s="261"/>
    </row>
    <row r="29" spans="1:153" ht="20.25" customHeight="1" thickBot="1" x14ac:dyDescent="0.25">
      <c r="A29" s="93"/>
      <c r="B29" s="132" t="str">
        <f>"Rel uncertainty (k="&amp;L19&amp;") %:"</f>
        <v>Rel uncertainty (k=2) %:</v>
      </c>
      <c r="C29" s="347" t="str">
        <f t="shared" ref="C29:N29" si="9">IF(ISNUMBER(C27),C27/C26,"")</f>
        <v/>
      </c>
      <c r="D29" s="347" t="str">
        <f t="shared" si="9"/>
        <v/>
      </c>
      <c r="E29" s="347" t="str">
        <f t="shared" si="9"/>
        <v/>
      </c>
      <c r="F29" s="347" t="str">
        <f t="shared" si="9"/>
        <v/>
      </c>
      <c r="G29" s="347" t="str">
        <f t="shared" si="9"/>
        <v/>
      </c>
      <c r="H29" s="347" t="str">
        <f t="shared" si="9"/>
        <v/>
      </c>
      <c r="I29" s="347" t="str">
        <f t="shared" si="9"/>
        <v/>
      </c>
      <c r="J29" s="347" t="str">
        <f t="shared" si="9"/>
        <v/>
      </c>
      <c r="K29" s="347" t="str">
        <f t="shared" si="9"/>
        <v/>
      </c>
      <c r="L29" s="347" t="str">
        <f t="shared" si="9"/>
        <v/>
      </c>
      <c r="M29" s="347" t="str">
        <f t="shared" si="9"/>
        <v/>
      </c>
      <c r="N29" s="347" t="str">
        <f t="shared" si="9"/>
        <v/>
      </c>
      <c r="O29" s="349" t="str">
        <f t="shared" ref="O29:Z29" si="10">IF(ISNUMBER(O27),O27/(O26),"")</f>
        <v/>
      </c>
      <c r="P29" s="348" t="str">
        <f t="shared" si="10"/>
        <v/>
      </c>
      <c r="Q29" s="348" t="str">
        <f t="shared" si="10"/>
        <v/>
      </c>
      <c r="R29" s="348" t="str">
        <f t="shared" si="10"/>
        <v/>
      </c>
      <c r="S29" s="348" t="str">
        <f t="shared" si="10"/>
        <v/>
      </c>
      <c r="T29" s="348" t="str">
        <f t="shared" si="10"/>
        <v/>
      </c>
      <c r="U29" s="348" t="str">
        <f t="shared" si="10"/>
        <v/>
      </c>
      <c r="V29" s="348" t="str">
        <f t="shared" si="10"/>
        <v/>
      </c>
      <c r="W29" s="348" t="str">
        <f t="shared" si="10"/>
        <v/>
      </c>
      <c r="X29" s="348" t="str">
        <f t="shared" si="10"/>
        <v/>
      </c>
      <c r="Y29" s="348" t="str">
        <f t="shared" si="10"/>
        <v/>
      </c>
      <c r="Z29" s="423" t="str">
        <f t="shared" si="10"/>
        <v/>
      </c>
      <c r="AA29" s="129" t="str">
        <f>"Rel uncertainty (k="&amp;Y19&amp;") %:"</f>
        <v>Rel uncertainty (k=2) %:</v>
      </c>
      <c r="AB29" s="241"/>
      <c r="AC29" s="120"/>
      <c r="AD29" s="122" t="s">
        <v>176</v>
      </c>
      <c r="AE29" s="373"/>
      <c r="AF29" s="374"/>
      <c r="AG29" s="379"/>
      <c r="AH29" s="281"/>
      <c r="AI29" s="282"/>
      <c r="AJ29" s="282"/>
      <c r="AK29" s="275"/>
      <c r="AL29" s="275"/>
      <c r="AM29" s="277"/>
      <c r="AN29" s="518"/>
      <c r="AO29" s="518"/>
      <c r="AP29" s="518"/>
      <c r="AQ29" s="261"/>
      <c r="AR29" s="261"/>
      <c r="AS29" s="261"/>
    </row>
    <row r="30" spans="1:153" ht="20.25" customHeight="1" thickTop="1" thickBot="1" x14ac:dyDescent="0.25">
      <c r="A30" s="93"/>
      <c r="B30" s="132" t="s">
        <v>101</v>
      </c>
      <c r="C30" s="341" t="str">
        <f t="shared" ref="C30:Z30" si="11">IF(COUNT(C39:C538)&lt;2,"",MEDIAN(C39:C538))</f>
        <v/>
      </c>
      <c r="D30" s="505" t="str">
        <f t="shared" si="11"/>
        <v/>
      </c>
      <c r="E30" s="505" t="str">
        <f t="shared" si="11"/>
        <v/>
      </c>
      <c r="F30" s="505" t="str">
        <f t="shared" si="11"/>
        <v/>
      </c>
      <c r="G30" s="505" t="str">
        <f t="shared" si="11"/>
        <v/>
      </c>
      <c r="H30" s="505" t="str">
        <f t="shared" si="11"/>
        <v/>
      </c>
      <c r="I30" s="505" t="str">
        <f t="shared" si="11"/>
        <v/>
      </c>
      <c r="J30" s="505" t="str">
        <f t="shared" si="11"/>
        <v/>
      </c>
      <c r="K30" s="505" t="str">
        <f t="shared" si="11"/>
        <v/>
      </c>
      <c r="L30" s="505" t="str">
        <f t="shared" si="11"/>
        <v/>
      </c>
      <c r="M30" s="505" t="str">
        <f t="shared" si="11"/>
        <v/>
      </c>
      <c r="N30" s="506" t="str">
        <f t="shared" si="11"/>
        <v/>
      </c>
      <c r="O30" s="342" t="str">
        <f t="shared" si="11"/>
        <v/>
      </c>
      <c r="P30" s="505" t="str">
        <f t="shared" si="11"/>
        <v/>
      </c>
      <c r="Q30" s="505" t="str">
        <f t="shared" si="11"/>
        <v/>
      </c>
      <c r="R30" s="505" t="str">
        <f t="shared" si="11"/>
        <v/>
      </c>
      <c r="S30" s="505" t="str">
        <f t="shared" si="11"/>
        <v/>
      </c>
      <c r="T30" s="505" t="str">
        <f t="shared" si="11"/>
        <v/>
      </c>
      <c r="U30" s="505" t="str">
        <f t="shared" si="11"/>
        <v/>
      </c>
      <c r="V30" s="505" t="str">
        <f t="shared" si="11"/>
        <v/>
      </c>
      <c r="W30" s="505" t="str">
        <f t="shared" si="11"/>
        <v/>
      </c>
      <c r="X30" s="505" t="str">
        <f t="shared" si="11"/>
        <v/>
      </c>
      <c r="Y30" s="505" t="str">
        <f t="shared" si="11"/>
        <v/>
      </c>
      <c r="Z30" s="506" t="str">
        <f t="shared" si="11"/>
        <v/>
      </c>
      <c r="AA30" s="129" t="str">
        <f>B30</f>
        <v>Instrument median:</v>
      </c>
      <c r="AB30" s="257"/>
      <c r="AC30" s="376"/>
      <c r="AD30" s="377" t="s">
        <v>174</v>
      </c>
      <c r="AE30" s="375" t="e">
        <f>IF(AE7=0,"",IF(OR(AND(ISNUMBER(AE28),AE28&gt;AE16*AF26),AND(ISNUMBER(AE27),AE27&gt;AE16*AF26)),$AN$12,$AN$11))</f>
        <v>#VALUE!</v>
      </c>
      <c r="AF30" s="375" t="e">
        <f>IF(AE7=0,"",IF(OR(AND(ISNUMBER(AF28),AF28&gt;AF16*AF26),AND(ISNUMBER(AF27),AF27&gt;AF16*AF26)),$AN$12,$AN$11))</f>
        <v>#VALUE!</v>
      </c>
      <c r="AG30" s="378"/>
      <c r="AH30" s="282"/>
      <c r="AI30" s="279"/>
      <c r="AJ30" s="282"/>
      <c r="AK30" s="275"/>
      <c r="AL30" s="275"/>
      <c r="AM30" s="277"/>
      <c r="AN30" s="518"/>
      <c r="AO30" s="518"/>
      <c r="AP30" s="518"/>
      <c r="AQ30" s="261"/>
      <c r="AR30" s="261"/>
      <c r="AS30" s="261"/>
    </row>
    <row r="31" spans="1:153" ht="20.25" customHeight="1" thickTop="1" x14ac:dyDescent="0.2">
      <c r="A31" s="118"/>
      <c r="B31" s="181" t="str">
        <f>"Conf. Int. ("&amp;ROUND(NORMSDIST(L19)-(1-NORMSDIST(L19)),2)*100&amp;" %)±:"</f>
        <v>Conf. Int. (95 %)±:</v>
      </c>
      <c r="C31" s="339" t="str">
        <f t="shared" ref="C31:N31" si="12">IF(COUNT(C39:C538)&lt;2,"",$L$19*C27/SQRT(COUNT(C39:C538)))</f>
        <v/>
      </c>
      <c r="D31" s="339" t="str">
        <f t="shared" si="12"/>
        <v/>
      </c>
      <c r="E31" s="339" t="str">
        <f t="shared" si="12"/>
        <v/>
      </c>
      <c r="F31" s="339" t="str">
        <f t="shared" si="12"/>
        <v/>
      </c>
      <c r="G31" s="339" t="str">
        <f t="shared" si="12"/>
        <v/>
      </c>
      <c r="H31" s="339" t="str">
        <f t="shared" si="12"/>
        <v/>
      </c>
      <c r="I31" s="339" t="str">
        <f t="shared" si="12"/>
        <v/>
      </c>
      <c r="J31" s="339" t="str">
        <f t="shared" si="12"/>
        <v/>
      </c>
      <c r="K31" s="339" t="str">
        <f t="shared" si="12"/>
        <v/>
      </c>
      <c r="L31" s="339" t="str">
        <f t="shared" si="12"/>
        <v/>
      </c>
      <c r="M31" s="339" t="str">
        <f t="shared" si="12"/>
        <v/>
      </c>
      <c r="N31" s="507" t="str">
        <f t="shared" si="12"/>
        <v/>
      </c>
      <c r="O31" s="340" t="str">
        <f t="shared" ref="O31:Z31" si="13">IF(COUNT(O39:O538)&lt;2,"",$Y$19*O27/SQRT(COUNT(O39:O538)))</f>
        <v/>
      </c>
      <c r="P31" s="339" t="str">
        <f t="shared" si="13"/>
        <v/>
      </c>
      <c r="Q31" s="339" t="str">
        <f t="shared" si="13"/>
        <v/>
      </c>
      <c r="R31" s="339" t="str">
        <f t="shared" si="13"/>
        <v/>
      </c>
      <c r="S31" s="339" t="str">
        <f t="shared" si="13"/>
        <v/>
      </c>
      <c r="T31" s="339" t="str">
        <f t="shared" si="13"/>
        <v/>
      </c>
      <c r="U31" s="339" t="str">
        <f t="shared" si="13"/>
        <v/>
      </c>
      <c r="V31" s="339" t="str">
        <f t="shared" si="13"/>
        <v/>
      </c>
      <c r="W31" s="339" t="str">
        <f t="shared" si="13"/>
        <v/>
      </c>
      <c r="X31" s="339" t="str">
        <f t="shared" si="13"/>
        <v/>
      </c>
      <c r="Y31" s="339" t="str">
        <f t="shared" si="13"/>
        <v/>
      </c>
      <c r="Z31" s="339" t="str">
        <f t="shared" si="13"/>
        <v/>
      </c>
      <c r="AA31" s="129" t="str">
        <f>"Conf. Int. ("&amp;ROUND(NORMSDIST(Y19)-(1-NORMSDIST(Y19)),2)*100&amp;" %)±:"</f>
        <v>Conf. Int. (95 %)±:</v>
      </c>
      <c r="AB31" s="257"/>
      <c r="AC31" s="276" t="s">
        <v>36</v>
      </c>
      <c r="AD31" s="261"/>
      <c r="AE31" s="261"/>
      <c r="AF31" s="236"/>
      <c r="AG31" s="480"/>
      <c r="AH31" s="480"/>
      <c r="AI31" s="476"/>
      <c r="AJ31" s="282"/>
      <c r="AK31" s="275"/>
      <c r="AL31" s="275"/>
      <c r="AM31" s="275"/>
      <c r="AN31" s="518"/>
      <c r="AO31" s="518"/>
      <c r="AP31" s="518"/>
      <c r="AQ31" s="261"/>
      <c r="AR31" s="261"/>
      <c r="AS31" s="261"/>
    </row>
    <row r="32" spans="1:153" ht="20.25" customHeight="1" x14ac:dyDescent="0.2">
      <c r="A32" s="118"/>
      <c r="B32" s="133" t="str">
        <f>ROUND((1-TDIST(L19,74,1))*100,1)&amp;" percentile"</f>
        <v>97.5 percentile</v>
      </c>
      <c r="C32" s="341" t="str">
        <f t="shared" ref="C32:N32" si="14">IF(COUNT(C39:C538)&lt;2,"",PERCENTILE(C39:C538,(1-TDIST($L$19,COUNT(C39:C538)-1,1))))</f>
        <v/>
      </c>
      <c r="D32" s="341" t="str">
        <f t="shared" si="14"/>
        <v/>
      </c>
      <c r="E32" s="341" t="str">
        <f t="shared" si="14"/>
        <v/>
      </c>
      <c r="F32" s="341" t="str">
        <f t="shared" si="14"/>
        <v/>
      </c>
      <c r="G32" s="341" t="str">
        <f t="shared" si="14"/>
        <v/>
      </c>
      <c r="H32" s="341" t="str">
        <f t="shared" si="14"/>
        <v/>
      </c>
      <c r="I32" s="341" t="str">
        <f t="shared" si="14"/>
        <v/>
      </c>
      <c r="J32" s="341" t="str">
        <f t="shared" si="14"/>
        <v/>
      </c>
      <c r="K32" s="341" t="str">
        <f t="shared" si="14"/>
        <v/>
      </c>
      <c r="L32" s="341" t="str">
        <f t="shared" si="14"/>
        <v/>
      </c>
      <c r="M32" s="341" t="str">
        <f t="shared" si="14"/>
        <v/>
      </c>
      <c r="N32" s="341" t="str">
        <f t="shared" si="14"/>
        <v/>
      </c>
      <c r="O32" s="342" t="str">
        <f t="shared" ref="O32:Z32" si="15">IF(COUNT(O39:O538)&lt;2,"",PERCENTILE(O39:O538,(1-TDIST($Y$19,COUNT(O39:O538)-1,1))))</f>
        <v/>
      </c>
      <c r="P32" s="343" t="str">
        <f t="shared" si="15"/>
        <v/>
      </c>
      <c r="Q32" s="343" t="str">
        <f t="shared" si="15"/>
        <v/>
      </c>
      <c r="R32" s="343" t="str">
        <f t="shared" si="15"/>
        <v/>
      </c>
      <c r="S32" s="343" t="str">
        <f t="shared" si="15"/>
        <v/>
      </c>
      <c r="T32" s="343" t="str">
        <f t="shared" si="15"/>
        <v/>
      </c>
      <c r="U32" s="343" t="str">
        <f t="shared" si="15"/>
        <v/>
      </c>
      <c r="V32" s="343" t="str">
        <f t="shared" si="15"/>
        <v/>
      </c>
      <c r="W32" s="343" t="str">
        <f t="shared" si="15"/>
        <v/>
      </c>
      <c r="X32" s="343" t="str">
        <f t="shared" si="15"/>
        <v/>
      </c>
      <c r="Y32" s="343" t="str">
        <f t="shared" si="15"/>
        <v/>
      </c>
      <c r="Z32" s="344" t="str">
        <f t="shared" si="15"/>
        <v/>
      </c>
      <c r="AA32" s="180" t="str">
        <f>ROUND((1-TDIST(Y19,74,1))*100,1)&amp;" percentile"</f>
        <v>97.5 percentile</v>
      </c>
      <c r="AB32" s="257"/>
      <c r="AC32" s="260" t="s">
        <v>84</v>
      </c>
      <c r="AD32" s="261"/>
      <c r="AE32" s="261"/>
      <c r="AF32" s="236"/>
      <c r="AG32" s="483" t="str">
        <f>IF(ISBLANK($C$36),"",IF(ISNUMBER(AE27),AE27*AF26,AE28*AF26))</f>
        <v/>
      </c>
      <c r="AH32" s="484" t="str">
        <f>IF(ISBLANK($O$36),"",IF(ISNUMBER(AF27),AF27*AF26,AF28*AF26))</f>
        <v/>
      </c>
      <c r="AI32" s="476"/>
      <c r="AJ32" s="282"/>
      <c r="AK32" s="275"/>
      <c r="AL32" s="275"/>
      <c r="AM32" s="277"/>
      <c r="AN32" s="518"/>
      <c r="AO32" s="518"/>
      <c r="AP32" s="518"/>
      <c r="AQ32" s="261"/>
      <c r="AR32" s="261"/>
      <c r="AS32" s="261"/>
    </row>
    <row r="33" spans="1:147" ht="20.25" customHeight="1" x14ac:dyDescent="0.2">
      <c r="A33" s="118"/>
      <c r="B33" s="133" t="str">
        <f>ROUND((TDIST(L19,74,1))*100,1)&amp;" percentile"</f>
        <v>2.5 percentile</v>
      </c>
      <c r="C33" s="339" t="str">
        <f t="shared" ref="C33:N33" si="16">IF(COUNT(C39:C538)&lt;2,"",PERCENTILE(C39:C538,(TDIST($L$19,COUNT(C39:C538)-1,1))))</f>
        <v/>
      </c>
      <c r="D33" s="339" t="str">
        <f t="shared" si="16"/>
        <v/>
      </c>
      <c r="E33" s="339" t="str">
        <f t="shared" si="16"/>
        <v/>
      </c>
      <c r="F33" s="339" t="str">
        <f t="shared" si="16"/>
        <v/>
      </c>
      <c r="G33" s="339" t="str">
        <f t="shared" si="16"/>
        <v/>
      </c>
      <c r="H33" s="339" t="str">
        <f t="shared" si="16"/>
        <v/>
      </c>
      <c r="I33" s="339" t="str">
        <f t="shared" si="16"/>
        <v/>
      </c>
      <c r="J33" s="339" t="str">
        <f t="shared" si="16"/>
        <v/>
      </c>
      <c r="K33" s="339" t="str">
        <f t="shared" si="16"/>
        <v/>
      </c>
      <c r="L33" s="339" t="str">
        <f t="shared" si="16"/>
        <v/>
      </c>
      <c r="M33" s="339" t="str">
        <f t="shared" si="16"/>
        <v/>
      </c>
      <c r="N33" s="339" t="str">
        <f t="shared" si="16"/>
        <v/>
      </c>
      <c r="O33" s="340" t="str">
        <f t="shared" ref="O33:Z33" si="17">IF(COUNT(O39:O538)&lt;2,"",PERCENTILE(O39:O538,(TDIST($Y$19,COUNT(O39:O538)-1,1))))</f>
        <v/>
      </c>
      <c r="P33" s="345" t="str">
        <f t="shared" si="17"/>
        <v/>
      </c>
      <c r="Q33" s="345" t="str">
        <f t="shared" si="17"/>
        <v/>
      </c>
      <c r="R33" s="345" t="str">
        <f t="shared" si="17"/>
        <v/>
      </c>
      <c r="S33" s="345" t="str">
        <f t="shared" si="17"/>
        <v/>
      </c>
      <c r="T33" s="345" t="str">
        <f t="shared" si="17"/>
        <v/>
      </c>
      <c r="U33" s="345" t="str">
        <f t="shared" si="17"/>
        <v/>
      </c>
      <c r="V33" s="345" t="str">
        <f t="shared" si="17"/>
        <v/>
      </c>
      <c r="W33" s="345" t="str">
        <f t="shared" si="17"/>
        <v/>
      </c>
      <c r="X33" s="345" t="str">
        <f t="shared" si="17"/>
        <v/>
      </c>
      <c r="Y33" s="345" t="str">
        <f t="shared" si="17"/>
        <v/>
      </c>
      <c r="Z33" s="346" t="str">
        <f t="shared" si="17"/>
        <v/>
      </c>
      <c r="AA33" s="180" t="str">
        <f>ROUND((TDIST(Y19,74,1))*100,1)&amp;" percentile"</f>
        <v>2.5 percentile</v>
      </c>
      <c r="AB33" s="257"/>
      <c r="AC33" s="260" t="s">
        <v>205</v>
      </c>
      <c r="AD33" s="261"/>
      <c r="AE33" s="262"/>
      <c r="AF33" s="236"/>
      <c r="AG33" s="477"/>
      <c r="AH33" s="477"/>
      <c r="AI33" s="476"/>
      <c r="AJ33" s="282"/>
      <c r="AK33" s="277"/>
      <c r="AL33" s="275"/>
      <c r="AM33" s="277"/>
      <c r="AN33" s="518"/>
      <c r="AO33" s="518"/>
      <c r="AP33" s="518"/>
      <c r="AQ33" s="261"/>
      <c r="AR33" s="261"/>
      <c r="AS33" s="261"/>
    </row>
    <row r="34" spans="1:147" ht="20.25" customHeight="1" x14ac:dyDescent="0.2">
      <c r="A34" s="118"/>
      <c r="B34" s="133" t="s">
        <v>99</v>
      </c>
      <c r="C34" s="341" t="str">
        <f t="shared" ref="C34:Z34" si="18">IF(COUNT(C39:C538)&lt;2,"",1.96*STDEV(C39:C538)*SQRT(2))</f>
        <v/>
      </c>
      <c r="D34" s="505" t="str">
        <f t="shared" si="18"/>
        <v/>
      </c>
      <c r="E34" s="505" t="str">
        <f t="shared" si="18"/>
        <v/>
      </c>
      <c r="F34" s="505" t="str">
        <f t="shared" si="18"/>
        <v/>
      </c>
      <c r="G34" s="505" t="str">
        <f t="shared" si="18"/>
        <v/>
      </c>
      <c r="H34" s="505" t="str">
        <f t="shared" si="18"/>
        <v/>
      </c>
      <c r="I34" s="505" t="str">
        <f t="shared" si="18"/>
        <v/>
      </c>
      <c r="J34" s="505" t="str">
        <f t="shared" si="18"/>
        <v/>
      </c>
      <c r="K34" s="505" t="str">
        <f t="shared" si="18"/>
        <v/>
      </c>
      <c r="L34" s="505" t="str">
        <f t="shared" si="18"/>
        <v/>
      </c>
      <c r="M34" s="505" t="str">
        <f t="shared" si="18"/>
        <v/>
      </c>
      <c r="N34" s="506" t="str">
        <f t="shared" si="18"/>
        <v/>
      </c>
      <c r="O34" s="342" t="str">
        <f t="shared" si="18"/>
        <v/>
      </c>
      <c r="P34" s="505" t="str">
        <f t="shared" si="18"/>
        <v/>
      </c>
      <c r="Q34" s="505" t="str">
        <f t="shared" si="18"/>
        <v/>
      </c>
      <c r="R34" s="505" t="str">
        <f t="shared" si="18"/>
        <v/>
      </c>
      <c r="S34" s="505" t="str">
        <f t="shared" si="18"/>
        <v/>
      </c>
      <c r="T34" s="505" t="str">
        <f t="shared" si="18"/>
        <v/>
      </c>
      <c r="U34" s="505" t="str">
        <f t="shared" si="18"/>
        <v/>
      </c>
      <c r="V34" s="505" t="str">
        <f t="shared" si="18"/>
        <v/>
      </c>
      <c r="W34" s="505" t="str">
        <f t="shared" si="18"/>
        <v/>
      </c>
      <c r="X34" s="505" t="str">
        <f t="shared" si="18"/>
        <v/>
      </c>
      <c r="Y34" s="505" t="str">
        <f t="shared" si="18"/>
        <v/>
      </c>
      <c r="Z34" s="506" t="str">
        <f t="shared" si="18"/>
        <v/>
      </c>
      <c r="AA34" s="129" t="str">
        <f>B34</f>
        <v>Min Sign Diff (MD)</v>
      </c>
      <c r="AB34" s="241"/>
      <c r="AC34" s="332"/>
      <c r="AD34" s="333"/>
      <c r="AE34" s="279"/>
      <c r="AF34" s="332"/>
      <c r="AG34" s="475"/>
      <c r="AH34" s="476"/>
      <c r="AI34" s="476"/>
      <c r="AJ34" s="282"/>
      <c r="AK34" s="277"/>
      <c r="AL34" s="277"/>
      <c r="AM34" s="278"/>
      <c r="AN34" s="518"/>
      <c r="AO34" s="518"/>
      <c r="AP34" s="518"/>
      <c r="AQ34" s="261"/>
      <c r="AR34" s="261"/>
      <c r="AS34" s="261"/>
    </row>
    <row r="35" spans="1:147" ht="20.25" customHeight="1" thickBot="1" x14ac:dyDescent="0.25">
      <c r="A35" s="94"/>
      <c r="B35" s="394" t="s">
        <v>164</v>
      </c>
      <c r="C35" s="393" t="str">
        <f t="shared" ref="C35:N35" si="19">IF(AND(ISBLANK($I$23),ISBLANK($K$23)),"u(instr)?",IF(COUNT(C39:C538)&lt;2,"",IF(OR(AND(ISNUMBER($J$23),$J$23&gt;C27*$N$22/($L$19)),AND(ISNUMBER($I$23),$I$23&gt;C27*$N$22/($L$19))),$AN$12,$AN$11)))</f>
        <v>u(instr)?</v>
      </c>
      <c r="D35" s="422" t="str">
        <f t="shared" si="19"/>
        <v>u(instr)?</v>
      </c>
      <c r="E35" s="422" t="str">
        <f t="shared" si="19"/>
        <v>u(instr)?</v>
      </c>
      <c r="F35" s="422" t="str">
        <f t="shared" si="19"/>
        <v>u(instr)?</v>
      </c>
      <c r="G35" s="422" t="str">
        <f t="shared" si="19"/>
        <v>u(instr)?</v>
      </c>
      <c r="H35" s="422" t="str">
        <f t="shared" si="19"/>
        <v>u(instr)?</v>
      </c>
      <c r="I35" s="422" t="str">
        <f t="shared" si="19"/>
        <v>u(instr)?</v>
      </c>
      <c r="J35" s="422" t="str">
        <f t="shared" si="19"/>
        <v>u(instr)?</v>
      </c>
      <c r="K35" s="422" t="str">
        <f t="shared" si="19"/>
        <v>u(instr)?</v>
      </c>
      <c r="L35" s="422" t="str">
        <f t="shared" si="19"/>
        <v>u(instr)?</v>
      </c>
      <c r="M35" s="422" t="str">
        <f t="shared" si="19"/>
        <v>u(instr)?</v>
      </c>
      <c r="N35" s="427" t="str">
        <f t="shared" si="19"/>
        <v>u(instr)?</v>
      </c>
      <c r="O35" s="395" t="str">
        <f t="shared" ref="O35:Z35" si="20">IF(AND(ISBLANK($T$23),ISBLANK($U$23)),"u(instr)?",IF(COUNT(O39:O538)&lt;2,"",IF(OR(AND(ISNUMBER($T$23),$T$23&gt;O27*$Y$22/($Y$19)),AND(ISNUMBER($U$23),$U$23&gt;O27*$Y$22/($Y$19))),$AN$12,$AN$11)))</f>
        <v/>
      </c>
      <c r="P35" s="422" t="str">
        <f t="shared" si="20"/>
        <v/>
      </c>
      <c r="Q35" s="422" t="str">
        <f t="shared" si="20"/>
        <v/>
      </c>
      <c r="R35" s="422" t="str">
        <f t="shared" si="20"/>
        <v/>
      </c>
      <c r="S35" s="422" t="str">
        <f t="shared" si="20"/>
        <v/>
      </c>
      <c r="T35" s="422" t="str">
        <f t="shared" si="20"/>
        <v/>
      </c>
      <c r="U35" s="422" t="str">
        <f t="shared" si="20"/>
        <v/>
      </c>
      <c r="V35" s="422" t="str">
        <f t="shared" si="20"/>
        <v/>
      </c>
      <c r="W35" s="422" t="str">
        <f t="shared" si="20"/>
        <v/>
      </c>
      <c r="X35" s="422" t="str">
        <f t="shared" si="20"/>
        <v/>
      </c>
      <c r="Y35" s="422" t="str">
        <f t="shared" si="20"/>
        <v/>
      </c>
      <c r="Z35" s="422" t="str">
        <f t="shared" si="20"/>
        <v/>
      </c>
      <c r="AA35" s="421" t="str">
        <f>B35</f>
        <v>Interpretation (lab)</v>
      </c>
      <c r="AB35" s="241"/>
      <c r="AC35" s="482" t="s">
        <v>132</v>
      </c>
      <c r="AD35" s="482"/>
      <c r="AE35" s="482" t="str">
        <f>AC35&amp;L19&amp;")"</f>
        <v>Target ± U (k= 2)</v>
      </c>
      <c r="AF35" s="482"/>
      <c r="AG35" s="475"/>
      <c r="AH35" s="476"/>
      <c r="AI35" s="476"/>
      <c r="AJ35" s="278"/>
      <c r="AK35" s="277"/>
      <c r="AL35" s="277"/>
      <c r="AM35" s="275"/>
      <c r="AN35" s="518"/>
      <c r="AO35" s="518"/>
      <c r="AP35" s="518"/>
      <c r="AQ35" s="261"/>
      <c r="AR35" s="261"/>
      <c r="AS35" s="261"/>
    </row>
    <row r="36" spans="1:147" s="187" customFormat="1" ht="16.5" thickBot="1" x14ac:dyDescent="0.3">
      <c r="A36" s="253"/>
      <c r="B36" s="253"/>
      <c r="C36" s="326"/>
      <c r="D36" s="81"/>
      <c r="E36" s="81"/>
      <c r="F36" s="81"/>
      <c r="G36" s="81"/>
      <c r="H36" s="81"/>
      <c r="I36" s="335" t="str">
        <f>IF(OR(AE7=0,ISBLANK(C36)),"",AF24&amp;AC42)</f>
        <v/>
      </c>
      <c r="J36" s="81"/>
      <c r="K36" s="81"/>
      <c r="L36" s="81"/>
      <c r="M36" s="81"/>
      <c r="N36" s="82"/>
      <c r="O36" s="326"/>
      <c r="P36" s="81"/>
      <c r="Q36" s="81"/>
      <c r="R36" s="81"/>
      <c r="S36" s="81"/>
      <c r="T36" s="81"/>
      <c r="U36" s="327" t="str">
        <f>IF(OR(AF7=0,ISBLANK(O36)),"",AF24&amp;AC42)</f>
        <v/>
      </c>
      <c r="V36" s="81"/>
      <c r="W36" s="81"/>
      <c r="X36" s="81"/>
      <c r="Y36" s="81"/>
      <c r="Z36" s="81"/>
      <c r="AA36" s="259"/>
      <c r="AB36" s="331"/>
      <c r="AC36" s="482"/>
      <c r="AD36" s="482"/>
      <c r="AE36" s="482" t="str">
        <f>AC35&amp;Y19&amp;")"</f>
        <v>Target ± U (k= 2)</v>
      </c>
      <c r="AF36" s="482"/>
      <c r="AG36" s="475"/>
      <c r="AH36" s="476"/>
      <c r="AI36" s="476"/>
      <c r="AJ36" s="275"/>
      <c r="AK36" s="277"/>
      <c r="AL36" s="277"/>
      <c r="AM36" s="275"/>
      <c r="AN36" s="518"/>
      <c r="AO36" s="518"/>
      <c r="AP36" s="518"/>
      <c r="AQ36" s="261"/>
      <c r="AR36" s="261"/>
      <c r="AS36" s="269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  <c r="BU36" s="272"/>
      <c r="BV36" s="272"/>
      <c r="BW36" s="272"/>
      <c r="BX36" s="272"/>
      <c r="BY36" s="272"/>
      <c r="BZ36" s="272"/>
      <c r="CA36" s="272"/>
      <c r="CB36" s="272"/>
      <c r="CC36" s="272"/>
      <c r="CD36" s="272"/>
      <c r="CE36" s="272"/>
      <c r="CF36" s="272"/>
      <c r="CG36" s="272"/>
      <c r="CH36" s="272"/>
      <c r="CI36" s="272"/>
      <c r="CJ36" s="272"/>
      <c r="CK36" s="272"/>
      <c r="CL36" s="272"/>
      <c r="CM36" s="272"/>
      <c r="CN36" s="272"/>
      <c r="CO36" s="272"/>
      <c r="CP36" s="272"/>
      <c r="CQ36" s="272"/>
      <c r="CR36" s="272"/>
      <c r="CS36" s="272"/>
      <c r="CT36" s="272"/>
      <c r="CU36" s="272"/>
      <c r="CV36" s="272"/>
      <c r="CW36" s="272"/>
      <c r="CX36" s="272"/>
      <c r="CY36" s="272"/>
      <c r="CZ36" s="272"/>
      <c r="DA36" s="272"/>
      <c r="DB36" s="272"/>
      <c r="DC36" s="272"/>
      <c r="DD36" s="272"/>
      <c r="DE36" s="272"/>
      <c r="DF36" s="272"/>
      <c r="DG36" s="272"/>
      <c r="DH36" s="272"/>
      <c r="DI36" s="272"/>
      <c r="DJ36" s="272"/>
      <c r="DK36" s="272"/>
      <c r="DL36" s="272"/>
      <c r="DM36" s="272"/>
      <c r="DN36" s="272"/>
      <c r="DO36" s="272"/>
      <c r="DP36" s="272"/>
      <c r="DQ36" s="272"/>
      <c r="DR36" s="272"/>
      <c r="DS36" s="272"/>
      <c r="DT36" s="272"/>
      <c r="DU36" s="272"/>
      <c r="DV36" s="272"/>
      <c r="DW36" s="272"/>
      <c r="DX36" s="272"/>
      <c r="DY36" s="272"/>
      <c r="DZ36" s="272"/>
      <c r="EA36" s="272"/>
      <c r="EB36" s="272"/>
      <c r="EC36" s="272"/>
      <c r="ED36" s="272"/>
      <c r="EE36" s="272"/>
      <c r="EF36" s="272"/>
      <c r="EG36" s="272"/>
      <c r="EH36" s="272"/>
      <c r="EI36" s="272"/>
      <c r="EJ36" s="272"/>
      <c r="EK36" s="272"/>
      <c r="EL36" s="272"/>
      <c r="EM36" s="272"/>
      <c r="EN36" s="272"/>
      <c r="EO36" s="272"/>
      <c r="EP36" s="272"/>
      <c r="EQ36" s="272"/>
    </row>
    <row r="37" spans="1:147" ht="20.25" customHeight="1" thickBot="1" x14ac:dyDescent="0.3">
      <c r="A37" s="233"/>
      <c r="B37" s="253"/>
      <c r="C37" s="602" t="s">
        <v>102</v>
      </c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4"/>
      <c r="AA37" s="266"/>
      <c r="AB37" s="331"/>
      <c r="AC37" s="482" t="s">
        <v>105</v>
      </c>
      <c r="AD37" s="482"/>
      <c r="AE37" s="482" t="str">
        <f>IF(I19="CI","Confidence interval",IF(I19="SD","Standard deviation",""))</f>
        <v>Standard deviation</v>
      </c>
      <c r="AF37" s="482"/>
      <c r="AG37" s="488"/>
      <c r="AH37" s="476"/>
      <c r="AI37" s="476"/>
      <c r="AJ37" s="260"/>
      <c r="AK37" s="264"/>
      <c r="AL37" s="265"/>
      <c r="AM37" s="268"/>
      <c r="AN37" s="518"/>
      <c r="AO37" s="518"/>
      <c r="AP37" s="518"/>
      <c r="AQ37" s="269"/>
      <c r="AR37" s="269"/>
      <c r="AS37" s="261"/>
    </row>
    <row r="38" spans="1:147" ht="35.25" customHeight="1" thickBot="1" x14ac:dyDescent="0.25">
      <c r="A38" s="254"/>
      <c r="B38" s="455" t="s">
        <v>102</v>
      </c>
      <c r="C38" s="419"/>
      <c r="D38" s="419"/>
      <c r="E38" s="419"/>
      <c r="F38" s="419"/>
      <c r="G38" s="419"/>
      <c r="H38" s="419"/>
      <c r="I38" s="420"/>
      <c r="J38" s="419"/>
      <c r="K38" s="419"/>
      <c r="L38" s="419"/>
      <c r="M38" s="419"/>
      <c r="N38" s="419"/>
      <c r="O38" s="390" t="str">
        <f>IF(ISBLANK(C38),"",C38)</f>
        <v/>
      </c>
      <c r="P38" s="391" t="str">
        <f t="shared" ref="P38:Z38" si="21">IF(ISBLANK(D38),"",D38)</f>
        <v/>
      </c>
      <c r="Q38" s="391" t="str">
        <f t="shared" si="21"/>
        <v/>
      </c>
      <c r="R38" s="391" t="str">
        <f t="shared" si="21"/>
        <v/>
      </c>
      <c r="S38" s="391" t="str">
        <f t="shared" si="21"/>
        <v/>
      </c>
      <c r="T38" s="391" t="str">
        <f t="shared" si="21"/>
        <v/>
      </c>
      <c r="U38" s="391" t="str">
        <f t="shared" si="21"/>
        <v/>
      </c>
      <c r="V38" s="391" t="str">
        <f t="shared" si="21"/>
        <v/>
      </c>
      <c r="W38" s="391" t="str">
        <f t="shared" si="21"/>
        <v/>
      </c>
      <c r="X38" s="391" t="str">
        <f t="shared" si="21"/>
        <v/>
      </c>
      <c r="Y38" s="391" t="str">
        <f t="shared" si="21"/>
        <v/>
      </c>
      <c r="Z38" s="392" t="str">
        <f t="shared" si="21"/>
        <v/>
      </c>
      <c r="AA38" s="487"/>
      <c r="AB38" s="485"/>
      <c r="AC38" s="482" t="s">
        <v>18</v>
      </c>
      <c r="AD38" s="482"/>
      <c r="AE38" s="482" t="str">
        <f>IF(V19="CI","Confidence interval",IF(V19="SD","Standard deviation",""))</f>
        <v>Standard deviation</v>
      </c>
      <c r="AF38" s="482"/>
      <c r="AG38" s="508"/>
      <c r="AH38" s="481"/>
      <c r="AI38" s="261"/>
      <c r="AJ38" s="260"/>
      <c r="AK38" s="264"/>
      <c r="AL38" s="265"/>
      <c r="AM38" s="261"/>
      <c r="AN38" s="518"/>
      <c r="AO38" s="518"/>
      <c r="AP38" s="518"/>
      <c r="AQ38" s="261"/>
      <c r="AR38" s="261"/>
      <c r="AS38" s="261"/>
    </row>
    <row r="39" spans="1:147" ht="20.25" customHeight="1" thickTop="1" x14ac:dyDescent="0.2">
      <c r="A39" s="591" t="s">
        <v>71</v>
      </c>
      <c r="B39" s="255">
        <v>1</v>
      </c>
      <c r="C39" s="83"/>
      <c r="D39" s="84"/>
      <c r="E39" s="84"/>
      <c r="F39" s="84"/>
      <c r="G39" s="83"/>
      <c r="H39" s="84"/>
      <c r="I39" s="84"/>
      <c r="J39" s="84"/>
      <c r="K39" s="84"/>
      <c r="L39" s="84"/>
      <c r="M39" s="84"/>
      <c r="N39" s="84"/>
      <c r="O39" s="111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489"/>
      <c r="AB39" s="485"/>
      <c r="AC39" s="482" t="s">
        <v>42</v>
      </c>
      <c r="AD39" s="482"/>
      <c r="AE39" s="482"/>
      <c r="AF39" s="482"/>
      <c r="AG39" s="508"/>
      <c r="AH39" s="481"/>
      <c r="AI39" s="261"/>
      <c r="AJ39" s="260"/>
      <c r="AK39" s="263"/>
      <c r="AL39" s="265"/>
      <c r="AM39" s="261"/>
      <c r="AN39" s="261"/>
      <c r="AO39" s="261"/>
      <c r="AP39" s="261"/>
      <c r="AQ39" s="261"/>
      <c r="AR39" s="261"/>
      <c r="AS39" s="261"/>
    </row>
    <row r="40" spans="1:147" ht="20.25" customHeight="1" x14ac:dyDescent="0.2">
      <c r="A40" s="592"/>
      <c r="B40" s="256">
        <v>2</v>
      </c>
      <c r="C40" s="83"/>
      <c r="D40" s="84"/>
      <c r="E40" s="84"/>
      <c r="F40" s="84"/>
      <c r="G40" s="83"/>
      <c r="H40" s="84"/>
      <c r="I40" s="84"/>
      <c r="J40" s="84"/>
      <c r="K40" s="84"/>
      <c r="L40" s="84"/>
      <c r="M40" s="84"/>
      <c r="N40" s="84"/>
      <c r="O40" s="113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490"/>
      <c r="AB40" s="486"/>
      <c r="AC40" s="482" t="s">
        <v>146</v>
      </c>
      <c r="AD40" s="482"/>
      <c r="AE40" s="482" t="str">
        <f>AC40&amp;L19&amp;")"</f>
        <v>Obs and target ± U (k=2)</v>
      </c>
      <c r="AF40" s="482"/>
      <c r="AG40" s="482"/>
      <c r="AH40" s="481"/>
      <c r="AI40" s="261"/>
      <c r="AJ40" s="260"/>
      <c r="AK40" s="260"/>
      <c r="AL40" s="236"/>
      <c r="AM40" s="261"/>
      <c r="AN40" s="261"/>
      <c r="AO40" s="261"/>
      <c r="AP40" s="261"/>
      <c r="AQ40" s="261"/>
      <c r="AR40" s="261"/>
      <c r="AS40" s="261"/>
    </row>
    <row r="41" spans="1:147" ht="20.25" customHeight="1" x14ac:dyDescent="0.2">
      <c r="A41" s="592"/>
      <c r="B41" s="256">
        <v>3</v>
      </c>
      <c r="C41" s="83"/>
      <c r="D41" s="84"/>
      <c r="E41" s="84"/>
      <c r="F41" s="84"/>
      <c r="G41" s="83"/>
      <c r="H41" s="84"/>
      <c r="I41" s="84"/>
      <c r="J41" s="84"/>
      <c r="K41" s="84"/>
      <c r="L41" s="84"/>
      <c r="M41" s="84"/>
      <c r="N41" s="84"/>
      <c r="O41" s="112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491"/>
      <c r="AB41" s="485"/>
      <c r="AC41" s="482"/>
      <c r="AD41" s="482"/>
      <c r="AE41" s="482" t="str">
        <f>AC40&amp;Y19&amp;")"</f>
        <v>Obs and target ± U (k=2)</v>
      </c>
      <c r="AF41" s="482"/>
      <c r="AG41" s="482"/>
      <c r="AH41" s="530"/>
      <c r="AI41" s="269"/>
      <c r="AJ41" s="273"/>
      <c r="AK41" s="273"/>
      <c r="AL41" s="269"/>
      <c r="AM41" s="261"/>
      <c r="AN41" s="261"/>
      <c r="AO41" s="261"/>
      <c r="AP41" s="261"/>
      <c r="AQ41" s="261"/>
      <c r="AR41" s="261"/>
      <c r="AS41" s="261"/>
    </row>
    <row r="42" spans="1:147" ht="20.25" customHeight="1" x14ac:dyDescent="0.2">
      <c r="A42" s="592"/>
      <c r="B42" s="256">
        <v>4</v>
      </c>
      <c r="C42" s="83"/>
      <c r="D42" s="84"/>
      <c r="E42" s="84"/>
      <c r="F42" s="84"/>
      <c r="G42" s="83"/>
      <c r="H42" s="84"/>
      <c r="I42" s="84"/>
      <c r="J42" s="84"/>
      <c r="K42" s="84"/>
      <c r="L42" s="84"/>
      <c r="M42" s="84"/>
      <c r="N42" s="84"/>
      <c r="O42" s="112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492"/>
      <c r="AB42" s="485"/>
      <c r="AC42" s="482" t="s">
        <v>161</v>
      </c>
      <c r="AD42" s="482"/>
      <c r="AE42" s="482" t="s">
        <v>152</v>
      </c>
      <c r="AF42" s="482"/>
      <c r="AG42" s="482"/>
      <c r="AH42" s="481"/>
      <c r="AI42" s="261"/>
      <c r="AJ42" s="260"/>
      <c r="AK42" s="260"/>
      <c r="AL42" s="261"/>
      <c r="AM42" s="261"/>
      <c r="AN42" s="261"/>
      <c r="AO42" s="261"/>
      <c r="AP42" s="261"/>
      <c r="AQ42" s="261"/>
      <c r="AR42" s="261"/>
      <c r="AS42" s="261"/>
    </row>
    <row r="43" spans="1:147" ht="20.25" customHeight="1" x14ac:dyDescent="0.2">
      <c r="A43" s="592"/>
      <c r="B43" s="256">
        <v>5</v>
      </c>
      <c r="C43" s="83"/>
      <c r="D43" s="84"/>
      <c r="E43" s="84"/>
      <c r="F43" s="84"/>
      <c r="G43" s="83"/>
      <c r="H43" s="84"/>
      <c r="I43" s="84"/>
      <c r="J43" s="84"/>
      <c r="K43" s="84"/>
      <c r="L43" s="84"/>
      <c r="M43" s="84"/>
      <c r="N43" s="84"/>
      <c r="O43" s="112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491"/>
      <c r="AB43" s="485"/>
      <c r="AC43" s="482"/>
      <c r="AD43" s="482"/>
      <c r="AE43" s="482"/>
      <c r="AF43" s="482"/>
      <c r="AG43" s="482"/>
      <c r="AH43" s="482"/>
      <c r="AI43" s="233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</row>
    <row r="44" spans="1:147" ht="20.25" customHeight="1" x14ac:dyDescent="0.2">
      <c r="A44" s="592"/>
      <c r="B44" s="256">
        <v>6</v>
      </c>
      <c r="C44" s="83"/>
      <c r="D44" s="84"/>
      <c r="E44" s="84"/>
      <c r="F44" s="84"/>
      <c r="G44" s="83"/>
      <c r="H44" s="84"/>
      <c r="I44" s="84"/>
      <c r="J44" s="84"/>
      <c r="K44" s="84"/>
      <c r="L44" s="84"/>
      <c r="M44" s="84"/>
      <c r="N44" s="84"/>
      <c r="O44" s="112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491"/>
      <c r="AB44" s="485"/>
      <c r="AC44" s="477"/>
      <c r="AD44" s="477"/>
      <c r="AE44" s="477"/>
      <c r="AF44" s="477"/>
      <c r="AG44" s="477"/>
      <c r="AH44" s="293"/>
      <c r="AI44" s="233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</row>
    <row r="45" spans="1:147" ht="20.25" customHeight="1" x14ac:dyDescent="0.2">
      <c r="A45" s="592"/>
      <c r="B45" s="256">
        <v>7</v>
      </c>
      <c r="C45" s="83"/>
      <c r="D45" s="84"/>
      <c r="E45" s="84"/>
      <c r="F45" s="84"/>
      <c r="G45" s="83"/>
      <c r="H45" s="84"/>
      <c r="I45" s="84"/>
      <c r="J45" s="84"/>
      <c r="K45" s="84"/>
      <c r="L45" s="84"/>
      <c r="M45" s="84"/>
      <c r="N45" s="84"/>
      <c r="O45" s="112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491"/>
      <c r="AB45" s="485"/>
      <c r="AC45" s="477"/>
      <c r="AD45" s="477"/>
      <c r="AE45" s="477"/>
      <c r="AF45" s="477"/>
      <c r="AG45" s="477"/>
      <c r="AH45" s="293"/>
      <c r="AI45" s="233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</row>
    <row r="46" spans="1:147" ht="20.25" customHeight="1" x14ac:dyDescent="0.2">
      <c r="A46" s="592"/>
      <c r="B46" s="256">
        <v>8</v>
      </c>
      <c r="C46" s="83"/>
      <c r="D46" s="84"/>
      <c r="E46" s="84"/>
      <c r="F46" s="84"/>
      <c r="G46" s="83"/>
      <c r="H46" s="84"/>
      <c r="I46" s="84"/>
      <c r="J46" s="84"/>
      <c r="K46" s="84"/>
      <c r="L46" s="84"/>
      <c r="M46" s="84"/>
      <c r="N46" s="84"/>
      <c r="O46" s="112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380"/>
      <c r="AB46" s="381"/>
      <c r="AC46" s="233"/>
      <c r="AD46" s="233"/>
      <c r="AE46" s="233"/>
      <c r="AF46" s="233"/>
      <c r="AG46" s="293"/>
      <c r="AH46" s="293"/>
      <c r="AI46" s="233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</row>
    <row r="47" spans="1:147" ht="20.25" customHeight="1" x14ac:dyDescent="0.2">
      <c r="A47" s="592"/>
      <c r="B47" s="256">
        <v>9</v>
      </c>
      <c r="C47" s="83"/>
      <c r="D47" s="84"/>
      <c r="E47" s="84"/>
      <c r="F47" s="84"/>
      <c r="G47" s="83"/>
      <c r="H47" s="84"/>
      <c r="I47" s="84"/>
      <c r="J47" s="84"/>
      <c r="K47" s="84"/>
      <c r="L47" s="84"/>
      <c r="M47" s="84"/>
      <c r="N47" s="84"/>
      <c r="O47" s="112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380"/>
      <c r="AB47" s="241"/>
      <c r="AC47" s="233"/>
      <c r="AD47" s="233"/>
      <c r="AE47" s="233"/>
      <c r="AF47" s="233"/>
      <c r="AG47" s="293"/>
      <c r="AH47" s="233"/>
      <c r="AI47" s="233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</row>
    <row r="48" spans="1:147" ht="20.25" customHeight="1" x14ac:dyDescent="0.2">
      <c r="A48" s="592"/>
      <c r="B48" s="256">
        <v>10</v>
      </c>
      <c r="C48" s="83"/>
      <c r="D48" s="84"/>
      <c r="E48" s="84"/>
      <c r="F48" s="84"/>
      <c r="G48" s="83"/>
      <c r="H48" s="84"/>
      <c r="I48" s="84"/>
      <c r="J48" s="84"/>
      <c r="K48" s="84"/>
      <c r="L48" s="84"/>
      <c r="M48" s="84"/>
      <c r="N48" s="84"/>
      <c r="O48" s="112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380"/>
      <c r="AB48" s="241"/>
      <c r="AC48" s="233"/>
      <c r="AD48" s="233"/>
      <c r="AE48" s="233"/>
      <c r="AF48" s="233"/>
      <c r="AG48" s="233"/>
      <c r="AH48" s="233"/>
      <c r="AI48" s="233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</row>
    <row r="49" spans="1:45" ht="20.25" customHeight="1" x14ac:dyDescent="0.2">
      <c r="A49" s="87"/>
      <c r="B49" s="256">
        <v>11</v>
      </c>
      <c r="C49" s="83"/>
      <c r="D49" s="84"/>
      <c r="E49" s="84"/>
      <c r="F49" s="84"/>
      <c r="G49" s="83"/>
      <c r="H49" s="84"/>
      <c r="I49" s="84"/>
      <c r="J49" s="84"/>
      <c r="K49" s="84"/>
      <c r="L49" s="84"/>
      <c r="M49" s="84"/>
      <c r="N49" s="84"/>
      <c r="O49" s="112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270"/>
      <c r="AB49" s="241"/>
      <c r="AC49" s="233"/>
      <c r="AD49" s="233"/>
      <c r="AE49" s="233"/>
      <c r="AF49" s="233"/>
      <c r="AG49" s="233"/>
      <c r="AH49" s="233"/>
      <c r="AI49" s="233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</row>
    <row r="50" spans="1:45" ht="20.25" customHeight="1" x14ac:dyDescent="0.2">
      <c r="A50" s="88"/>
      <c r="B50" s="256">
        <v>12</v>
      </c>
      <c r="C50" s="83"/>
      <c r="D50" s="84"/>
      <c r="E50" s="84"/>
      <c r="F50" s="84"/>
      <c r="G50" s="83"/>
      <c r="H50" s="84"/>
      <c r="I50" s="84"/>
      <c r="J50" s="84"/>
      <c r="K50" s="84"/>
      <c r="L50" s="84"/>
      <c r="M50" s="84"/>
      <c r="N50" s="84"/>
      <c r="O50" s="112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270"/>
      <c r="AB50" s="241"/>
      <c r="AC50" s="233"/>
      <c r="AD50" s="233"/>
      <c r="AE50" s="233"/>
      <c r="AF50" s="233"/>
      <c r="AG50" s="233"/>
      <c r="AH50" s="233"/>
      <c r="AI50" s="233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</row>
    <row r="51" spans="1:45" ht="20.25" customHeight="1" x14ac:dyDescent="0.2">
      <c r="A51" s="88"/>
      <c r="B51" s="256">
        <v>13</v>
      </c>
      <c r="C51" s="83"/>
      <c r="D51" s="84"/>
      <c r="E51" s="84"/>
      <c r="F51" s="84"/>
      <c r="G51" s="83"/>
      <c r="H51" s="84"/>
      <c r="I51" s="84"/>
      <c r="J51" s="84"/>
      <c r="K51" s="84"/>
      <c r="L51" s="84"/>
      <c r="M51" s="84"/>
      <c r="N51" s="84"/>
      <c r="O51" s="112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270"/>
      <c r="AB51" s="241"/>
      <c r="AC51" s="233"/>
      <c r="AD51" s="233"/>
      <c r="AE51" s="233"/>
      <c r="AF51" s="233"/>
      <c r="AG51" s="233"/>
      <c r="AH51" s="233"/>
      <c r="AI51" s="233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</row>
    <row r="52" spans="1:45" ht="20.25" customHeight="1" x14ac:dyDescent="0.2">
      <c r="A52" s="88"/>
      <c r="B52" s="256">
        <v>14</v>
      </c>
      <c r="C52" s="83"/>
      <c r="D52" s="84"/>
      <c r="E52" s="84"/>
      <c r="F52" s="84"/>
      <c r="G52" s="83"/>
      <c r="H52" s="84"/>
      <c r="I52" s="84"/>
      <c r="J52" s="84"/>
      <c r="K52" s="84"/>
      <c r="L52" s="84"/>
      <c r="M52" s="84"/>
      <c r="N52" s="84"/>
      <c r="O52" s="112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270"/>
      <c r="AB52" s="241"/>
      <c r="AC52" s="233"/>
      <c r="AD52" s="233"/>
      <c r="AE52" s="233"/>
      <c r="AF52" s="233"/>
      <c r="AG52" s="233"/>
      <c r="AH52" s="233"/>
      <c r="AI52" s="233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</row>
    <row r="53" spans="1:45" ht="20.25" customHeight="1" x14ac:dyDescent="0.2">
      <c r="A53" s="88"/>
      <c r="B53" s="256">
        <v>15</v>
      </c>
      <c r="C53" s="83"/>
      <c r="D53" s="84"/>
      <c r="E53" s="84"/>
      <c r="F53" s="84"/>
      <c r="G53" s="83"/>
      <c r="H53" s="84"/>
      <c r="I53" s="84"/>
      <c r="J53" s="84"/>
      <c r="K53" s="84"/>
      <c r="L53" s="84"/>
      <c r="M53" s="84"/>
      <c r="N53" s="84"/>
      <c r="O53" s="112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270"/>
      <c r="AB53" s="241"/>
      <c r="AC53" s="233"/>
      <c r="AD53" s="233"/>
      <c r="AE53" s="233"/>
      <c r="AF53" s="233"/>
      <c r="AG53" s="233"/>
      <c r="AH53" s="233"/>
      <c r="AI53" s="233"/>
      <c r="AJ53" s="261"/>
      <c r="AK53" s="261"/>
      <c r="AL53" s="261"/>
      <c r="AM53" s="261"/>
      <c r="AN53" s="261"/>
      <c r="AO53" s="261"/>
      <c r="AP53" s="261"/>
      <c r="AQ53" s="261"/>
      <c r="AR53" s="261"/>
    </row>
    <row r="54" spans="1:45" ht="20.25" customHeight="1" x14ac:dyDescent="0.2">
      <c r="A54" s="88"/>
      <c r="B54" s="256">
        <v>16</v>
      </c>
      <c r="C54" s="83"/>
      <c r="D54" s="84"/>
      <c r="E54" s="84"/>
      <c r="F54" s="84"/>
      <c r="G54" s="83"/>
      <c r="H54" s="84"/>
      <c r="I54" s="84"/>
      <c r="J54" s="84"/>
      <c r="K54" s="84"/>
      <c r="L54" s="84"/>
      <c r="M54" s="84"/>
      <c r="N54" s="84"/>
      <c r="O54" s="112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270"/>
      <c r="AB54" s="241"/>
      <c r="AC54" s="233"/>
      <c r="AD54" s="233"/>
      <c r="AE54" s="233"/>
      <c r="AF54" s="233"/>
      <c r="AG54" s="267"/>
      <c r="AH54" s="233"/>
      <c r="AI54" s="233"/>
      <c r="AJ54" s="261"/>
      <c r="AK54" s="261"/>
      <c r="AL54" s="261"/>
      <c r="AM54" s="233"/>
      <c r="AN54" s="233"/>
      <c r="AO54" s="233"/>
      <c r="AP54" s="233"/>
      <c r="AQ54" s="233"/>
      <c r="AR54" s="233"/>
    </row>
    <row r="55" spans="1:45" ht="20.25" customHeight="1" x14ac:dyDescent="0.2">
      <c r="A55" s="88"/>
      <c r="B55" s="256">
        <v>17</v>
      </c>
      <c r="C55" s="83"/>
      <c r="D55" s="84"/>
      <c r="E55" s="84"/>
      <c r="F55" s="84"/>
      <c r="G55" s="83"/>
      <c r="H55" s="84"/>
      <c r="I55" s="84"/>
      <c r="J55" s="84"/>
      <c r="K55" s="84"/>
      <c r="L55" s="84"/>
      <c r="M55" s="84"/>
      <c r="N55" s="84"/>
      <c r="O55" s="112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270"/>
      <c r="AB55" s="241"/>
      <c r="AC55" s="233"/>
      <c r="AD55" s="233"/>
      <c r="AE55" s="233"/>
      <c r="AF55" s="242"/>
      <c r="AG55" s="233"/>
      <c r="AH55" s="233"/>
      <c r="AI55" s="233"/>
      <c r="AJ55" s="261"/>
      <c r="AK55" s="261"/>
      <c r="AL55" s="261"/>
      <c r="AM55" s="233"/>
      <c r="AN55" s="233"/>
      <c r="AO55" s="233"/>
      <c r="AP55" s="233"/>
      <c r="AQ55" s="233"/>
      <c r="AR55" s="233"/>
    </row>
    <row r="56" spans="1:45" ht="20.25" customHeight="1" x14ac:dyDescent="0.2">
      <c r="A56" s="88"/>
      <c r="B56" s="256">
        <v>18</v>
      </c>
      <c r="C56" s="83"/>
      <c r="D56" s="84"/>
      <c r="E56" s="84"/>
      <c r="F56" s="84"/>
      <c r="G56" s="83"/>
      <c r="H56" s="84"/>
      <c r="I56" s="84"/>
      <c r="J56" s="84"/>
      <c r="K56" s="84"/>
      <c r="L56" s="84"/>
      <c r="M56" s="84"/>
      <c r="N56" s="84"/>
      <c r="O56" s="112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270"/>
      <c r="AB56" s="241"/>
      <c r="AC56" s="233"/>
      <c r="AD56" s="233"/>
      <c r="AE56" s="233"/>
      <c r="AF56" s="233"/>
      <c r="AG56" s="233"/>
      <c r="AH56" s="233"/>
      <c r="AI56" s="233"/>
      <c r="AJ56" s="233"/>
      <c r="AK56" s="233"/>
      <c r="AL56" s="261"/>
      <c r="AM56" s="233"/>
      <c r="AN56" s="233"/>
      <c r="AO56" s="233"/>
      <c r="AP56" s="233"/>
      <c r="AQ56" s="233"/>
      <c r="AR56" s="233"/>
    </row>
    <row r="57" spans="1:45" ht="20.25" customHeight="1" x14ac:dyDescent="0.2">
      <c r="A57" s="88"/>
      <c r="B57" s="256">
        <v>19</v>
      </c>
      <c r="C57" s="83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112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270"/>
      <c r="AB57" s="241"/>
      <c r="AC57" s="233"/>
      <c r="AD57" s="233"/>
      <c r="AE57" s="233"/>
      <c r="AF57" s="233"/>
      <c r="AG57" s="233"/>
      <c r="AH57" s="233"/>
      <c r="AI57" s="233"/>
      <c r="AJ57" s="233"/>
      <c r="AK57" s="233"/>
      <c r="AL57" s="261"/>
      <c r="AM57" s="233"/>
      <c r="AN57" s="233"/>
      <c r="AO57" s="233"/>
      <c r="AP57" s="233"/>
      <c r="AQ57" s="233"/>
      <c r="AR57" s="233"/>
    </row>
    <row r="58" spans="1:45" ht="20.25" customHeight="1" x14ac:dyDescent="0.2">
      <c r="A58" s="88"/>
      <c r="B58" s="256">
        <v>20</v>
      </c>
      <c r="C58" s="83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112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270"/>
      <c r="AB58" s="241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</row>
    <row r="59" spans="1:45" ht="20.25" customHeight="1" x14ac:dyDescent="0.2">
      <c r="A59" s="88"/>
      <c r="B59" s="256">
        <v>21</v>
      </c>
      <c r="C59" s="83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112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270"/>
      <c r="AB59" s="258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</row>
    <row r="60" spans="1:45" ht="20.25" customHeight="1" x14ac:dyDescent="0.2">
      <c r="A60" s="88"/>
      <c r="B60" s="256">
        <v>22</v>
      </c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112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270"/>
      <c r="AB60" s="258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</row>
    <row r="61" spans="1:45" ht="20.25" customHeight="1" x14ac:dyDescent="0.2">
      <c r="A61" s="88"/>
      <c r="B61" s="256">
        <v>23</v>
      </c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112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270"/>
      <c r="AB61" s="258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</row>
    <row r="62" spans="1:45" ht="20.25" customHeight="1" x14ac:dyDescent="0.2">
      <c r="A62" s="88"/>
      <c r="B62" s="256">
        <v>24</v>
      </c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112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270"/>
      <c r="AB62" s="258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</row>
    <row r="63" spans="1:45" ht="20.25" customHeight="1" x14ac:dyDescent="0.2">
      <c r="A63" s="88"/>
      <c r="B63" s="256">
        <v>25</v>
      </c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109"/>
      <c r="O63" s="112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270"/>
      <c r="AB63" s="258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</row>
    <row r="64" spans="1:45" ht="20.25" customHeight="1" x14ac:dyDescent="0.2">
      <c r="A64" s="88"/>
      <c r="B64" s="256">
        <v>26</v>
      </c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109"/>
      <c r="O64" s="112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270"/>
      <c r="AB64" s="258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</row>
    <row r="65" spans="1:44" ht="20.25" customHeight="1" x14ac:dyDescent="0.2">
      <c r="A65" s="88"/>
      <c r="B65" s="256">
        <v>27</v>
      </c>
      <c r="C65" s="83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109"/>
      <c r="O65" s="112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274"/>
      <c r="AB65" s="258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</row>
    <row r="66" spans="1:44" ht="20.25" customHeight="1" x14ac:dyDescent="0.2">
      <c r="A66" s="88"/>
      <c r="B66" s="256">
        <v>28</v>
      </c>
      <c r="C66" s="83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109"/>
      <c r="O66" s="112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274"/>
      <c r="AB66" s="258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</row>
    <row r="67" spans="1:44" ht="20.25" customHeight="1" x14ac:dyDescent="0.2">
      <c r="A67" s="89"/>
      <c r="B67" s="256">
        <v>29</v>
      </c>
      <c r="C67" s="83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109"/>
      <c r="O67" s="112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274"/>
      <c r="AB67" s="258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</row>
    <row r="68" spans="1:44" ht="20.25" customHeight="1" x14ac:dyDescent="0.2">
      <c r="A68" s="90"/>
      <c r="B68" s="256">
        <v>30</v>
      </c>
      <c r="C68" s="83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109"/>
      <c r="O68" s="112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274"/>
      <c r="AB68" s="258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</row>
    <row r="69" spans="1:44" ht="20.25" customHeight="1" x14ac:dyDescent="0.2">
      <c r="A69" s="90"/>
      <c r="B69" s="256">
        <v>31</v>
      </c>
      <c r="C69" s="83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109"/>
      <c r="O69" s="112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274"/>
      <c r="AB69" s="258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</row>
    <row r="70" spans="1:44" ht="20.25" customHeight="1" x14ac:dyDescent="0.2">
      <c r="A70" s="90"/>
      <c r="B70" s="256">
        <v>32</v>
      </c>
      <c r="C70" s="83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109"/>
      <c r="O70" s="112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274"/>
      <c r="AB70" s="258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</row>
    <row r="71" spans="1:44" ht="20.25" customHeight="1" x14ac:dyDescent="0.2">
      <c r="A71" s="91"/>
      <c r="B71" s="256">
        <v>33</v>
      </c>
      <c r="C71" s="83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109"/>
      <c r="O71" s="112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274"/>
      <c r="AB71" s="258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</row>
    <row r="72" spans="1:44" ht="20.25" customHeight="1" x14ac:dyDescent="0.2">
      <c r="A72" s="91"/>
      <c r="B72" s="256">
        <v>34</v>
      </c>
      <c r="C72" s="83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109"/>
      <c r="O72" s="112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274"/>
      <c r="AB72" s="258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</row>
    <row r="73" spans="1:44" ht="20.25" customHeight="1" x14ac:dyDescent="0.2">
      <c r="A73" s="91"/>
      <c r="B73" s="256">
        <v>35</v>
      </c>
      <c r="C73" s="83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109"/>
      <c r="O73" s="112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274"/>
      <c r="AB73" s="258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</row>
    <row r="74" spans="1:44" ht="20.25" customHeight="1" x14ac:dyDescent="0.2">
      <c r="A74" s="91"/>
      <c r="B74" s="256">
        <v>36</v>
      </c>
      <c r="C74" s="83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109"/>
      <c r="O74" s="112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274"/>
      <c r="AB74" s="258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</row>
    <row r="75" spans="1:44" ht="20.25" customHeight="1" x14ac:dyDescent="0.2">
      <c r="A75" s="91"/>
      <c r="B75" s="256">
        <v>37</v>
      </c>
      <c r="C75" s="83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109"/>
      <c r="O75" s="112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274"/>
      <c r="AB75" s="258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</row>
    <row r="76" spans="1:44" ht="20.25" customHeight="1" x14ac:dyDescent="0.2">
      <c r="A76" s="91"/>
      <c r="B76" s="256">
        <v>38</v>
      </c>
      <c r="C76" s="83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109"/>
      <c r="O76" s="112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274"/>
      <c r="AB76" s="258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</row>
    <row r="77" spans="1:44" ht="20.25" customHeight="1" x14ac:dyDescent="0.2">
      <c r="A77" s="91"/>
      <c r="B77" s="256">
        <v>39</v>
      </c>
      <c r="C77" s="83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109"/>
      <c r="O77" s="112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274"/>
      <c r="AB77" s="258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</row>
    <row r="78" spans="1:44" ht="20.25" customHeight="1" x14ac:dyDescent="0.2">
      <c r="A78" s="91"/>
      <c r="B78" s="256">
        <v>40</v>
      </c>
      <c r="C78" s="83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9"/>
      <c r="O78" s="112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274"/>
      <c r="AB78" s="258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</row>
    <row r="79" spans="1:44" ht="20.25" customHeight="1" x14ac:dyDescent="0.2">
      <c r="A79" s="91"/>
      <c r="B79" s="256">
        <v>41</v>
      </c>
      <c r="C79" s="83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109"/>
      <c r="O79" s="112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274"/>
      <c r="AB79" s="258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</row>
    <row r="80" spans="1:44" ht="20.25" customHeight="1" x14ac:dyDescent="0.2">
      <c r="A80" s="91"/>
      <c r="B80" s="256">
        <v>42</v>
      </c>
      <c r="C80" s="83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109"/>
      <c r="O80" s="112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274"/>
      <c r="AB80" s="258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</row>
    <row r="81" spans="1:44" ht="20.25" customHeight="1" x14ac:dyDescent="0.2">
      <c r="A81" s="91"/>
      <c r="B81" s="256">
        <v>43</v>
      </c>
      <c r="C81" s="83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109"/>
      <c r="O81" s="112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274"/>
      <c r="AB81" s="258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</row>
    <row r="82" spans="1:44" ht="20.25" customHeight="1" x14ac:dyDescent="0.2">
      <c r="A82" s="91"/>
      <c r="B82" s="256">
        <v>44</v>
      </c>
      <c r="C82" s="83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109"/>
      <c r="O82" s="112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274"/>
      <c r="AB82" s="258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</row>
    <row r="83" spans="1:44" ht="20.25" customHeight="1" x14ac:dyDescent="0.2">
      <c r="A83" s="91"/>
      <c r="B83" s="256">
        <v>45</v>
      </c>
      <c r="C83" s="83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109"/>
      <c r="O83" s="112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274"/>
      <c r="AB83" s="258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</row>
    <row r="84" spans="1:44" ht="20.25" customHeight="1" x14ac:dyDescent="0.2">
      <c r="A84" s="91"/>
      <c r="B84" s="256">
        <v>46</v>
      </c>
      <c r="C84" s="83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109"/>
      <c r="O84" s="112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274"/>
      <c r="AB84" s="258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</row>
    <row r="85" spans="1:44" ht="20.25" customHeight="1" x14ac:dyDescent="0.2">
      <c r="A85" s="91"/>
      <c r="B85" s="256">
        <v>47</v>
      </c>
      <c r="C85" s="83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109"/>
      <c r="O85" s="112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274"/>
      <c r="AB85" s="258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</row>
    <row r="86" spans="1:44" ht="20.25" customHeight="1" x14ac:dyDescent="0.2">
      <c r="A86" s="91"/>
      <c r="B86" s="256">
        <v>48</v>
      </c>
      <c r="C86" s="83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109"/>
      <c r="O86" s="112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274"/>
      <c r="AB86" s="258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</row>
    <row r="87" spans="1:44" ht="20.25" customHeight="1" x14ac:dyDescent="0.2">
      <c r="A87" s="91"/>
      <c r="B87" s="256">
        <v>49</v>
      </c>
      <c r="C87" s="83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109"/>
      <c r="O87" s="112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274"/>
      <c r="AB87" s="258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</row>
    <row r="88" spans="1:44" ht="20.25" customHeight="1" x14ac:dyDescent="0.2">
      <c r="A88" s="91"/>
      <c r="B88" s="256">
        <v>50</v>
      </c>
      <c r="C88" s="83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109"/>
      <c r="O88" s="112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274"/>
      <c r="AB88" s="258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</row>
    <row r="89" spans="1:44" ht="20.25" customHeight="1" x14ac:dyDescent="0.2">
      <c r="A89" s="91"/>
      <c r="B89" s="256">
        <v>51</v>
      </c>
      <c r="C89" s="83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109"/>
      <c r="O89" s="112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274"/>
      <c r="AB89" s="258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</row>
    <row r="90" spans="1:44" ht="20.25" customHeight="1" x14ac:dyDescent="0.2">
      <c r="A90" s="91"/>
      <c r="B90" s="256">
        <v>52</v>
      </c>
      <c r="C90" s="83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109"/>
      <c r="O90" s="112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274"/>
      <c r="AB90" s="258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</row>
    <row r="91" spans="1:44" ht="20.25" customHeight="1" x14ac:dyDescent="0.2">
      <c r="A91" s="91"/>
      <c r="B91" s="256">
        <v>53</v>
      </c>
      <c r="C91" s="83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109"/>
      <c r="O91" s="112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274"/>
      <c r="AB91" s="258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</row>
    <row r="92" spans="1:44" ht="20.25" customHeight="1" x14ac:dyDescent="0.2">
      <c r="A92" s="91"/>
      <c r="B92" s="256">
        <v>54</v>
      </c>
      <c r="C92" s="83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9"/>
      <c r="O92" s="112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274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</row>
    <row r="93" spans="1:44" ht="20.25" customHeight="1" x14ac:dyDescent="0.2">
      <c r="A93" s="91"/>
      <c r="B93" s="256">
        <v>55</v>
      </c>
      <c r="C93" s="83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109"/>
      <c r="O93" s="112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274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</row>
    <row r="94" spans="1:44" ht="20.25" customHeight="1" x14ac:dyDescent="0.2">
      <c r="A94" s="91"/>
      <c r="B94" s="256">
        <v>56</v>
      </c>
      <c r="C94" s="83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109"/>
      <c r="O94" s="112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274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</row>
    <row r="95" spans="1:44" ht="20.25" customHeight="1" x14ac:dyDescent="0.2">
      <c r="A95" s="91"/>
      <c r="B95" s="256">
        <v>57</v>
      </c>
      <c r="C95" s="83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109"/>
      <c r="O95" s="112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274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</row>
    <row r="96" spans="1:44" ht="20.25" customHeight="1" x14ac:dyDescent="0.2">
      <c r="A96" s="91"/>
      <c r="B96" s="256">
        <v>58</v>
      </c>
      <c r="C96" s="83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109"/>
      <c r="O96" s="112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274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</row>
    <row r="97" spans="1:44" ht="20.25" customHeight="1" x14ac:dyDescent="0.2">
      <c r="A97" s="80"/>
      <c r="B97" s="256">
        <v>59</v>
      </c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109"/>
      <c r="O97" s="112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274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</row>
    <row r="98" spans="1:44" ht="20.25" customHeight="1" x14ac:dyDescent="0.2">
      <c r="A98" s="80"/>
      <c r="B98" s="256">
        <v>60</v>
      </c>
      <c r="C98" s="83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9"/>
      <c r="O98" s="112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266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</row>
    <row r="99" spans="1:44" ht="20.25" customHeight="1" x14ac:dyDescent="0.2">
      <c r="A99" s="80"/>
      <c r="B99" s="256">
        <v>61</v>
      </c>
      <c r="C99" s="83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109"/>
      <c r="O99" s="112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266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</row>
    <row r="100" spans="1:44" ht="20.25" customHeight="1" x14ac:dyDescent="0.2">
      <c r="A100" s="80"/>
      <c r="B100" s="256">
        <v>62</v>
      </c>
      <c r="C100" s="83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109"/>
      <c r="O100" s="112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266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</row>
    <row r="101" spans="1:44" ht="20.25" customHeight="1" x14ac:dyDescent="0.2">
      <c r="A101" s="80"/>
      <c r="B101" s="256">
        <v>63</v>
      </c>
      <c r="C101" s="83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109"/>
      <c r="O101" s="112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266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</row>
    <row r="102" spans="1:44" ht="20.25" customHeight="1" x14ac:dyDescent="0.2">
      <c r="A102" s="80"/>
      <c r="B102" s="256">
        <v>64</v>
      </c>
      <c r="C102" s="83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109"/>
      <c r="O102" s="112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266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</row>
    <row r="103" spans="1:44" ht="20.25" customHeight="1" x14ac:dyDescent="0.2">
      <c r="A103" s="80"/>
      <c r="B103" s="256">
        <v>65</v>
      </c>
      <c r="C103" s="83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109"/>
      <c r="O103" s="112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266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</row>
    <row r="104" spans="1:44" ht="20.25" customHeight="1" x14ac:dyDescent="0.2">
      <c r="A104" s="80"/>
      <c r="B104" s="256">
        <v>66</v>
      </c>
      <c r="C104" s="85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110"/>
      <c r="O104" s="113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266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</row>
    <row r="105" spans="1:44" ht="20.25" customHeight="1" x14ac:dyDescent="0.2">
      <c r="A105" s="80"/>
      <c r="B105" s="256">
        <v>67</v>
      </c>
      <c r="C105" s="85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110"/>
      <c r="O105" s="113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266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</row>
    <row r="106" spans="1:44" ht="20.25" customHeight="1" x14ac:dyDescent="0.2">
      <c r="A106" s="80"/>
      <c r="B106" s="256">
        <v>68</v>
      </c>
      <c r="C106" s="85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110"/>
      <c r="O106" s="113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266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</row>
    <row r="107" spans="1:44" ht="20.25" customHeight="1" x14ac:dyDescent="0.2">
      <c r="A107" s="80"/>
      <c r="B107" s="256">
        <v>69</v>
      </c>
      <c r="C107" s="85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110"/>
      <c r="O107" s="113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266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</row>
    <row r="108" spans="1:44" ht="20.25" customHeight="1" x14ac:dyDescent="0.2">
      <c r="A108" s="80"/>
      <c r="B108" s="256">
        <v>70</v>
      </c>
      <c r="C108" s="85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110"/>
      <c r="O108" s="113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266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</row>
    <row r="109" spans="1:44" ht="20.25" customHeight="1" x14ac:dyDescent="0.2">
      <c r="A109" s="80"/>
      <c r="B109" s="256">
        <v>71</v>
      </c>
      <c r="C109" s="85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110"/>
      <c r="O109" s="113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266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</row>
    <row r="110" spans="1:44" ht="20.25" customHeight="1" x14ac:dyDescent="0.2">
      <c r="A110" s="80"/>
      <c r="B110" s="256">
        <v>72</v>
      </c>
      <c r="C110" s="85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110"/>
      <c r="O110" s="113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266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</row>
    <row r="111" spans="1:44" ht="20.25" customHeight="1" x14ac:dyDescent="0.2">
      <c r="A111" s="80"/>
      <c r="B111" s="256">
        <v>73</v>
      </c>
      <c r="C111" s="85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110"/>
      <c r="O111" s="113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266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</row>
    <row r="112" spans="1:44" ht="20.25" customHeight="1" x14ac:dyDescent="0.2">
      <c r="A112" s="80"/>
      <c r="B112" s="256">
        <v>74</v>
      </c>
      <c r="C112" s="85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110"/>
      <c r="O112" s="113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266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</row>
    <row r="113" spans="1:44" ht="20.25" customHeight="1" x14ac:dyDescent="0.2">
      <c r="A113" s="80"/>
      <c r="B113" s="256">
        <v>75</v>
      </c>
      <c r="C113" s="85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110"/>
      <c r="O113" s="113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266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</row>
    <row r="114" spans="1:44" ht="20.25" customHeight="1" x14ac:dyDescent="0.2">
      <c r="A114" s="233"/>
      <c r="B114" s="256">
        <v>76</v>
      </c>
      <c r="C114" s="85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110"/>
      <c r="O114" s="113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266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</row>
    <row r="115" spans="1:44" ht="20.25" customHeight="1" x14ac:dyDescent="0.2">
      <c r="A115" s="233"/>
      <c r="B115" s="256">
        <v>77</v>
      </c>
      <c r="C115" s="85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110"/>
      <c r="O115" s="113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266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</row>
    <row r="116" spans="1:44" ht="20.25" customHeight="1" x14ac:dyDescent="0.2">
      <c r="A116" s="233"/>
      <c r="B116" s="256">
        <v>78</v>
      </c>
      <c r="C116" s="85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110"/>
      <c r="O116" s="113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234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</row>
    <row r="117" spans="1:44" ht="20.25" customHeight="1" x14ac:dyDescent="0.2">
      <c r="A117" s="233"/>
      <c r="B117" s="256">
        <v>79</v>
      </c>
      <c r="C117" s="85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110"/>
      <c r="O117" s="113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234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</row>
    <row r="118" spans="1:44" ht="20.25" customHeight="1" x14ac:dyDescent="0.2">
      <c r="A118" s="233"/>
      <c r="B118" s="256">
        <v>80</v>
      </c>
      <c r="C118" s="85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110"/>
      <c r="O118" s="113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</row>
    <row r="119" spans="1:44" ht="20.25" customHeight="1" x14ac:dyDescent="0.2">
      <c r="A119" s="233"/>
      <c r="B119" s="256">
        <v>81</v>
      </c>
      <c r="C119" s="85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110"/>
      <c r="O119" s="113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</row>
    <row r="120" spans="1:44" ht="20.25" customHeight="1" x14ac:dyDescent="0.2">
      <c r="A120" s="233"/>
      <c r="B120" s="256">
        <v>82</v>
      </c>
      <c r="C120" s="85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110"/>
      <c r="O120" s="113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</row>
    <row r="121" spans="1:44" ht="20.25" customHeight="1" x14ac:dyDescent="0.2">
      <c r="A121" s="233"/>
      <c r="B121" s="256">
        <v>83</v>
      </c>
      <c r="C121" s="85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110"/>
      <c r="O121" s="113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</row>
    <row r="122" spans="1:44" ht="20.25" customHeight="1" x14ac:dyDescent="0.2">
      <c r="A122" s="233"/>
      <c r="B122" s="256">
        <v>84</v>
      </c>
      <c r="C122" s="85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110"/>
      <c r="O122" s="113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</row>
    <row r="123" spans="1:44" ht="20.25" customHeight="1" x14ac:dyDescent="0.2">
      <c r="A123" s="233"/>
      <c r="B123" s="256">
        <v>85</v>
      </c>
      <c r="C123" s="85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110"/>
      <c r="O123" s="113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</row>
    <row r="124" spans="1:44" ht="20.25" customHeight="1" x14ac:dyDescent="0.2">
      <c r="A124" s="233"/>
      <c r="B124" s="256">
        <v>86</v>
      </c>
      <c r="C124" s="85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110"/>
      <c r="O124" s="113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233"/>
      <c r="AC124" s="233"/>
      <c r="AD124" s="233"/>
      <c r="AE124" s="233"/>
      <c r="AF124" s="233"/>
      <c r="AG124" s="233"/>
      <c r="AH124" s="233"/>
      <c r="AI124" s="233"/>
      <c r="AJ124" s="233"/>
      <c r="AK124" s="233"/>
      <c r="AL124" s="233"/>
      <c r="AM124" s="233"/>
      <c r="AN124" s="233"/>
      <c r="AO124" s="233"/>
      <c r="AP124" s="233"/>
      <c r="AQ124" s="233"/>
      <c r="AR124" s="233"/>
    </row>
    <row r="125" spans="1:44" ht="20.25" customHeight="1" x14ac:dyDescent="0.2">
      <c r="A125" s="233"/>
      <c r="B125" s="256">
        <v>87</v>
      </c>
      <c r="C125" s="85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110"/>
      <c r="O125" s="113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233"/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  <c r="AM125" s="233"/>
      <c r="AN125" s="233"/>
      <c r="AO125" s="233"/>
      <c r="AP125" s="233"/>
      <c r="AQ125" s="233"/>
      <c r="AR125" s="233"/>
    </row>
    <row r="126" spans="1:44" ht="20.25" customHeight="1" x14ac:dyDescent="0.2">
      <c r="A126" s="233"/>
      <c r="B126" s="256">
        <v>88</v>
      </c>
      <c r="C126" s="85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110"/>
      <c r="O126" s="113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233"/>
      <c r="AC126" s="233"/>
      <c r="AD126" s="233"/>
      <c r="AE126" s="233"/>
      <c r="AF126" s="233"/>
      <c r="AG126" s="233"/>
      <c r="AH126" s="233"/>
      <c r="AI126" s="233"/>
      <c r="AJ126" s="233"/>
      <c r="AK126" s="233"/>
      <c r="AL126" s="233"/>
      <c r="AM126" s="233"/>
      <c r="AN126" s="233"/>
      <c r="AO126" s="233"/>
      <c r="AP126" s="233"/>
      <c r="AQ126" s="233"/>
      <c r="AR126" s="233"/>
    </row>
    <row r="127" spans="1:44" ht="20.25" customHeight="1" x14ac:dyDescent="0.2">
      <c r="A127" s="233"/>
      <c r="B127" s="256">
        <v>89</v>
      </c>
      <c r="C127" s="85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110"/>
      <c r="O127" s="113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233"/>
      <c r="AC127" s="233"/>
      <c r="AD127" s="233"/>
      <c r="AE127" s="233"/>
      <c r="AF127" s="233"/>
      <c r="AG127" s="233"/>
      <c r="AH127" s="233"/>
      <c r="AI127" s="233"/>
      <c r="AJ127" s="233"/>
      <c r="AK127" s="233"/>
      <c r="AL127" s="233"/>
      <c r="AM127" s="233"/>
      <c r="AN127" s="233"/>
      <c r="AO127" s="233"/>
      <c r="AP127" s="233"/>
      <c r="AQ127" s="233"/>
      <c r="AR127" s="233"/>
    </row>
    <row r="128" spans="1:44" ht="20.25" customHeight="1" x14ac:dyDescent="0.2">
      <c r="A128" s="233"/>
      <c r="B128" s="256">
        <v>90</v>
      </c>
      <c r="C128" s="85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110"/>
      <c r="O128" s="113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233"/>
      <c r="AC128" s="233"/>
      <c r="AD128" s="233"/>
      <c r="AE128" s="233"/>
      <c r="AF128" s="233"/>
      <c r="AG128" s="233"/>
      <c r="AH128" s="233"/>
      <c r="AI128" s="233"/>
      <c r="AJ128" s="233"/>
      <c r="AK128" s="233"/>
      <c r="AL128" s="233"/>
      <c r="AM128" s="233"/>
      <c r="AN128" s="233"/>
      <c r="AO128" s="233"/>
      <c r="AP128" s="233"/>
      <c r="AQ128" s="233"/>
      <c r="AR128" s="233"/>
    </row>
    <row r="129" spans="2:26" s="233" customFormat="1" ht="20.25" customHeight="1" x14ac:dyDescent="0.2">
      <c r="B129" s="256">
        <v>91</v>
      </c>
      <c r="C129" s="85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110"/>
      <c r="O129" s="113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2:26" s="233" customFormat="1" ht="20.25" customHeight="1" x14ac:dyDescent="0.2">
      <c r="B130" s="256">
        <v>92</v>
      </c>
      <c r="C130" s="85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110"/>
      <c r="O130" s="113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2:26" s="233" customFormat="1" ht="20.25" customHeight="1" x14ac:dyDescent="0.2">
      <c r="B131" s="256">
        <v>93</v>
      </c>
      <c r="C131" s="85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110"/>
      <c r="O131" s="113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2:26" s="233" customFormat="1" ht="20.25" customHeight="1" x14ac:dyDescent="0.2">
      <c r="B132" s="256">
        <v>94</v>
      </c>
      <c r="C132" s="85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110"/>
      <c r="O132" s="113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2:26" s="233" customFormat="1" ht="20.25" customHeight="1" x14ac:dyDescent="0.2">
      <c r="B133" s="256">
        <v>95</v>
      </c>
      <c r="C133" s="85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110"/>
      <c r="O133" s="113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2:26" s="233" customFormat="1" ht="20.25" customHeight="1" x14ac:dyDescent="0.2">
      <c r="B134" s="256">
        <v>96</v>
      </c>
      <c r="C134" s="85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110"/>
      <c r="O134" s="113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2:26" s="233" customFormat="1" ht="20.25" customHeight="1" x14ac:dyDescent="0.2">
      <c r="B135" s="256">
        <v>97</v>
      </c>
      <c r="C135" s="85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110"/>
      <c r="O135" s="113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2:26" s="233" customFormat="1" ht="20.25" customHeight="1" x14ac:dyDescent="0.2">
      <c r="B136" s="256">
        <v>98</v>
      </c>
      <c r="C136" s="85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110"/>
      <c r="O136" s="113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2:26" s="233" customFormat="1" ht="20.25" customHeight="1" x14ac:dyDescent="0.2">
      <c r="B137" s="256">
        <v>99</v>
      </c>
      <c r="C137" s="85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110"/>
      <c r="O137" s="113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2:26" s="233" customFormat="1" ht="20.25" customHeight="1" x14ac:dyDescent="0.2">
      <c r="B138" s="256">
        <v>100</v>
      </c>
      <c r="C138" s="85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110"/>
      <c r="O138" s="113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2:26" s="233" customFormat="1" ht="20.25" customHeight="1" x14ac:dyDescent="0.2">
      <c r="B139" s="256">
        <v>101</v>
      </c>
      <c r="C139" s="85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110"/>
      <c r="O139" s="113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2:26" s="233" customFormat="1" ht="20.25" customHeight="1" x14ac:dyDescent="0.2">
      <c r="B140" s="256">
        <v>102</v>
      </c>
      <c r="C140" s="85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110"/>
      <c r="O140" s="113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2:26" s="233" customFormat="1" ht="20.25" customHeight="1" x14ac:dyDescent="0.2">
      <c r="B141" s="256">
        <v>103</v>
      </c>
      <c r="C141" s="85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110"/>
      <c r="O141" s="113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2:26" s="233" customFormat="1" ht="20.25" customHeight="1" x14ac:dyDescent="0.2">
      <c r="B142" s="256">
        <v>104</v>
      </c>
      <c r="C142" s="85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110"/>
      <c r="O142" s="113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2:26" s="233" customFormat="1" ht="20.25" customHeight="1" x14ac:dyDescent="0.2">
      <c r="B143" s="256">
        <v>105</v>
      </c>
      <c r="C143" s="85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110"/>
      <c r="O143" s="113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2:26" s="233" customFormat="1" ht="20.25" customHeight="1" x14ac:dyDescent="0.2">
      <c r="B144" s="256">
        <v>106</v>
      </c>
      <c r="C144" s="85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110"/>
      <c r="O144" s="113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2:26" s="233" customFormat="1" ht="20.25" customHeight="1" x14ac:dyDescent="0.2">
      <c r="B145" s="256">
        <v>107</v>
      </c>
      <c r="C145" s="85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110"/>
      <c r="O145" s="113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2:26" s="233" customFormat="1" ht="20.25" customHeight="1" x14ac:dyDescent="0.2">
      <c r="B146" s="256">
        <v>108</v>
      </c>
      <c r="C146" s="85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110"/>
      <c r="O146" s="113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2:26" s="233" customFormat="1" ht="20.25" customHeight="1" x14ac:dyDescent="0.2">
      <c r="B147" s="256">
        <v>109</v>
      </c>
      <c r="C147" s="85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110"/>
      <c r="O147" s="113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2:26" s="233" customFormat="1" ht="20.25" customHeight="1" x14ac:dyDescent="0.2">
      <c r="B148" s="256">
        <v>110</v>
      </c>
      <c r="C148" s="85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110"/>
      <c r="O148" s="113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2:26" s="233" customFormat="1" ht="20.25" customHeight="1" x14ac:dyDescent="0.2">
      <c r="B149" s="256">
        <v>111</v>
      </c>
      <c r="C149" s="85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110"/>
      <c r="O149" s="113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2:26" s="233" customFormat="1" ht="20.25" customHeight="1" x14ac:dyDescent="0.2">
      <c r="B150" s="256">
        <v>112</v>
      </c>
      <c r="C150" s="85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110"/>
      <c r="O150" s="113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2:26" s="233" customFormat="1" ht="20.25" customHeight="1" x14ac:dyDescent="0.2">
      <c r="B151" s="256">
        <v>113</v>
      </c>
      <c r="C151" s="85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110"/>
      <c r="O151" s="113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2:26" s="233" customFormat="1" ht="20.25" customHeight="1" x14ac:dyDescent="0.2">
      <c r="B152" s="256">
        <v>114</v>
      </c>
      <c r="C152" s="85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110"/>
      <c r="O152" s="113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2:26" s="233" customFormat="1" ht="20.25" customHeight="1" x14ac:dyDescent="0.2">
      <c r="B153" s="256">
        <v>115</v>
      </c>
      <c r="C153" s="85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110"/>
      <c r="O153" s="113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2:26" s="233" customFormat="1" ht="20.25" customHeight="1" x14ac:dyDescent="0.2">
      <c r="B154" s="256">
        <v>116</v>
      </c>
      <c r="C154" s="85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110"/>
      <c r="O154" s="113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2:26" s="233" customFormat="1" ht="20.25" customHeight="1" x14ac:dyDescent="0.2">
      <c r="B155" s="256">
        <v>117</v>
      </c>
      <c r="C155" s="85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110"/>
      <c r="O155" s="113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2:26" s="233" customFormat="1" ht="20.25" customHeight="1" x14ac:dyDescent="0.2">
      <c r="B156" s="256">
        <v>118</v>
      </c>
      <c r="C156" s="85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110"/>
      <c r="O156" s="113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2:26" s="233" customFormat="1" ht="20.25" customHeight="1" x14ac:dyDescent="0.2">
      <c r="B157" s="256">
        <v>119</v>
      </c>
      <c r="C157" s="85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110"/>
      <c r="O157" s="113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2:26" s="233" customFormat="1" ht="20.25" customHeight="1" x14ac:dyDescent="0.2">
      <c r="B158" s="256">
        <v>120</v>
      </c>
      <c r="C158" s="85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110"/>
      <c r="O158" s="113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2:26" s="233" customFormat="1" ht="20.25" customHeight="1" x14ac:dyDescent="0.2">
      <c r="B159" s="256">
        <v>121</v>
      </c>
      <c r="C159" s="85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110"/>
      <c r="O159" s="113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2:26" s="233" customFormat="1" ht="20.25" customHeight="1" x14ac:dyDescent="0.2">
      <c r="B160" s="256">
        <v>122</v>
      </c>
      <c r="C160" s="85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110"/>
      <c r="O160" s="113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2:26" s="233" customFormat="1" ht="20.25" customHeight="1" x14ac:dyDescent="0.2">
      <c r="B161" s="256">
        <v>123</v>
      </c>
      <c r="C161" s="85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110"/>
      <c r="O161" s="113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2:26" s="233" customFormat="1" ht="20.25" customHeight="1" x14ac:dyDescent="0.2">
      <c r="B162" s="256">
        <v>124</v>
      </c>
      <c r="C162" s="85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110"/>
      <c r="O162" s="113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2:26" s="233" customFormat="1" ht="20.25" customHeight="1" x14ac:dyDescent="0.2">
      <c r="B163" s="256">
        <v>125</v>
      </c>
      <c r="C163" s="85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110"/>
      <c r="O163" s="113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2:26" s="233" customFormat="1" ht="20.25" customHeight="1" x14ac:dyDescent="0.2">
      <c r="B164" s="256">
        <v>126</v>
      </c>
      <c r="C164" s="85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110"/>
      <c r="O164" s="113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2:26" s="233" customFormat="1" ht="20.25" customHeight="1" x14ac:dyDescent="0.2">
      <c r="B165" s="256">
        <v>127</v>
      </c>
      <c r="C165" s="85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110"/>
      <c r="O165" s="113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2:26" s="233" customFormat="1" ht="20.25" customHeight="1" x14ac:dyDescent="0.2">
      <c r="B166" s="256">
        <v>128</v>
      </c>
      <c r="C166" s="85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110"/>
      <c r="O166" s="113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2:26" s="233" customFormat="1" ht="20.25" customHeight="1" x14ac:dyDescent="0.2">
      <c r="B167" s="256">
        <v>129</v>
      </c>
      <c r="C167" s="85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110"/>
      <c r="O167" s="113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2:26" s="233" customFormat="1" ht="20.25" customHeight="1" x14ac:dyDescent="0.2">
      <c r="B168" s="256">
        <v>130</v>
      </c>
      <c r="C168" s="85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110"/>
      <c r="O168" s="113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2:26" s="233" customFormat="1" ht="20.25" customHeight="1" x14ac:dyDescent="0.2">
      <c r="B169" s="256">
        <v>131</v>
      </c>
      <c r="C169" s="85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110"/>
      <c r="O169" s="113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2:26" s="233" customFormat="1" ht="20.25" customHeight="1" x14ac:dyDescent="0.2">
      <c r="B170" s="256">
        <v>132</v>
      </c>
      <c r="C170" s="85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110"/>
      <c r="O170" s="113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2:26" s="233" customFormat="1" ht="20.25" customHeight="1" x14ac:dyDescent="0.2">
      <c r="B171" s="256">
        <v>133</v>
      </c>
      <c r="C171" s="85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110"/>
      <c r="O171" s="113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2:26" s="233" customFormat="1" ht="20.25" customHeight="1" x14ac:dyDescent="0.2">
      <c r="B172" s="256">
        <v>134</v>
      </c>
      <c r="C172" s="85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110"/>
      <c r="O172" s="113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2:26" s="233" customFormat="1" ht="20.25" customHeight="1" x14ac:dyDescent="0.2">
      <c r="B173" s="256">
        <v>135</v>
      </c>
      <c r="C173" s="85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110"/>
      <c r="O173" s="113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2:26" s="233" customFormat="1" ht="20.25" customHeight="1" x14ac:dyDescent="0.2">
      <c r="B174" s="256">
        <v>136</v>
      </c>
      <c r="C174" s="85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110"/>
      <c r="O174" s="113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2:26" s="233" customFormat="1" ht="20.25" customHeight="1" x14ac:dyDescent="0.2">
      <c r="B175" s="256">
        <v>137</v>
      </c>
      <c r="C175" s="85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110"/>
      <c r="O175" s="113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2:26" s="233" customFormat="1" ht="20.25" customHeight="1" x14ac:dyDescent="0.2">
      <c r="B176" s="256">
        <v>138</v>
      </c>
      <c r="C176" s="85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110"/>
      <c r="O176" s="113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2:26" s="233" customFormat="1" ht="20.25" customHeight="1" x14ac:dyDescent="0.2">
      <c r="B177" s="256">
        <v>139</v>
      </c>
      <c r="C177" s="85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110"/>
      <c r="O177" s="113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2:26" s="233" customFormat="1" ht="20.25" customHeight="1" x14ac:dyDescent="0.2">
      <c r="B178" s="256">
        <v>140</v>
      </c>
      <c r="C178" s="85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110"/>
      <c r="O178" s="113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2:26" s="233" customFormat="1" ht="20.25" customHeight="1" x14ac:dyDescent="0.2">
      <c r="B179" s="256">
        <v>141</v>
      </c>
      <c r="C179" s="85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110"/>
      <c r="O179" s="113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2:26" s="233" customFormat="1" ht="20.25" customHeight="1" x14ac:dyDescent="0.2">
      <c r="B180" s="256">
        <v>142</v>
      </c>
      <c r="C180" s="85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110"/>
      <c r="O180" s="113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2:26" s="233" customFormat="1" ht="20.25" customHeight="1" x14ac:dyDescent="0.2">
      <c r="B181" s="256">
        <v>143</v>
      </c>
      <c r="C181" s="85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110"/>
      <c r="O181" s="113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2:26" s="233" customFormat="1" ht="20.25" customHeight="1" x14ac:dyDescent="0.2">
      <c r="B182" s="256">
        <v>144</v>
      </c>
      <c r="C182" s="85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110"/>
      <c r="O182" s="113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2:26" s="233" customFormat="1" ht="20.25" customHeight="1" x14ac:dyDescent="0.2">
      <c r="B183" s="256">
        <v>145</v>
      </c>
      <c r="C183" s="85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110"/>
      <c r="O183" s="113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2:26" s="233" customFormat="1" ht="20.25" customHeight="1" x14ac:dyDescent="0.2">
      <c r="B184" s="256">
        <v>146</v>
      </c>
      <c r="C184" s="85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110"/>
      <c r="O184" s="113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2:26" s="233" customFormat="1" ht="20.25" customHeight="1" x14ac:dyDescent="0.2">
      <c r="B185" s="256">
        <v>147</v>
      </c>
      <c r="C185" s="85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110"/>
      <c r="O185" s="113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2:26" s="233" customFormat="1" ht="20.25" customHeight="1" x14ac:dyDescent="0.2">
      <c r="B186" s="256">
        <v>148</v>
      </c>
      <c r="C186" s="85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110"/>
      <c r="O186" s="113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2:26" s="233" customFormat="1" ht="20.25" customHeight="1" x14ac:dyDescent="0.2">
      <c r="B187" s="256">
        <v>149</v>
      </c>
      <c r="C187" s="85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110"/>
      <c r="O187" s="113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2:26" s="233" customFormat="1" ht="20.25" customHeight="1" x14ac:dyDescent="0.2">
      <c r="B188" s="256">
        <v>150</v>
      </c>
      <c r="C188" s="85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110"/>
      <c r="O188" s="113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2:26" s="233" customFormat="1" ht="20.25" customHeight="1" x14ac:dyDescent="0.2">
      <c r="B189" s="256">
        <v>151</v>
      </c>
      <c r="C189" s="85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110"/>
      <c r="O189" s="113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2:26" s="233" customFormat="1" ht="20.25" customHeight="1" x14ac:dyDescent="0.2">
      <c r="B190" s="256">
        <v>152</v>
      </c>
      <c r="C190" s="85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110"/>
      <c r="O190" s="113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2:26" s="233" customFormat="1" ht="20.25" customHeight="1" x14ac:dyDescent="0.2">
      <c r="B191" s="256">
        <v>153</v>
      </c>
      <c r="C191" s="85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110"/>
      <c r="O191" s="113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2:26" s="233" customFormat="1" ht="20.25" customHeight="1" x14ac:dyDescent="0.2">
      <c r="B192" s="256">
        <v>154</v>
      </c>
      <c r="C192" s="85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110"/>
      <c r="O192" s="113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2:26" s="233" customFormat="1" ht="20.25" customHeight="1" x14ac:dyDescent="0.2">
      <c r="B193" s="256">
        <v>155</v>
      </c>
      <c r="C193" s="85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110"/>
      <c r="O193" s="113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2:26" s="233" customFormat="1" ht="20.25" customHeight="1" x14ac:dyDescent="0.2">
      <c r="B194" s="256">
        <v>156</v>
      </c>
      <c r="C194" s="85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110"/>
      <c r="O194" s="113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2:26" s="233" customFormat="1" ht="20.25" customHeight="1" x14ac:dyDescent="0.2">
      <c r="B195" s="256">
        <v>157</v>
      </c>
      <c r="C195" s="85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110"/>
      <c r="O195" s="113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2:26" s="233" customFormat="1" ht="20.25" customHeight="1" x14ac:dyDescent="0.2">
      <c r="B196" s="256">
        <v>158</v>
      </c>
      <c r="C196" s="85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110"/>
      <c r="O196" s="113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2:26" s="233" customFormat="1" ht="20.25" customHeight="1" x14ac:dyDescent="0.2">
      <c r="B197" s="256">
        <v>159</v>
      </c>
      <c r="C197" s="85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110"/>
      <c r="O197" s="113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2:26" s="233" customFormat="1" ht="20.25" customHeight="1" x14ac:dyDescent="0.2">
      <c r="B198" s="256">
        <v>160</v>
      </c>
      <c r="C198" s="85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110"/>
      <c r="O198" s="113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2:26" s="233" customFormat="1" ht="20.25" customHeight="1" x14ac:dyDescent="0.2">
      <c r="B199" s="256">
        <v>161</v>
      </c>
      <c r="C199" s="85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110"/>
      <c r="O199" s="113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2:26" s="233" customFormat="1" ht="20.25" customHeight="1" x14ac:dyDescent="0.2">
      <c r="B200" s="256">
        <v>162</v>
      </c>
      <c r="C200" s="85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110"/>
      <c r="O200" s="113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2:26" s="233" customFormat="1" ht="20.25" customHeight="1" x14ac:dyDescent="0.2">
      <c r="B201" s="256">
        <v>163</v>
      </c>
      <c r="C201" s="85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110"/>
      <c r="O201" s="113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2:26" s="233" customFormat="1" ht="20.25" customHeight="1" x14ac:dyDescent="0.2">
      <c r="B202" s="256">
        <v>164</v>
      </c>
      <c r="C202" s="85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110"/>
      <c r="O202" s="113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2:26" s="233" customFormat="1" ht="20.25" customHeight="1" x14ac:dyDescent="0.2">
      <c r="B203" s="256">
        <v>165</v>
      </c>
      <c r="C203" s="85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110"/>
      <c r="O203" s="113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2:26" s="233" customFormat="1" ht="20.25" customHeight="1" x14ac:dyDescent="0.2">
      <c r="B204" s="256">
        <v>166</v>
      </c>
      <c r="C204" s="85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110"/>
      <c r="O204" s="113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2:26" s="233" customFormat="1" ht="20.25" customHeight="1" x14ac:dyDescent="0.2">
      <c r="B205" s="256">
        <v>167</v>
      </c>
      <c r="C205" s="85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110"/>
      <c r="O205" s="113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2:26" s="233" customFormat="1" ht="20.25" customHeight="1" x14ac:dyDescent="0.2">
      <c r="B206" s="256">
        <v>168</v>
      </c>
      <c r="C206" s="85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110"/>
      <c r="O206" s="113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2:26" s="233" customFormat="1" ht="20.25" customHeight="1" x14ac:dyDescent="0.2">
      <c r="B207" s="256">
        <v>169</v>
      </c>
      <c r="C207" s="85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110"/>
      <c r="O207" s="113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2:26" s="233" customFormat="1" ht="20.25" customHeight="1" x14ac:dyDescent="0.2">
      <c r="B208" s="256">
        <v>170</v>
      </c>
      <c r="C208" s="85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110"/>
      <c r="O208" s="113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2:26" s="233" customFormat="1" ht="20.25" customHeight="1" x14ac:dyDescent="0.2">
      <c r="B209" s="256">
        <v>171</v>
      </c>
      <c r="C209" s="85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110"/>
      <c r="O209" s="113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2:26" s="233" customFormat="1" ht="20.25" customHeight="1" x14ac:dyDescent="0.2">
      <c r="B210" s="256">
        <v>172</v>
      </c>
      <c r="C210" s="85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110"/>
      <c r="O210" s="113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2:26" s="233" customFormat="1" ht="20.25" customHeight="1" x14ac:dyDescent="0.2">
      <c r="B211" s="256">
        <v>173</v>
      </c>
      <c r="C211" s="85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110"/>
      <c r="O211" s="113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2:26" s="233" customFormat="1" ht="20.25" customHeight="1" x14ac:dyDescent="0.2">
      <c r="B212" s="256">
        <v>174</v>
      </c>
      <c r="C212" s="85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110"/>
      <c r="O212" s="113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2:26" s="233" customFormat="1" ht="20.25" customHeight="1" x14ac:dyDescent="0.2">
      <c r="B213" s="256">
        <v>175</v>
      </c>
      <c r="C213" s="85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110"/>
      <c r="O213" s="113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2:26" s="233" customFormat="1" ht="20.25" customHeight="1" x14ac:dyDescent="0.2">
      <c r="B214" s="256">
        <v>176</v>
      </c>
      <c r="C214" s="85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110"/>
      <c r="O214" s="113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2:26" s="233" customFormat="1" ht="20.25" customHeight="1" x14ac:dyDescent="0.2">
      <c r="B215" s="256">
        <v>177</v>
      </c>
      <c r="C215" s="85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110"/>
      <c r="O215" s="113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2:26" s="233" customFormat="1" ht="20.25" customHeight="1" x14ac:dyDescent="0.2">
      <c r="B216" s="256">
        <v>178</v>
      </c>
      <c r="C216" s="85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110"/>
      <c r="O216" s="113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2:26" s="233" customFormat="1" ht="20.25" customHeight="1" x14ac:dyDescent="0.2">
      <c r="B217" s="256">
        <v>179</v>
      </c>
      <c r="C217" s="85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110"/>
      <c r="O217" s="113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2:26" s="233" customFormat="1" ht="20.25" customHeight="1" x14ac:dyDescent="0.2">
      <c r="B218" s="256">
        <v>180</v>
      </c>
      <c r="C218" s="85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110"/>
      <c r="O218" s="113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2:26" s="233" customFormat="1" ht="20.25" customHeight="1" x14ac:dyDescent="0.2">
      <c r="B219" s="256">
        <v>181</v>
      </c>
      <c r="C219" s="85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110"/>
      <c r="O219" s="113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2:26" s="233" customFormat="1" ht="20.25" customHeight="1" x14ac:dyDescent="0.2">
      <c r="B220" s="256">
        <v>182</v>
      </c>
      <c r="C220" s="85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110"/>
      <c r="O220" s="113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2:26" s="233" customFormat="1" ht="20.25" customHeight="1" x14ac:dyDescent="0.2">
      <c r="B221" s="256">
        <v>183</v>
      </c>
      <c r="C221" s="85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110"/>
      <c r="O221" s="113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2:26" s="233" customFormat="1" ht="20.25" customHeight="1" x14ac:dyDescent="0.2">
      <c r="B222" s="256">
        <v>184</v>
      </c>
      <c r="C222" s="85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110"/>
      <c r="O222" s="113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2:26" s="233" customFormat="1" ht="20.25" customHeight="1" x14ac:dyDescent="0.2">
      <c r="B223" s="256">
        <v>185</v>
      </c>
      <c r="C223" s="85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110"/>
      <c r="O223" s="113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2:26" s="233" customFormat="1" ht="20.25" customHeight="1" x14ac:dyDescent="0.2">
      <c r="B224" s="256">
        <v>186</v>
      </c>
      <c r="C224" s="85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110"/>
      <c r="O224" s="113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2:26" s="233" customFormat="1" ht="20.25" customHeight="1" x14ac:dyDescent="0.2">
      <c r="B225" s="256">
        <v>187</v>
      </c>
      <c r="C225" s="85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110"/>
      <c r="O225" s="113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2:26" s="233" customFormat="1" ht="20.25" customHeight="1" x14ac:dyDescent="0.2">
      <c r="B226" s="256">
        <v>188</v>
      </c>
      <c r="C226" s="85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110"/>
      <c r="O226" s="113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2:26" s="233" customFormat="1" ht="20.25" customHeight="1" x14ac:dyDescent="0.2">
      <c r="B227" s="256">
        <v>189</v>
      </c>
      <c r="C227" s="85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110"/>
      <c r="O227" s="113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2:26" s="233" customFormat="1" ht="20.25" customHeight="1" x14ac:dyDescent="0.2">
      <c r="B228" s="256">
        <v>190</v>
      </c>
      <c r="C228" s="85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110"/>
      <c r="O228" s="113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2:26" s="233" customFormat="1" ht="20.25" customHeight="1" x14ac:dyDescent="0.2">
      <c r="B229" s="256">
        <v>191</v>
      </c>
      <c r="C229" s="85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110"/>
      <c r="O229" s="113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2:26" s="233" customFormat="1" ht="20.25" customHeight="1" x14ac:dyDescent="0.2">
      <c r="B230" s="256">
        <v>192</v>
      </c>
      <c r="C230" s="85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110"/>
      <c r="O230" s="113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2:26" s="233" customFormat="1" ht="20.25" customHeight="1" x14ac:dyDescent="0.2">
      <c r="B231" s="256">
        <v>193</v>
      </c>
      <c r="C231" s="85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110"/>
      <c r="O231" s="113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2:26" s="233" customFormat="1" ht="20.25" customHeight="1" x14ac:dyDescent="0.2">
      <c r="B232" s="256">
        <v>194</v>
      </c>
      <c r="C232" s="85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110"/>
      <c r="O232" s="113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2:26" s="233" customFormat="1" ht="20.25" customHeight="1" x14ac:dyDescent="0.2">
      <c r="B233" s="256">
        <v>195</v>
      </c>
      <c r="C233" s="85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110"/>
      <c r="O233" s="113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2:26" s="233" customFormat="1" ht="20.25" customHeight="1" x14ac:dyDescent="0.2">
      <c r="B234" s="256">
        <v>196</v>
      </c>
      <c r="C234" s="85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110"/>
      <c r="O234" s="113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2:26" s="233" customFormat="1" ht="20.25" customHeight="1" x14ac:dyDescent="0.2">
      <c r="B235" s="256">
        <v>197</v>
      </c>
      <c r="C235" s="85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110"/>
      <c r="O235" s="113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2:26" s="233" customFormat="1" ht="20.25" customHeight="1" x14ac:dyDescent="0.2">
      <c r="B236" s="256">
        <v>198</v>
      </c>
      <c r="C236" s="85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110"/>
      <c r="O236" s="113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2:26" s="233" customFormat="1" ht="20.25" customHeight="1" x14ac:dyDescent="0.2">
      <c r="B237" s="256">
        <v>199</v>
      </c>
      <c r="C237" s="85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110"/>
      <c r="O237" s="113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2:26" s="233" customFormat="1" ht="20.25" customHeight="1" x14ac:dyDescent="0.2">
      <c r="B238" s="256">
        <v>200</v>
      </c>
      <c r="C238" s="85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110"/>
      <c r="O238" s="113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2:26" s="233" customFormat="1" ht="20.25" customHeight="1" x14ac:dyDescent="0.2">
      <c r="B239" s="256">
        <v>201</v>
      </c>
      <c r="C239" s="85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110"/>
      <c r="O239" s="113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2:26" s="233" customFormat="1" ht="20.25" customHeight="1" x14ac:dyDescent="0.2">
      <c r="B240" s="256">
        <v>202</v>
      </c>
      <c r="C240" s="85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110"/>
      <c r="O240" s="113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2:26" s="233" customFormat="1" ht="20.25" customHeight="1" x14ac:dyDescent="0.2">
      <c r="B241" s="256">
        <v>203</v>
      </c>
      <c r="C241" s="85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110"/>
      <c r="O241" s="113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2:26" s="233" customFormat="1" ht="20.25" customHeight="1" x14ac:dyDescent="0.2">
      <c r="B242" s="256">
        <v>204</v>
      </c>
      <c r="C242" s="85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110"/>
      <c r="O242" s="113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2:26" s="233" customFormat="1" ht="20.25" customHeight="1" x14ac:dyDescent="0.2">
      <c r="B243" s="256">
        <v>205</v>
      </c>
      <c r="C243" s="85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110"/>
      <c r="O243" s="113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2:26" s="233" customFormat="1" ht="20.25" customHeight="1" x14ac:dyDescent="0.2">
      <c r="B244" s="256">
        <v>206</v>
      </c>
      <c r="C244" s="85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110"/>
      <c r="O244" s="113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2:26" s="233" customFormat="1" ht="20.25" customHeight="1" x14ac:dyDescent="0.2">
      <c r="B245" s="256">
        <v>207</v>
      </c>
      <c r="C245" s="85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110"/>
      <c r="O245" s="113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2:26" s="233" customFormat="1" ht="20.25" customHeight="1" x14ac:dyDescent="0.2">
      <c r="B246" s="256">
        <v>208</v>
      </c>
      <c r="C246" s="85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110"/>
      <c r="O246" s="113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2:26" s="233" customFormat="1" ht="20.25" customHeight="1" x14ac:dyDescent="0.2">
      <c r="B247" s="256">
        <v>209</v>
      </c>
      <c r="C247" s="85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110"/>
      <c r="O247" s="113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2:26" s="233" customFormat="1" ht="20.25" customHeight="1" x14ac:dyDescent="0.2">
      <c r="B248" s="256">
        <v>210</v>
      </c>
      <c r="C248" s="85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110"/>
      <c r="O248" s="113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2:26" s="233" customFormat="1" ht="20.25" customHeight="1" x14ac:dyDescent="0.2">
      <c r="B249" s="256">
        <v>211</v>
      </c>
      <c r="C249" s="85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110"/>
      <c r="O249" s="113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2:26" s="233" customFormat="1" ht="20.25" customHeight="1" x14ac:dyDescent="0.2">
      <c r="B250" s="256">
        <v>212</v>
      </c>
      <c r="C250" s="85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110"/>
      <c r="O250" s="113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2:26" s="233" customFormat="1" ht="20.25" customHeight="1" x14ac:dyDescent="0.2">
      <c r="B251" s="256">
        <v>213</v>
      </c>
      <c r="C251" s="85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110"/>
      <c r="O251" s="113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2:26" s="233" customFormat="1" ht="20.25" customHeight="1" x14ac:dyDescent="0.2">
      <c r="B252" s="256">
        <v>214</v>
      </c>
      <c r="C252" s="85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110"/>
      <c r="O252" s="113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2:26" s="233" customFormat="1" ht="20.25" customHeight="1" x14ac:dyDescent="0.2">
      <c r="B253" s="256">
        <v>215</v>
      </c>
      <c r="C253" s="85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110"/>
      <c r="O253" s="113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2:26" s="233" customFormat="1" ht="20.25" customHeight="1" x14ac:dyDescent="0.2">
      <c r="B254" s="256">
        <v>216</v>
      </c>
      <c r="C254" s="85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110"/>
      <c r="O254" s="113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2:26" s="233" customFormat="1" ht="20.25" customHeight="1" x14ac:dyDescent="0.2">
      <c r="B255" s="256">
        <v>217</v>
      </c>
      <c r="C255" s="85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110"/>
      <c r="O255" s="113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2:26" s="233" customFormat="1" ht="20.25" customHeight="1" x14ac:dyDescent="0.2">
      <c r="B256" s="256">
        <v>218</v>
      </c>
      <c r="C256" s="85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110"/>
      <c r="O256" s="113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2:26" s="233" customFormat="1" ht="20.25" customHeight="1" x14ac:dyDescent="0.2">
      <c r="B257" s="256">
        <v>219</v>
      </c>
      <c r="C257" s="85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110"/>
      <c r="O257" s="113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2:26" s="233" customFormat="1" ht="20.25" customHeight="1" x14ac:dyDescent="0.2">
      <c r="B258" s="256">
        <v>220</v>
      </c>
      <c r="C258" s="85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110"/>
      <c r="O258" s="113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2:26" s="233" customFormat="1" ht="20.25" customHeight="1" x14ac:dyDescent="0.2">
      <c r="B259" s="256">
        <v>221</v>
      </c>
      <c r="C259" s="85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110"/>
      <c r="O259" s="113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2:26" s="233" customFormat="1" ht="20.25" customHeight="1" x14ac:dyDescent="0.2">
      <c r="B260" s="256">
        <v>222</v>
      </c>
      <c r="C260" s="85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110"/>
      <c r="O260" s="113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2:26" s="233" customFormat="1" ht="20.25" customHeight="1" x14ac:dyDescent="0.2">
      <c r="B261" s="256">
        <v>223</v>
      </c>
      <c r="C261" s="85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110"/>
      <c r="O261" s="113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2:26" s="233" customFormat="1" ht="20.25" customHeight="1" x14ac:dyDescent="0.2">
      <c r="B262" s="256">
        <v>224</v>
      </c>
      <c r="C262" s="85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110"/>
      <c r="O262" s="113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2:26" s="233" customFormat="1" ht="20.25" customHeight="1" x14ac:dyDescent="0.2">
      <c r="B263" s="256">
        <v>225</v>
      </c>
      <c r="C263" s="85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110"/>
      <c r="O263" s="113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2:26" s="233" customFormat="1" ht="20.25" customHeight="1" x14ac:dyDescent="0.2">
      <c r="B264" s="256">
        <v>226</v>
      </c>
      <c r="C264" s="85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110"/>
      <c r="O264" s="113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2:26" s="233" customFormat="1" ht="20.25" customHeight="1" x14ac:dyDescent="0.2">
      <c r="B265" s="256">
        <v>227</v>
      </c>
      <c r="C265" s="85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110"/>
      <c r="O265" s="113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2:26" s="233" customFormat="1" ht="20.25" customHeight="1" x14ac:dyDescent="0.2">
      <c r="B266" s="256">
        <v>228</v>
      </c>
      <c r="C266" s="85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110"/>
      <c r="O266" s="113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2:26" s="233" customFormat="1" ht="20.25" customHeight="1" x14ac:dyDescent="0.2">
      <c r="B267" s="256">
        <v>229</v>
      </c>
      <c r="C267" s="85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110"/>
      <c r="O267" s="113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2:26" s="233" customFormat="1" ht="20.25" customHeight="1" x14ac:dyDescent="0.2">
      <c r="B268" s="256">
        <v>230</v>
      </c>
      <c r="C268" s="85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110"/>
      <c r="O268" s="113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2:26" s="233" customFormat="1" ht="20.25" customHeight="1" x14ac:dyDescent="0.2">
      <c r="B269" s="256">
        <v>231</v>
      </c>
      <c r="C269" s="85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110"/>
      <c r="O269" s="113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2:26" s="233" customFormat="1" ht="20.25" customHeight="1" x14ac:dyDescent="0.2">
      <c r="B270" s="256">
        <v>232</v>
      </c>
      <c r="C270" s="85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110"/>
      <c r="O270" s="113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2:26" s="233" customFormat="1" ht="20.25" customHeight="1" x14ac:dyDescent="0.2">
      <c r="B271" s="256">
        <v>233</v>
      </c>
      <c r="C271" s="85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110"/>
      <c r="O271" s="113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2:26" s="233" customFormat="1" ht="20.25" customHeight="1" x14ac:dyDescent="0.2">
      <c r="B272" s="256">
        <v>234</v>
      </c>
      <c r="C272" s="85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110"/>
      <c r="O272" s="113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2:26" s="233" customFormat="1" ht="20.25" customHeight="1" x14ac:dyDescent="0.2">
      <c r="B273" s="256">
        <v>235</v>
      </c>
      <c r="C273" s="85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110"/>
      <c r="O273" s="113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2:26" s="233" customFormat="1" ht="20.25" customHeight="1" x14ac:dyDescent="0.2">
      <c r="B274" s="256">
        <v>236</v>
      </c>
      <c r="C274" s="85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110"/>
      <c r="O274" s="113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2:26" s="233" customFormat="1" ht="20.25" customHeight="1" x14ac:dyDescent="0.2">
      <c r="B275" s="256">
        <v>237</v>
      </c>
      <c r="C275" s="85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110"/>
      <c r="O275" s="113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2:26" s="233" customFormat="1" ht="20.25" customHeight="1" x14ac:dyDescent="0.2">
      <c r="B276" s="256">
        <v>238</v>
      </c>
      <c r="C276" s="85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110"/>
      <c r="O276" s="113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2:26" s="233" customFormat="1" ht="20.25" customHeight="1" x14ac:dyDescent="0.2">
      <c r="B277" s="256">
        <v>239</v>
      </c>
      <c r="C277" s="85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110"/>
      <c r="O277" s="113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2:26" s="233" customFormat="1" ht="20.25" customHeight="1" x14ac:dyDescent="0.2">
      <c r="B278" s="256">
        <v>240</v>
      </c>
      <c r="C278" s="85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110"/>
      <c r="O278" s="113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2:26" s="233" customFormat="1" ht="20.25" customHeight="1" x14ac:dyDescent="0.2">
      <c r="B279" s="256">
        <v>241</v>
      </c>
      <c r="C279" s="85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110"/>
      <c r="O279" s="113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2:26" s="233" customFormat="1" ht="20.25" customHeight="1" x14ac:dyDescent="0.2">
      <c r="B280" s="256">
        <v>242</v>
      </c>
      <c r="C280" s="85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110"/>
      <c r="O280" s="113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2:26" s="233" customFormat="1" ht="20.25" customHeight="1" x14ac:dyDescent="0.2">
      <c r="B281" s="256">
        <v>243</v>
      </c>
      <c r="C281" s="85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110"/>
      <c r="O281" s="113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2:26" s="233" customFormat="1" ht="20.25" customHeight="1" x14ac:dyDescent="0.2">
      <c r="B282" s="256">
        <v>244</v>
      </c>
      <c r="C282" s="85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110"/>
      <c r="O282" s="113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2:26" s="233" customFormat="1" ht="20.25" customHeight="1" x14ac:dyDescent="0.2">
      <c r="B283" s="256">
        <v>245</v>
      </c>
      <c r="C283" s="85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110"/>
      <c r="O283" s="113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2:26" s="233" customFormat="1" ht="20.25" customHeight="1" x14ac:dyDescent="0.2">
      <c r="B284" s="256">
        <v>246</v>
      </c>
      <c r="C284" s="85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110"/>
      <c r="O284" s="113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2:26" s="233" customFormat="1" ht="20.25" customHeight="1" x14ac:dyDescent="0.2">
      <c r="B285" s="256">
        <v>247</v>
      </c>
      <c r="C285" s="85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110"/>
      <c r="O285" s="113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2:26" s="233" customFormat="1" ht="20.25" customHeight="1" x14ac:dyDescent="0.2">
      <c r="B286" s="256">
        <v>248</v>
      </c>
      <c r="C286" s="85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110"/>
      <c r="O286" s="113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2:26" s="233" customFormat="1" ht="20.25" customHeight="1" x14ac:dyDescent="0.2">
      <c r="B287" s="256">
        <v>249</v>
      </c>
      <c r="C287" s="85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110"/>
      <c r="O287" s="113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2:26" s="233" customFormat="1" ht="20.25" customHeight="1" x14ac:dyDescent="0.2">
      <c r="B288" s="256">
        <v>250</v>
      </c>
      <c r="C288" s="85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110"/>
      <c r="O288" s="113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2:26" s="233" customFormat="1" ht="20.25" customHeight="1" x14ac:dyDescent="0.2">
      <c r="B289" s="256">
        <v>251</v>
      </c>
      <c r="C289" s="85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110"/>
      <c r="O289" s="113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2:26" s="233" customFormat="1" ht="20.25" customHeight="1" x14ac:dyDescent="0.2">
      <c r="B290" s="256">
        <v>252</v>
      </c>
      <c r="C290" s="85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110"/>
      <c r="O290" s="113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2:26" s="233" customFormat="1" ht="20.25" customHeight="1" x14ac:dyDescent="0.2">
      <c r="B291" s="256">
        <v>253</v>
      </c>
      <c r="C291" s="85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110"/>
      <c r="O291" s="113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2:26" s="233" customFormat="1" ht="20.25" customHeight="1" x14ac:dyDescent="0.2">
      <c r="B292" s="256">
        <v>254</v>
      </c>
      <c r="C292" s="85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110"/>
      <c r="O292" s="113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2:26" s="233" customFormat="1" ht="20.25" customHeight="1" x14ac:dyDescent="0.2">
      <c r="B293" s="256">
        <v>255</v>
      </c>
      <c r="C293" s="85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110"/>
      <c r="O293" s="113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2:26" s="233" customFormat="1" ht="20.25" customHeight="1" x14ac:dyDescent="0.2">
      <c r="B294" s="256">
        <v>256</v>
      </c>
      <c r="C294" s="85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110"/>
      <c r="O294" s="113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2:26" s="233" customFormat="1" ht="20.25" customHeight="1" x14ac:dyDescent="0.2">
      <c r="B295" s="256">
        <v>257</v>
      </c>
      <c r="C295" s="85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110"/>
      <c r="O295" s="113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2:26" s="233" customFormat="1" ht="20.25" customHeight="1" x14ac:dyDescent="0.2">
      <c r="B296" s="256">
        <v>258</v>
      </c>
      <c r="C296" s="85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110"/>
      <c r="O296" s="113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2:26" s="233" customFormat="1" ht="20.25" customHeight="1" x14ac:dyDescent="0.2">
      <c r="B297" s="256">
        <v>259</v>
      </c>
      <c r="C297" s="85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110"/>
      <c r="O297" s="113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2:26" s="233" customFormat="1" ht="20.25" customHeight="1" x14ac:dyDescent="0.2">
      <c r="B298" s="256">
        <v>260</v>
      </c>
      <c r="C298" s="85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110"/>
      <c r="O298" s="113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2:26" s="233" customFormat="1" ht="20.25" customHeight="1" x14ac:dyDescent="0.2">
      <c r="B299" s="256">
        <v>261</v>
      </c>
      <c r="C299" s="85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110"/>
      <c r="O299" s="113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2:26" s="233" customFormat="1" ht="20.25" customHeight="1" x14ac:dyDescent="0.2">
      <c r="B300" s="256">
        <v>262</v>
      </c>
      <c r="C300" s="85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110"/>
      <c r="O300" s="113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2:26" s="233" customFormat="1" ht="20.25" customHeight="1" x14ac:dyDescent="0.2">
      <c r="B301" s="256">
        <v>263</v>
      </c>
      <c r="C301" s="85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110"/>
      <c r="O301" s="113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2:26" s="233" customFormat="1" ht="20.25" customHeight="1" x14ac:dyDescent="0.2">
      <c r="B302" s="256">
        <v>264</v>
      </c>
      <c r="C302" s="85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110"/>
      <c r="O302" s="113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2:26" s="233" customFormat="1" ht="20.25" customHeight="1" x14ac:dyDescent="0.2">
      <c r="B303" s="256">
        <v>265</v>
      </c>
      <c r="C303" s="85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110"/>
      <c r="O303" s="113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2:26" s="233" customFormat="1" ht="20.25" customHeight="1" x14ac:dyDescent="0.2">
      <c r="B304" s="256">
        <v>266</v>
      </c>
      <c r="C304" s="85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110"/>
      <c r="O304" s="113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2:26" s="233" customFormat="1" ht="20.25" customHeight="1" x14ac:dyDescent="0.2">
      <c r="B305" s="256">
        <v>267</v>
      </c>
      <c r="C305" s="85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110"/>
      <c r="O305" s="113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2:26" s="233" customFormat="1" ht="20.25" customHeight="1" x14ac:dyDescent="0.2">
      <c r="B306" s="256">
        <v>268</v>
      </c>
      <c r="C306" s="85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110"/>
      <c r="O306" s="113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2:26" s="233" customFormat="1" ht="20.25" customHeight="1" x14ac:dyDescent="0.2">
      <c r="B307" s="256">
        <v>269</v>
      </c>
      <c r="C307" s="85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110"/>
      <c r="O307" s="113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2:26" s="233" customFormat="1" ht="20.25" customHeight="1" x14ac:dyDescent="0.2">
      <c r="B308" s="256">
        <v>270</v>
      </c>
      <c r="C308" s="85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110"/>
      <c r="O308" s="113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2:26" s="233" customFormat="1" ht="20.25" customHeight="1" x14ac:dyDescent="0.2">
      <c r="B309" s="256">
        <v>271</v>
      </c>
      <c r="C309" s="85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110"/>
      <c r="O309" s="113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2:26" s="233" customFormat="1" ht="20.25" customHeight="1" x14ac:dyDescent="0.2">
      <c r="B310" s="256">
        <v>272</v>
      </c>
      <c r="C310" s="85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110"/>
      <c r="O310" s="113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2:26" s="233" customFormat="1" ht="20.25" customHeight="1" x14ac:dyDescent="0.2">
      <c r="B311" s="256">
        <v>273</v>
      </c>
      <c r="C311" s="85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110"/>
      <c r="O311" s="113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2:26" s="233" customFormat="1" ht="20.25" customHeight="1" x14ac:dyDescent="0.2">
      <c r="B312" s="256">
        <v>274</v>
      </c>
      <c r="C312" s="85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110"/>
      <c r="O312" s="113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2:26" s="233" customFormat="1" ht="20.25" customHeight="1" x14ac:dyDescent="0.2">
      <c r="B313" s="256">
        <v>275</v>
      </c>
      <c r="C313" s="85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110"/>
      <c r="O313" s="113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2:26" s="233" customFormat="1" ht="20.25" customHeight="1" x14ac:dyDescent="0.2">
      <c r="B314" s="256">
        <v>276</v>
      </c>
      <c r="C314" s="85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110"/>
      <c r="O314" s="113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2:26" s="233" customFormat="1" ht="20.25" customHeight="1" x14ac:dyDescent="0.2">
      <c r="B315" s="256">
        <v>277</v>
      </c>
      <c r="C315" s="85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110"/>
      <c r="O315" s="113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2:26" s="233" customFormat="1" ht="20.25" customHeight="1" x14ac:dyDescent="0.2">
      <c r="B316" s="256">
        <v>278</v>
      </c>
      <c r="C316" s="85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110"/>
      <c r="O316" s="113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2:26" s="233" customFormat="1" ht="20.25" customHeight="1" x14ac:dyDescent="0.2">
      <c r="B317" s="256">
        <v>279</v>
      </c>
      <c r="C317" s="85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110"/>
      <c r="O317" s="113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2:26" s="233" customFormat="1" ht="20.25" customHeight="1" x14ac:dyDescent="0.2">
      <c r="B318" s="256">
        <v>280</v>
      </c>
      <c r="C318" s="85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110"/>
      <c r="O318" s="113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2:26" s="233" customFormat="1" ht="20.25" customHeight="1" x14ac:dyDescent="0.2">
      <c r="B319" s="256">
        <v>281</v>
      </c>
      <c r="C319" s="85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110"/>
      <c r="O319" s="113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2:26" s="233" customFormat="1" ht="20.25" customHeight="1" x14ac:dyDescent="0.2">
      <c r="B320" s="256">
        <v>282</v>
      </c>
      <c r="C320" s="85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110"/>
      <c r="O320" s="113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2:26" s="233" customFormat="1" ht="20.25" customHeight="1" x14ac:dyDescent="0.2">
      <c r="B321" s="256">
        <v>283</v>
      </c>
      <c r="C321" s="85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110"/>
      <c r="O321" s="113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2:26" s="233" customFormat="1" ht="20.25" customHeight="1" x14ac:dyDescent="0.2">
      <c r="B322" s="256">
        <v>284</v>
      </c>
      <c r="C322" s="85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110"/>
      <c r="O322" s="113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2:26" s="233" customFormat="1" ht="20.25" customHeight="1" x14ac:dyDescent="0.2">
      <c r="B323" s="256">
        <v>285</v>
      </c>
      <c r="C323" s="85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110"/>
      <c r="O323" s="113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2:26" s="233" customFormat="1" ht="20.25" customHeight="1" x14ac:dyDescent="0.2">
      <c r="B324" s="256">
        <v>286</v>
      </c>
      <c r="C324" s="85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110"/>
      <c r="O324" s="113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2:26" s="233" customFormat="1" ht="20.25" customHeight="1" x14ac:dyDescent="0.2">
      <c r="B325" s="256">
        <v>287</v>
      </c>
      <c r="C325" s="85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110"/>
      <c r="O325" s="113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2:26" s="233" customFormat="1" ht="20.25" customHeight="1" x14ac:dyDescent="0.2">
      <c r="B326" s="256">
        <v>288</v>
      </c>
      <c r="C326" s="85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110"/>
      <c r="O326" s="113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2:26" s="233" customFormat="1" ht="20.25" customHeight="1" x14ac:dyDescent="0.2">
      <c r="B327" s="256">
        <v>289</v>
      </c>
      <c r="C327" s="85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110"/>
      <c r="O327" s="113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2:26" s="233" customFormat="1" ht="20.25" customHeight="1" x14ac:dyDescent="0.2">
      <c r="B328" s="256">
        <v>290</v>
      </c>
      <c r="C328" s="85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110"/>
      <c r="O328" s="113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2:26" s="233" customFormat="1" ht="20.25" customHeight="1" x14ac:dyDescent="0.2">
      <c r="B329" s="256">
        <v>291</v>
      </c>
      <c r="C329" s="85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110"/>
      <c r="O329" s="113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2:26" s="233" customFormat="1" ht="20.25" customHeight="1" x14ac:dyDescent="0.2">
      <c r="B330" s="256">
        <v>292</v>
      </c>
      <c r="C330" s="85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110"/>
      <c r="O330" s="113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2:26" s="233" customFormat="1" ht="20.25" customHeight="1" x14ac:dyDescent="0.2">
      <c r="B331" s="256">
        <v>293</v>
      </c>
      <c r="C331" s="85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110"/>
      <c r="O331" s="113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2:26" s="233" customFormat="1" ht="20.25" customHeight="1" x14ac:dyDescent="0.2">
      <c r="B332" s="256">
        <v>294</v>
      </c>
      <c r="C332" s="85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110"/>
      <c r="O332" s="113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2:26" s="233" customFormat="1" ht="20.25" customHeight="1" x14ac:dyDescent="0.2">
      <c r="B333" s="256">
        <v>295</v>
      </c>
      <c r="C333" s="85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110"/>
      <c r="O333" s="113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2:26" s="233" customFormat="1" ht="20.25" customHeight="1" x14ac:dyDescent="0.2">
      <c r="B334" s="256">
        <v>296</v>
      </c>
      <c r="C334" s="85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110"/>
      <c r="O334" s="113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2:26" s="233" customFormat="1" ht="20.25" customHeight="1" x14ac:dyDescent="0.2">
      <c r="B335" s="256">
        <v>297</v>
      </c>
      <c r="C335" s="85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110"/>
      <c r="O335" s="113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2:26" s="233" customFormat="1" ht="20.25" customHeight="1" x14ac:dyDescent="0.2">
      <c r="B336" s="256">
        <v>298</v>
      </c>
      <c r="C336" s="85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110"/>
      <c r="O336" s="113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2:26" s="233" customFormat="1" ht="20.25" customHeight="1" x14ac:dyDescent="0.2">
      <c r="B337" s="256">
        <v>299</v>
      </c>
      <c r="C337" s="85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110"/>
      <c r="O337" s="113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2:26" s="233" customFormat="1" ht="20.25" customHeight="1" x14ac:dyDescent="0.2">
      <c r="B338" s="256">
        <v>300</v>
      </c>
      <c r="C338" s="85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110"/>
      <c r="O338" s="113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2:26" s="233" customFormat="1" ht="20.25" customHeight="1" x14ac:dyDescent="0.2">
      <c r="B339" s="256">
        <v>301</v>
      </c>
      <c r="C339" s="85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110"/>
      <c r="O339" s="113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2:26" s="233" customFormat="1" ht="20.25" customHeight="1" x14ac:dyDescent="0.2">
      <c r="B340" s="256">
        <v>302</v>
      </c>
      <c r="C340" s="85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110"/>
      <c r="O340" s="113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2:26" s="233" customFormat="1" ht="20.25" customHeight="1" x14ac:dyDescent="0.2">
      <c r="B341" s="256">
        <v>303</v>
      </c>
      <c r="C341" s="85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110"/>
      <c r="O341" s="113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2:26" s="233" customFormat="1" ht="20.25" customHeight="1" x14ac:dyDescent="0.2">
      <c r="B342" s="256">
        <v>304</v>
      </c>
      <c r="C342" s="85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110"/>
      <c r="O342" s="113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2:26" s="233" customFormat="1" ht="20.25" customHeight="1" x14ac:dyDescent="0.2">
      <c r="B343" s="256">
        <v>305</v>
      </c>
      <c r="C343" s="85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110"/>
      <c r="O343" s="113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2:26" s="233" customFormat="1" ht="20.25" customHeight="1" x14ac:dyDescent="0.2">
      <c r="B344" s="256">
        <v>306</v>
      </c>
      <c r="C344" s="85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110"/>
      <c r="O344" s="113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2:26" s="233" customFormat="1" ht="20.25" customHeight="1" x14ac:dyDescent="0.2">
      <c r="B345" s="256">
        <v>307</v>
      </c>
      <c r="C345" s="85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110"/>
      <c r="O345" s="113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2:26" s="233" customFormat="1" ht="20.25" customHeight="1" x14ac:dyDescent="0.2">
      <c r="B346" s="256">
        <v>308</v>
      </c>
      <c r="C346" s="85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110"/>
      <c r="O346" s="113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2:26" s="233" customFormat="1" ht="20.25" customHeight="1" x14ac:dyDescent="0.2">
      <c r="B347" s="256">
        <v>309</v>
      </c>
      <c r="C347" s="85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110"/>
      <c r="O347" s="113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2:26" s="233" customFormat="1" ht="20.25" customHeight="1" x14ac:dyDescent="0.2">
      <c r="B348" s="256">
        <v>310</v>
      </c>
      <c r="C348" s="85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110"/>
      <c r="O348" s="113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2:26" s="233" customFormat="1" ht="20.25" customHeight="1" x14ac:dyDescent="0.2">
      <c r="B349" s="256">
        <v>311</v>
      </c>
      <c r="C349" s="85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110"/>
      <c r="O349" s="113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2:26" s="233" customFormat="1" ht="20.25" customHeight="1" x14ac:dyDescent="0.2">
      <c r="B350" s="256">
        <v>312</v>
      </c>
      <c r="C350" s="85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110"/>
      <c r="O350" s="113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2:26" s="233" customFormat="1" ht="20.25" customHeight="1" x14ac:dyDescent="0.2">
      <c r="B351" s="256">
        <v>313</v>
      </c>
      <c r="C351" s="85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110"/>
      <c r="O351" s="113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2:26" s="233" customFormat="1" ht="20.25" customHeight="1" x14ac:dyDescent="0.2">
      <c r="B352" s="256">
        <v>314</v>
      </c>
      <c r="C352" s="85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110"/>
      <c r="O352" s="113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2:26" s="233" customFormat="1" ht="20.25" customHeight="1" x14ac:dyDescent="0.2">
      <c r="B353" s="256">
        <v>315</v>
      </c>
      <c r="C353" s="85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110"/>
      <c r="O353" s="113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2:26" s="233" customFormat="1" ht="20.25" customHeight="1" x14ac:dyDescent="0.2">
      <c r="B354" s="256">
        <v>316</v>
      </c>
      <c r="C354" s="85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110"/>
      <c r="O354" s="113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2:26" s="233" customFormat="1" ht="20.25" customHeight="1" x14ac:dyDescent="0.2">
      <c r="B355" s="256">
        <v>317</v>
      </c>
      <c r="C355" s="85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110"/>
      <c r="O355" s="113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2:26" s="233" customFormat="1" ht="20.25" customHeight="1" x14ac:dyDescent="0.2">
      <c r="B356" s="256">
        <v>318</v>
      </c>
      <c r="C356" s="85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110"/>
      <c r="O356" s="113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2:26" s="233" customFormat="1" ht="20.25" customHeight="1" x14ac:dyDescent="0.2">
      <c r="B357" s="256">
        <v>319</v>
      </c>
      <c r="C357" s="85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110"/>
      <c r="O357" s="113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2:26" s="233" customFormat="1" ht="20.25" customHeight="1" x14ac:dyDescent="0.2">
      <c r="B358" s="256">
        <v>320</v>
      </c>
      <c r="C358" s="85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110"/>
      <c r="O358" s="113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2:26" s="233" customFormat="1" ht="20.25" customHeight="1" x14ac:dyDescent="0.2">
      <c r="B359" s="256">
        <v>321</v>
      </c>
      <c r="C359" s="85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110"/>
      <c r="O359" s="113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2:26" s="233" customFormat="1" ht="20.25" customHeight="1" x14ac:dyDescent="0.2">
      <c r="B360" s="256">
        <v>322</v>
      </c>
      <c r="C360" s="85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110"/>
      <c r="O360" s="113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2:26" s="233" customFormat="1" ht="20.25" customHeight="1" x14ac:dyDescent="0.2">
      <c r="B361" s="256">
        <v>323</v>
      </c>
      <c r="C361" s="85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110"/>
      <c r="O361" s="113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2:26" s="233" customFormat="1" ht="20.25" customHeight="1" x14ac:dyDescent="0.2">
      <c r="B362" s="256">
        <v>324</v>
      </c>
      <c r="C362" s="85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110"/>
      <c r="O362" s="113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2:26" s="233" customFormat="1" ht="20.25" customHeight="1" x14ac:dyDescent="0.2">
      <c r="B363" s="256">
        <v>325</v>
      </c>
      <c r="C363" s="85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110"/>
      <c r="O363" s="113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2:26" s="233" customFormat="1" ht="20.25" customHeight="1" x14ac:dyDescent="0.2">
      <c r="B364" s="256">
        <v>326</v>
      </c>
      <c r="C364" s="85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110"/>
      <c r="O364" s="113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2:26" s="233" customFormat="1" ht="20.25" customHeight="1" x14ac:dyDescent="0.2">
      <c r="B365" s="256">
        <v>327</v>
      </c>
      <c r="C365" s="85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110"/>
      <c r="O365" s="113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2:26" s="233" customFormat="1" ht="20.25" customHeight="1" x14ac:dyDescent="0.2">
      <c r="B366" s="256">
        <v>328</v>
      </c>
      <c r="C366" s="85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110"/>
      <c r="O366" s="113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2:26" s="233" customFormat="1" ht="20.25" customHeight="1" x14ac:dyDescent="0.2">
      <c r="B367" s="256">
        <v>329</v>
      </c>
      <c r="C367" s="85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110"/>
      <c r="O367" s="113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2:26" s="233" customFormat="1" ht="20.25" customHeight="1" x14ac:dyDescent="0.2">
      <c r="B368" s="256">
        <v>330</v>
      </c>
      <c r="C368" s="85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110"/>
      <c r="O368" s="113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2:26" s="233" customFormat="1" ht="20.25" customHeight="1" x14ac:dyDescent="0.2">
      <c r="B369" s="256">
        <v>331</v>
      </c>
      <c r="C369" s="85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110"/>
      <c r="O369" s="113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2:26" s="233" customFormat="1" ht="20.25" customHeight="1" x14ac:dyDescent="0.2">
      <c r="B370" s="256">
        <v>332</v>
      </c>
      <c r="C370" s="85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110"/>
      <c r="O370" s="113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2:26" s="233" customFormat="1" ht="20.25" customHeight="1" x14ac:dyDescent="0.2">
      <c r="B371" s="256">
        <v>333</v>
      </c>
      <c r="C371" s="85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110"/>
      <c r="O371" s="113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2:26" s="233" customFormat="1" ht="20.25" customHeight="1" x14ac:dyDescent="0.2">
      <c r="B372" s="256">
        <v>334</v>
      </c>
      <c r="C372" s="85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110"/>
      <c r="O372" s="113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2:26" s="233" customFormat="1" ht="20.25" customHeight="1" x14ac:dyDescent="0.2">
      <c r="B373" s="256">
        <v>335</v>
      </c>
      <c r="C373" s="85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110"/>
      <c r="O373" s="113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2:26" s="233" customFormat="1" ht="20.25" customHeight="1" x14ac:dyDescent="0.2">
      <c r="B374" s="256">
        <v>336</v>
      </c>
      <c r="C374" s="85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110"/>
      <c r="O374" s="113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2:26" s="233" customFormat="1" ht="20.25" customHeight="1" x14ac:dyDescent="0.2">
      <c r="B375" s="256">
        <v>337</v>
      </c>
      <c r="C375" s="85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110"/>
      <c r="O375" s="113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2:26" s="233" customFormat="1" ht="20.25" customHeight="1" x14ac:dyDescent="0.2">
      <c r="B376" s="256">
        <v>338</v>
      </c>
      <c r="C376" s="85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110"/>
      <c r="O376" s="113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2:26" s="233" customFormat="1" ht="20.25" customHeight="1" x14ac:dyDescent="0.2">
      <c r="B377" s="256">
        <v>339</v>
      </c>
      <c r="C377" s="85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110"/>
      <c r="O377" s="113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2:26" s="233" customFormat="1" ht="20.25" customHeight="1" x14ac:dyDescent="0.2">
      <c r="B378" s="256">
        <v>340</v>
      </c>
      <c r="C378" s="85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110"/>
      <c r="O378" s="113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2:26" s="233" customFormat="1" ht="20.25" customHeight="1" x14ac:dyDescent="0.2">
      <c r="B379" s="256">
        <v>341</v>
      </c>
      <c r="C379" s="85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110"/>
      <c r="O379" s="113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2:26" s="233" customFormat="1" ht="20.25" customHeight="1" x14ac:dyDescent="0.2">
      <c r="B380" s="256">
        <v>342</v>
      </c>
      <c r="C380" s="85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110"/>
      <c r="O380" s="113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2:26" s="233" customFormat="1" ht="20.25" customHeight="1" x14ac:dyDescent="0.2">
      <c r="B381" s="256">
        <v>343</v>
      </c>
      <c r="C381" s="85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110"/>
      <c r="O381" s="113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2:26" s="233" customFormat="1" ht="20.25" customHeight="1" x14ac:dyDescent="0.2">
      <c r="B382" s="256">
        <v>344</v>
      </c>
      <c r="C382" s="85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110"/>
      <c r="O382" s="113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2:26" s="233" customFormat="1" ht="20.25" customHeight="1" x14ac:dyDescent="0.2">
      <c r="B383" s="256">
        <v>345</v>
      </c>
      <c r="C383" s="85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110"/>
      <c r="O383" s="113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2:26" s="233" customFormat="1" ht="20.25" customHeight="1" x14ac:dyDescent="0.2">
      <c r="B384" s="256">
        <v>346</v>
      </c>
      <c r="C384" s="85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110"/>
      <c r="O384" s="113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2:26" s="233" customFormat="1" ht="20.25" customHeight="1" x14ac:dyDescent="0.2">
      <c r="B385" s="256">
        <v>347</v>
      </c>
      <c r="C385" s="85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110"/>
      <c r="O385" s="113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2:26" s="233" customFormat="1" ht="20.25" customHeight="1" x14ac:dyDescent="0.2">
      <c r="B386" s="256">
        <v>348</v>
      </c>
      <c r="C386" s="85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110"/>
      <c r="O386" s="113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2:26" s="233" customFormat="1" ht="20.25" customHeight="1" x14ac:dyDescent="0.2">
      <c r="B387" s="256">
        <v>349</v>
      </c>
      <c r="C387" s="85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110"/>
      <c r="O387" s="113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2:26" s="233" customFormat="1" ht="20.25" customHeight="1" x14ac:dyDescent="0.2">
      <c r="B388" s="256">
        <v>350</v>
      </c>
      <c r="C388" s="85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110"/>
      <c r="O388" s="113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2:26" s="233" customFormat="1" ht="20.25" customHeight="1" x14ac:dyDescent="0.2">
      <c r="B389" s="256">
        <v>351</v>
      </c>
      <c r="C389" s="85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110"/>
      <c r="O389" s="113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2:26" s="233" customFormat="1" ht="20.25" customHeight="1" x14ac:dyDescent="0.2">
      <c r="B390" s="256">
        <v>352</v>
      </c>
      <c r="C390" s="85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110"/>
      <c r="O390" s="113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2:26" s="233" customFormat="1" ht="20.25" customHeight="1" x14ac:dyDescent="0.2">
      <c r="B391" s="256">
        <v>353</v>
      </c>
      <c r="C391" s="85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110"/>
      <c r="O391" s="113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2:26" s="233" customFormat="1" ht="20.25" customHeight="1" x14ac:dyDescent="0.2">
      <c r="B392" s="256">
        <v>354</v>
      </c>
      <c r="C392" s="85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110"/>
      <c r="O392" s="113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2:26" s="233" customFormat="1" ht="20.25" customHeight="1" x14ac:dyDescent="0.2">
      <c r="B393" s="256">
        <v>355</v>
      </c>
      <c r="C393" s="85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110"/>
      <c r="O393" s="113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2:26" s="233" customFormat="1" ht="20.25" customHeight="1" x14ac:dyDescent="0.2">
      <c r="B394" s="256">
        <v>356</v>
      </c>
      <c r="C394" s="85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110"/>
      <c r="O394" s="113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2:26" s="233" customFormat="1" ht="20.25" customHeight="1" x14ac:dyDescent="0.2">
      <c r="B395" s="256">
        <v>357</v>
      </c>
      <c r="C395" s="85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110"/>
      <c r="O395" s="113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2:26" s="233" customFormat="1" ht="20.25" customHeight="1" x14ac:dyDescent="0.2">
      <c r="B396" s="256">
        <v>358</v>
      </c>
      <c r="C396" s="85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110"/>
      <c r="O396" s="113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2:26" s="233" customFormat="1" ht="20.25" customHeight="1" x14ac:dyDescent="0.2">
      <c r="B397" s="256">
        <v>359</v>
      </c>
      <c r="C397" s="85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110"/>
      <c r="O397" s="113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2:26" s="233" customFormat="1" ht="20.25" customHeight="1" x14ac:dyDescent="0.2">
      <c r="B398" s="256">
        <v>360</v>
      </c>
      <c r="C398" s="85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110"/>
      <c r="O398" s="113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2:26" s="233" customFormat="1" ht="20.25" customHeight="1" x14ac:dyDescent="0.2">
      <c r="B399" s="256">
        <v>361</v>
      </c>
      <c r="C399" s="85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110"/>
      <c r="O399" s="113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2:26" s="233" customFormat="1" ht="20.25" customHeight="1" x14ac:dyDescent="0.2">
      <c r="B400" s="256">
        <v>362</v>
      </c>
      <c r="C400" s="85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110"/>
      <c r="O400" s="113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2:26" s="233" customFormat="1" ht="20.25" customHeight="1" x14ac:dyDescent="0.2">
      <c r="B401" s="256">
        <v>363</v>
      </c>
      <c r="C401" s="85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110"/>
      <c r="O401" s="113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2:26" s="233" customFormat="1" ht="20.25" customHeight="1" x14ac:dyDescent="0.2">
      <c r="B402" s="256">
        <v>364</v>
      </c>
      <c r="C402" s="85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110"/>
      <c r="O402" s="113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2:26" s="233" customFormat="1" ht="20.25" customHeight="1" x14ac:dyDescent="0.2">
      <c r="B403" s="256">
        <v>365</v>
      </c>
      <c r="C403" s="85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110"/>
      <c r="O403" s="113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2:26" s="233" customFormat="1" ht="20.25" customHeight="1" x14ac:dyDescent="0.2">
      <c r="B404" s="256">
        <v>366</v>
      </c>
      <c r="C404" s="85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110"/>
      <c r="O404" s="113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2:26" s="233" customFormat="1" ht="20.25" customHeight="1" x14ac:dyDescent="0.2">
      <c r="B405" s="256">
        <v>367</v>
      </c>
      <c r="C405" s="85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110"/>
      <c r="O405" s="113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2:26" s="233" customFormat="1" ht="20.25" customHeight="1" x14ac:dyDescent="0.2">
      <c r="B406" s="256">
        <v>368</v>
      </c>
      <c r="C406" s="85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110"/>
      <c r="O406" s="113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2:26" s="233" customFormat="1" ht="20.25" customHeight="1" x14ac:dyDescent="0.2">
      <c r="B407" s="256">
        <v>369</v>
      </c>
      <c r="C407" s="85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110"/>
      <c r="O407" s="113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2:26" s="233" customFormat="1" ht="20.25" customHeight="1" x14ac:dyDescent="0.2">
      <c r="B408" s="256">
        <v>370</v>
      </c>
      <c r="C408" s="85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110"/>
      <c r="O408" s="113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2:26" s="233" customFormat="1" ht="20.25" customHeight="1" x14ac:dyDescent="0.2">
      <c r="B409" s="256">
        <v>371</v>
      </c>
      <c r="C409" s="85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110"/>
      <c r="O409" s="113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2:26" s="233" customFormat="1" ht="20.25" customHeight="1" x14ac:dyDescent="0.2">
      <c r="B410" s="256">
        <v>372</v>
      </c>
      <c r="C410" s="85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110"/>
      <c r="O410" s="113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2:26" s="233" customFormat="1" ht="20.25" customHeight="1" x14ac:dyDescent="0.2">
      <c r="B411" s="256">
        <v>373</v>
      </c>
      <c r="C411" s="85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110"/>
      <c r="O411" s="113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2:26" s="233" customFormat="1" ht="20.25" customHeight="1" x14ac:dyDescent="0.2">
      <c r="B412" s="256">
        <v>374</v>
      </c>
      <c r="C412" s="85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110"/>
      <c r="O412" s="113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2:26" s="233" customFormat="1" ht="20.25" customHeight="1" x14ac:dyDescent="0.2">
      <c r="B413" s="256">
        <v>375</v>
      </c>
      <c r="C413" s="85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110"/>
      <c r="O413" s="113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2:26" s="233" customFormat="1" ht="20.25" customHeight="1" x14ac:dyDescent="0.2">
      <c r="B414" s="256">
        <v>376</v>
      </c>
      <c r="C414" s="85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110"/>
      <c r="O414" s="113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2:26" s="233" customFormat="1" ht="20.25" customHeight="1" x14ac:dyDescent="0.2">
      <c r="B415" s="256">
        <v>377</v>
      </c>
      <c r="C415" s="85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110"/>
      <c r="O415" s="113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2:26" s="233" customFormat="1" ht="20.25" customHeight="1" x14ac:dyDescent="0.2">
      <c r="B416" s="256">
        <v>378</v>
      </c>
      <c r="C416" s="85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110"/>
      <c r="O416" s="113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2:26" s="233" customFormat="1" ht="20.25" customHeight="1" x14ac:dyDescent="0.2">
      <c r="B417" s="256">
        <v>379</v>
      </c>
      <c r="C417" s="85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110"/>
      <c r="O417" s="113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2:26" s="233" customFormat="1" ht="20.25" customHeight="1" x14ac:dyDescent="0.2">
      <c r="B418" s="256">
        <v>380</v>
      </c>
      <c r="C418" s="85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110"/>
      <c r="O418" s="113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2:26" s="233" customFormat="1" ht="20.25" customHeight="1" x14ac:dyDescent="0.2">
      <c r="B419" s="256">
        <v>381</v>
      </c>
      <c r="C419" s="85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110"/>
      <c r="O419" s="113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2:26" s="233" customFormat="1" ht="20.25" customHeight="1" x14ac:dyDescent="0.2">
      <c r="B420" s="256">
        <v>382</v>
      </c>
      <c r="C420" s="85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110"/>
      <c r="O420" s="113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2:26" s="233" customFormat="1" ht="20.25" customHeight="1" x14ac:dyDescent="0.2">
      <c r="B421" s="256">
        <v>383</v>
      </c>
      <c r="C421" s="85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110"/>
      <c r="O421" s="113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2:26" s="233" customFormat="1" ht="20.25" customHeight="1" x14ac:dyDescent="0.2">
      <c r="B422" s="256">
        <v>384</v>
      </c>
      <c r="C422" s="85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110"/>
      <c r="O422" s="113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2:26" s="233" customFormat="1" ht="20.25" customHeight="1" x14ac:dyDescent="0.2">
      <c r="B423" s="256">
        <v>385</v>
      </c>
      <c r="C423" s="85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110"/>
      <c r="O423" s="113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2:26" s="233" customFormat="1" ht="20.25" customHeight="1" x14ac:dyDescent="0.2">
      <c r="B424" s="256">
        <v>386</v>
      </c>
      <c r="C424" s="85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110"/>
      <c r="O424" s="113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2:26" s="233" customFormat="1" ht="20.25" customHeight="1" x14ac:dyDescent="0.2">
      <c r="B425" s="256">
        <v>387</v>
      </c>
      <c r="C425" s="85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110"/>
      <c r="O425" s="113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2:26" s="233" customFormat="1" ht="20.25" customHeight="1" x14ac:dyDescent="0.2">
      <c r="B426" s="256">
        <v>388</v>
      </c>
      <c r="C426" s="85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110"/>
      <c r="O426" s="113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2:26" s="233" customFormat="1" ht="20.25" customHeight="1" x14ac:dyDescent="0.2">
      <c r="B427" s="256">
        <v>389</v>
      </c>
      <c r="C427" s="85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110"/>
      <c r="O427" s="113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2:26" s="233" customFormat="1" ht="20.25" customHeight="1" x14ac:dyDescent="0.2">
      <c r="B428" s="256">
        <v>390</v>
      </c>
      <c r="C428" s="85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110"/>
      <c r="O428" s="113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2:26" s="233" customFormat="1" ht="20.25" customHeight="1" x14ac:dyDescent="0.2">
      <c r="B429" s="256">
        <v>391</v>
      </c>
      <c r="C429" s="85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110"/>
      <c r="O429" s="113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2:26" s="233" customFormat="1" ht="20.25" customHeight="1" x14ac:dyDescent="0.2">
      <c r="B430" s="256">
        <v>392</v>
      </c>
      <c r="C430" s="85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110"/>
      <c r="O430" s="113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2:26" s="233" customFormat="1" ht="20.25" customHeight="1" x14ac:dyDescent="0.2">
      <c r="B431" s="256">
        <v>393</v>
      </c>
      <c r="C431" s="85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110"/>
      <c r="O431" s="113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2:26" s="233" customFormat="1" ht="20.25" customHeight="1" x14ac:dyDescent="0.2">
      <c r="B432" s="256">
        <v>394</v>
      </c>
      <c r="C432" s="85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110"/>
      <c r="O432" s="113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2:26" s="233" customFormat="1" ht="20.25" customHeight="1" x14ac:dyDescent="0.2">
      <c r="B433" s="256">
        <v>395</v>
      </c>
      <c r="C433" s="85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110"/>
      <c r="O433" s="113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2:26" s="233" customFormat="1" ht="20.25" customHeight="1" x14ac:dyDescent="0.2">
      <c r="B434" s="256">
        <v>396</v>
      </c>
      <c r="C434" s="85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110"/>
      <c r="O434" s="113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2:26" s="233" customFormat="1" ht="20.25" customHeight="1" x14ac:dyDescent="0.2">
      <c r="B435" s="256">
        <v>397</v>
      </c>
      <c r="C435" s="85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110"/>
      <c r="O435" s="113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2:26" s="233" customFormat="1" ht="20.25" customHeight="1" x14ac:dyDescent="0.2">
      <c r="B436" s="256">
        <v>398</v>
      </c>
      <c r="C436" s="85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110"/>
      <c r="O436" s="113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2:26" s="233" customFormat="1" ht="20.25" customHeight="1" x14ac:dyDescent="0.2">
      <c r="B437" s="256">
        <v>399</v>
      </c>
      <c r="C437" s="85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110"/>
      <c r="O437" s="113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2:26" s="233" customFormat="1" ht="20.25" customHeight="1" x14ac:dyDescent="0.2">
      <c r="B438" s="256">
        <v>400</v>
      </c>
      <c r="C438" s="85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110"/>
      <c r="O438" s="113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2:26" s="233" customFormat="1" ht="20.25" customHeight="1" x14ac:dyDescent="0.2">
      <c r="B439" s="256">
        <v>401</v>
      </c>
      <c r="C439" s="85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110"/>
      <c r="O439" s="113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2:26" s="233" customFormat="1" ht="20.25" customHeight="1" x14ac:dyDescent="0.2">
      <c r="B440" s="256">
        <v>402</v>
      </c>
      <c r="C440" s="85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110"/>
      <c r="O440" s="113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2:26" s="233" customFormat="1" ht="20.25" customHeight="1" x14ac:dyDescent="0.2">
      <c r="B441" s="256">
        <v>403</v>
      </c>
      <c r="C441" s="85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110"/>
      <c r="O441" s="113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2:26" s="233" customFormat="1" ht="20.25" customHeight="1" x14ac:dyDescent="0.2">
      <c r="B442" s="256">
        <v>404</v>
      </c>
      <c r="C442" s="85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110"/>
      <c r="O442" s="113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2:26" s="233" customFormat="1" ht="20.25" customHeight="1" x14ac:dyDescent="0.2">
      <c r="B443" s="256">
        <v>405</v>
      </c>
      <c r="C443" s="85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110"/>
      <c r="O443" s="113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2:26" s="233" customFormat="1" ht="20.25" customHeight="1" x14ac:dyDescent="0.2">
      <c r="B444" s="256">
        <v>406</v>
      </c>
      <c r="C444" s="85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110"/>
      <c r="O444" s="113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2:26" s="233" customFormat="1" ht="20.25" customHeight="1" x14ac:dyDescent="0.2">
      <c r="B445" s="256">
        <v>407</v>
      </c>
      <c r="C445" s="85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110"/>
      <c r="O445" s="113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2:26" s="233" customFormat="1" ht="20.25" customHeight="1" x14ac:dyDescent="0.2">
      <c r="B446" s="256">
        <v>408</v>
      </c>
      <c r="C446" s="85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110"/>
      <c r="O446" s="113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2:26" s="233" customFormat="1" ht="20.25" customHeight="1" x14ac:dyDescent="0.2">
      <c r="B447" s="256">
        <v>409</v>
      </c>
      <c r="C447" s="85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110"/>
      <c r="O447" s="113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2:26" s="233" customFormat="1" ht="20.25" customHeight="1" x14ac:dyDescent="0.2">
      <c r="B448" s="256">
        <v>410</v>
      </c>
      <c r="C448" s="85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110"/>
      <c r="O448" s="113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2:26" s="233" customFormat="1" ht="20.25" customHeight="1" x14ac:dyDescent="0.2">
      <c r="B449" s="256">
        <v>411</v>
      </c>
      <c r="C449" s="85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110"/>
      <c r="O449" s="113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2:26" s="233" customFormat="1" ht="20.25" customHeight="1" x14ac:dyDescent="0.2">
      <c r="B450" s="256">
        <v>412</v>
      </c>
      <c r="C450" s="85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110"/>
      <c r="O450" s="113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2:26" s="233" customFormat="1" ht="20.25" customHeight="1" x14ac:dyDescent="0.2">
      <c r="B451" s="256">
        <v>413</v>
      </c>
      <c r="C451" s="85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110"/>
      <c r="O451" s="113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2:26" s="233" customFormat="1" ht="20.25" customHeight="1" x14ac:dyDescent="0.2">
      <c r="B452" s="256">
        <v>414</v>
      </c>
      <c r="C452" s="85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110"/>
      <c r="O452" s="113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2:26" s="233" customFormat="1" ht="20.25" customHeight="1" x14ac:dyDescent="0.2">
      <c r="B453" s="256">
        <v>415</v>
      </c>
      <c r="C453" s="85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110"/>
      <c r="O453" s="113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2:26" s="233" customFormat="1" ht="20.25" customHeight="1" x14ac:dyDescent="0.2">
      <c r="B454" s="256">
        <v>416</v>
      </c>
      <c r="C454" s="85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110"/>
      <c r="O454" s="113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2:26" s="233" customFormat="1" ht="20.25" customHeight="1" x14ac:dyDescent="0.2">
      <c r="B455" s="256">
        <v>417</v>
      </c>
      <c r="C455" s="85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110"/>
      <c r="O455" s="113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2:26" s="233" customFormat="1" ht="20.25" customHeight="1" x14ac:dyDescent="0.2">
      <c r="B456" s="256">
        <v>418</v>
      </c>
      <c r="C456" s="85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110"/>
      <c r="O456" s="113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2:26" s="233" customFormat="1" ht="20.25" customHeight="1" x14ac:dyDescent="0.2">
      <c r="B457" s="256">
        <v>419</v>
      </c>
      <c r="C457" s="85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110"/>
      <c r="O457" s="113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2:26" s="233" customFormat="1" ht="20.25" customHeight="1" x14ac:dyDescent="0.2">
      <c r="B458" s="256">
        <v>420</v>
      </c>
      <c r="C458" s="85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110"/>
      <c r="O458" s="113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2:26" s="233" customFormat="1" ht="20.25" customHeight="1" x14ac:dyDescent="0.2">
      <c r="B459" s="256">
        <v>421</v>
      </c>
      <c r="C459" s="85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110"/>
      <c r="O459" s="113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2:26" s="233" customFormat="1" ht="20.25" customHeight="1" x14ac:dyDescent="0.2">
      <c r="B460" s="256">
        <v>422</v>
      </c>
      <c r="C460" s="85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110"/>
      <c r="O460" s="113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2:26" s="233" customFormat="1" ht="20.25" customHeight="1" x14ac:dyDescent="0.2">
      <c r="B461" s="256">
        <v>423</v>
      </c>
      <c r="C461" s="85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110"/>
      <c r="O461" s="113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2:26" s="233" customFormat="1" ht="20.25" customHeight="1" x14ac:dyDescent="0.2">
      <c r="B462" s="256">
        <v>424</v>
      </c>
      <c r="C462" s="85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110"/>
      <c r="O462" s="113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2:26" s="233" customFormat="1" ht="20.25" customHeight="1" x14ac:dyDescent="0.2">
      <c r="B463" s="256">
        <v>425</v>
      </c>
      <c r="C463" s="85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110"/>
      <c r="O463" s="113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2:26" s="233" customFormat="1" ht="20.25" customHeight="1" x14ac:dyDescent="0.2">
      <c r="B464" s="256">
        <v>426</v>
      </c>
      <c r="C464" s="85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110"/>
      <c r="O464" s="113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2:26" s="233" customFormat="1" ht="20.25" customHeight="1" x14ac:dyDescent="0.2">
      <c r="B465" s="256">
        <v>427</v>
      </c>
      <c r="C465" s="85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110"/>
      <c r="O465" s="113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2:26" s="233" customFormat="1" ht="20.25" customHeight="1" x14ac:dyDescent="0.2">
      <c r="B466" s="256">
        <v>428</v>
      </c>
      <c r="C466" s="85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110"/>
      <c r="O466" s="113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2:26" s="233" customFormat="1" ht="20.25" customHeight="1" x14ac:dyDescent="0.2">
      <c r="B467" s="256">
        <v>429</v>
      </c>
      <c r="C467" s="85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110"/>
      <c r="O467" s="113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2:26" s="233" customFormat="1" ht="20.25" customHeight="1" x14ac:dyDescent="0.2">
      <c r="B468" s="256">
        <v>430</v>
      </c>
      <c r="C468" s="85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110"/>
      <c r="O468" s="113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2:26" s="233" customFormat="1" ht="20.25" customHeight="1" x14ac:dyDescent="0.2">
      <c r="B469" s="256">
        <v>431</v>
      </c>
      <c r="C469" s="85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110"/>
      <c r="O469" s="113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2:26" s="233" customFormat="1" ht="20.25" customHeight="1" x14ac:dyDescent="0.2">
      <c r="B470" s="256">
        <v>432</v>
      </c>
      <c r="C470" s="85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110"/>
      <c r="O470" s="113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2:26" s="233" customFormat="1" ht="20.25" customHeight="1" x14ac:dyDescent="0.2">
      <c r="B471" s="256">
        <v>433</v>
      </c>
      <c r="C471" s="85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110"/>
      <c r="O471" s="113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2:26" s="233" customFormat="1" ht="20.25" customHeight="1" x14ac:dyDescent="0.2">
      <c r="B472" s="256">
        <v>434</v>
      </c>
      <c r="C472" s="85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110"/>
      <c r="O472" s="113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2:26" s="233" customFormat="1" ht="20.25" customHeight="1" x14ac:dyDescent="0.2">
      <c r="B473" s="256">
        <v>435</v>
      </c>
      <c r="C473" s="85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110"/>
      <c r="O473" s="113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2:26" s="233" customFormat="1" ht="20.25" customHeight="1" x14ac:dyDescent="0.2">
      <c r="B474" s="256">
        <v>436</v>
      </c>
      <c r="C474" s="85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110"/>
      <c r="O474" s="113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2:26" s="233" customFormat="1" ht="20.25" customHeight="1" x14ac:dyDescent="0.2">
      <c r="B475" s="256">
        <v>437</v>
      </c>
      <c r="C475" s="85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110"/>
      <c r="O475" s="113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2:26" s="233" customFormat="1" ht="20.25" customHeight="1" x14ac:dyDescent="0.2">
      <c r="B476" s="256">
        <v>438</v>
      </c>
      <c r="C476" s="85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110"/>
      <c r="O476" s="113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2:26" s="233" customFormat="1" ht="20.25" customHeight="1" x14ac:dyDescent="0.2">
      <c r="B477" s="256">
        <v>439</v>
      </c>
      <c r="C477" s="85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110"/>
      <c r="O477" s="113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2:26" s="233" customFormat="1" ht="20.25" customHeight="1" x14ac:dyDescent="0.2">
      <c r="B478" s="256">
        <v>440</v>
      </c>
      <c r="C478" s="85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110"/>
      <c r="O478" s="113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2:26" s="233" customFormat="1" ht="20.25" customHeight="1" x14ac:dyDescent="0.2">
      <c r="B479" s="256">
        <v>441</v>
      </c>
      <c r="C479" s="85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110"/>
      <c r="O479" s="113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2:26" s="233" customFormat="1" ht="20.25" customHeight="1" x14ac:dyDescent="0.2">
      <c r="B480" s="256">
        <v>442</v>
      </c>
      <c r="C480" s="85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110"/>
      <c r="O480" s="113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2:26" s="233" customFormat="1" ht="20.25" customHeight="1" x14ac:dyDescent="0.2">
      <c r="B481" s="256">
        <v>443</v>
      </c>
      <c r="C481" s="85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110"/>
      <c r="O481" s="113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2:26" s="233" customFormat="1" ht="20.25" customHeight="1" x14ac:dyDescent="0.2">
      <c r="B482" s="256">
        <v>444</v>
      </c>
      <c r="C482" s="85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110"/>
      <c r="O482" s="113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2:26" s="233" customFormat="1" ht="20.25" customHeight="1" x14ac:dyDescent="0.2">
      <c r="B483" s="256">
        <v>445</v>
      </c>
      <c r="C483" s="85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110"/>
      <c r="O483" s="113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2:26" s="233" customFormat="1" ht="20.25" customHeight="1" x14ac:dyDescent="0.2">
      <c r="B484" s="256">
        <v>446</v>
      </c>
      <c r="C484" s="85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110"/>
      <c r="O484" s="113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2:26" s="233" customFormat="1" ht="20.25" customHeight="1" x14ac:dyDescent="0.2">
      <c r="B485" s="256">
        <v>447</v>
      </c>
      <c r="C485" s="85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110"/>
      <c r="O485" s="113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2:26" s="233" customFormat="1" ht="20.25" customHeight="1" x14ac:dyDescent="0.2">
      <c r="B486" s="256">
        <v>448</v>
      </c>
      <c r="C486" s="85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110"/>
      <c r="O486" s="113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2:26" s="233" customFormat="1" ht="20.25" customHeight="1" x14ac:dyDescent="0.2">
      <c r="B487" s="256">
        <v>449</v>
      </c>
      <c r="C487" s="85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110"/>
      <c r="O487" s="113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2:26" s="233" customFormat="1" ht="20.25" customHeight="1" x14ac:dyDescent="0.2">
      <c r="B488" s="256">
        <v>450</v>
      </c>
      <c r="C488" s="85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110"/>
      <c r="O488" s="113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2:26" s="233" customFormat="1" ht="20.25" customHeight="1" x14ac:dyDescent="0.2">
      <c r="B489" s="256">
        <v>451</v>
      </c>
      <c r="C489" s="85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110"/>
      <c r="O489" s="113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2:26" s="233" customFormat="1" ht="20.25" customHeight="1" x14ac:dyDescent="0.2">
      <c r="B490" s="256">
        <v>452</v>
      </c>
      <c r="C490" s="85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110"/>
      <c r="O490" s="113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2:26" s="233" customFormat="1" ht="20.25" customHeight="1" x14ac:dyDescent="0.2">
      <c r="B491" s="256">
        <v>453</v>
      </c>
      <c r="C491" s="85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110"/>
      <c r="O491" s="113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2:26" s="233" customFormat="1" ht="20.25" customHeight="1" x14ac:dyDescent="0.2">
      <c r="B492" s="256">
        <v>454</v>
      </c>
      <c r="C492" s="85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110"/>
      <c r="O492" s="113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2:26" s="233" customFormat="1" ht="20.25" customHeight="1" x14ac:dyDescent="0.2">
      <c r="B493" s="256">
        <v>455</v>
      </c>
      <c r="C493" s="85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110"/>
      <c r="O493" s="113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2:26" s="233" customFormat="1" ht="20.25" customHeight="1" x14ac:dyDescent="0.2">
      <c r="B494" s="256">
        <v>456</v>
      </c>
      <c r="C494" s="85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110"/>
      <c r="O494" s="113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2:26" s="233" customFormat="1" ht="20.25" customHeight="1" x14ac:dyDescent="0.2">
      <c r="B495" s="256">
        <v>457</v>
      </c>
      <c r="C495" s="85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110"/>
      <c r="O495" s="113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2:26" s="233" customFormat="1" ht="20.25" customHeight="1" x14ac:dyDescent="0.2">
      <c r="B496" s="256">
        <v>458</v>
      </c>
      <c r="C496" s="85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110"/>
      <c r="O496" s="113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2:26" s="233" customFormat="1" ht="20.25" customHeight="1" x14ac:dyDescent="0.2">
      <c r="B497" s="256">
        <v>459</v>
      </c>
      <c r="C497" s="85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110"/>
      <c r="O497" s="113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2:26" s="233" customFormat="1" ht="20.25" customHeight="1" x14ac:dyDescent="0.2">
      <c r="B498" s="256">
        <v>460</v>
      </c>
      <c r="C498" s="85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110"/>
      <c r="O498" s="113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2:26" s="233" customFormat="1" ht="20.25" customHeight="1" x14ac:dyDescent="0.2">
      <c r="B499" s="256">
        <v>461</v>
      </c>
      <c r="C499" s="85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110"/>
      <c r="O499" s="113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2:26" s="233" customFormat="1" ht="20.25" customHeight="1" x14ac:dyDescent="0.2">
      <c r="B500" s="256">
        <v>462</v>
      </c>
      <c r="C500" s="85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110"/>
      <c r="O500" s="113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2:26" s="233" customFormat="1" ht="20.25" customHeight="1" x14ac:dyDescent="0.2">
      <c r="B501" s="256">
        <v>463</v>
      </c>
      <c r="C501" s="85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110"/>
      <c r="O501" s="113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2:26" s="233" customFormat="1" ht="20.25" customHeight="1" x14ac:dyDescent="0.2">
      <c r="B502" s="256">
        <v>464</v>
      </c>
      <c r="C502" s="85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110"/>
      <c r="O502" s="113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2:26" s="233" customFormat="1" ht="20.25" customHeight="1" x14ac:dyDescent="0.2">
      <c r="B503" s="256">
        <v>465</v>
      </c>
      <c r="C503" s="85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110"/>
      <c r="O503" s="113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2:26" s="233" customFormat="1" ht="20.25" customHeight="1" x14ac:dyDescent="0.2">
      <c r="B504" s="256">
        <v>466</v>
      </c>
      <c r="C504" s="85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110"/>
      <c r="O504" s="113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2:26" s="233" customFormat="1" ht="20.25" customHeight="1" x14ac:dyDescent="0.2">
      <c r="B505" s="256">
        <v>467</v>
      </c>
      <c r="C505" s="85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110"/>
      <c r="O505" s="113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2:26" s="233" customFormat="1" ht="20.25" customHeight="1" x14ac:dyDescent="0.2">
      <c r="B506" s="256">
        <v>468</v>
      </c>
      <c r="C506" s="85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110"/>
      <c r="O506" s="113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2:26" s="233" customFormat="1" ht="20.25" customHeight="1" x14ac:dyDescent="0.2">
      <c r="B507" s="256">
        <v>469</v>
      </c>
      <c r="C507" s="85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110"/>
      <c r="O507" s="113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2:26" s="233" customFormat="1" ht="20.25" customHeight="1" x14ac:dyDescent="0.2">
      <c r="B508" s="256">
        <v>470</v>
      </c>
      <c r="C508" s="85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110"/>
      <c r="O508" s="113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2:26" s="233" customFormat="1" ht="20.25" customHeight="1" x14ac:dyDescent="0.2">
      <c r="B509" s="256">
        <v>471</v>
      </c>
      <c r="C509" s="85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110"/>
      <c r="O509" s="113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2:26" s="233" customFormat="1" ht="20.25" customHeight="1" x14ac:dyDescent="0.2">
      <c r="B510" s="256">
        <v>472</v>
      </c>
      <c r="C510" s="85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110"/>
      <c r="O510" s="113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2:26" s="233" customFormat="1" ht="20.25" customHeight="1" x14ac:dyDescent="0.2">
      <c r="B511" s="256">
        <v>473</v>
      </c>
      <c r="C511" s="85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110"/>
      <c r="O511" s="113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2:26" s="233" customFormat="1" ht="20.25" customHeight="1" x14ac:dyDescent="0.2">
      <c r="B512" s="256">
        <v>474</v>
      </c>
      <c r="C512" s="85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110"/>
      <c r="O512" s="113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2:26" s="233" customFormat="1" ht="20.25" customHeight="1" x14ac:dyDescent="0.2">
      <c r="B513" s="256">
        <v>475</v>
      </c>
      <c r="C513" s="85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110"/>
      <c r="O513" s="113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2:26" s="233" customFormat="1" ht="20.25" customHeight="1" x14ac:dyDescent="0.2">
      <c r="B514" s="256">
        <v>476</v>
      </c>
      <c r="C514" s="85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110"/>
      <c r="O514" s="113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2:26" s="233" customFormat="1" ht="20.25" customHeight="1" x14ac:dyDescent="0.2">
      <c r="B515" s="256">
        <v>477</v>
      </c>
      <c r="C515" s="85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110"/>
      <c r="O515" s="113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2:26" s="233" customFormat="1" ht="20.25" customHeight="1" x14ac:dyDescent="0.2">
      <c r="B516" s="256">
        <v>478</v>
      </c>
      <c r="C516" s="85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110"/>
      <c r="O516" s="113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2:26" s="233" customFormat="1" ht="20.25" customHeight="1" x14ac:dyDescent="0.2">
      <c r="B517" s="256">
        <v>479</v>
      </c>
      <c r="C517" s="85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110"/>
      <c r="O517" s="113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2:26" s="233" customFormat="1" ht="20.25" customHeight="1" x14ac:dyDescent="0.2">
      <c r="B518" s="256">
        <v>480</v>
      </c>
      <c r="C518" s="85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110"/>
      <c r="O518" s="113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2:26" s="233" customFormat="1" ht="20.25" customHeight="1" x14ac:dyDescent="0.2">
      <c r="B519" s="256">
        <v>481</v>
      </c>
      <c r="C519" s="85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110"/>
      <c r="O519" s="113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2:26" s="233" customFormat="1" ht="20.25" customHeight="1" x14ac:dyDescent="0.2">
      <c r="B520" s="256">
        <v>482</v>
      </c>
      <c r="C520" s="85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110"/>
      <c r="O520" s="113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2:26" s="233" customFormat="1" ht="20.25" customHeight="1" x14ac:dyDescent="0.2">
      <c r="B521" s="256">
        <v>483</v>
      </c>
      <c r="C521" s="85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110"/>
      <c r="O521" s="113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2:26" s="233" customFormat="1" ht="20.25" customHeight="1" x14ac:dyDescent="0.2">
      <c r="B522" s="256">
        <v>484</v>
      </c>
      <c r="C522" s="85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110"/>
      <c r="O522" s="113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2:26" s="233" customFormat="1" ht="20.25" customHeight="1" x14ac:dyDescent="0.2">
      <c r="B523" s="256">
        <v>485</v>
      </c>
      <c r="C523" s="85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110"/>
      <c r="O523" s="113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2:26" s="233" customFormat="1" ht="20.25" customHeight="1" x14ac:dyDescent="0.2">
      <c r="B524" s="256">
        <v>486</v>
      </c>
      <c r="C524" s="85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110"/>
      <c r="O524" s="113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2:26" s="233" customFormat="1" ht="20.25" customHeight="1" x14ac:dyDescent="0.2">
      <c r="B525" s="256">
        <v>487</v>
      </c>
      <c r="C525" s="85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110"/>
      <c r="O525" s="113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2:26" s="233" customFormat="1" ht="20.25" customHeight="1" x14ac:dyDescent="0.2">
      <c r="B526" s="256">
        <v>488</v>
      </c>
      <c r="C526" s="85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110"/>
      <c r="O526" s="113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2:26" s="233" customFormat="1" ht="20.25" customHeight="1" x14ac:dyDescent="0.2">
      <c r="B527" s="256">
        <v>489</v>
      </c>
      <c r="C527" s="85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110"/>
      <c r="O527" s="113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2:26" s="233" customFormat="1" ht="20.25" customHeight="1" x14ac:dyDescent="0.2">
      <c r="B528" s="256">
        <v>490</v>
      </c>
      <c r="C528" s="85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110"/>
      <c r="O528" s="113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2:26" s="233" customFormat="1" ht="20.25" customHeight="1" x14ac:dyDescent="0.2">
      <c r="B529" s="256">
        <v>491</v>
      </c>
      <c r="C529" s="85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110"/>
      <c r="O529" s="113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2:26" s="233" customFormat="1" ht="20.25" customHeight="1" x14ac:dyDescent="0.2">
      <c r="B530" s="256">
        <v>492</v>
      </c>
      <c r="C530" s="85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110"/>
      <c r="O530" s="113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2:26" s="233" customFormat="1" ht="20.25" customHeight="1" x14ac:dyDescent="0.2">
      <c r="B531" s="256">
        <v>493</v>
      </c>
      <c r="C531" s="85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110"/>
      <c r="O531" s="113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2:26" s="233" customFormat="1" ht="20.25" customHeight="1" x14ac:dyDescent="0.2">
      <c r="B532" s="256">
        <v>494</v>
      </c>
      <c r="C532" s="85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110"/>
      <c r="O532" s="113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2:26" s="233" customFormat="1" ht="20.100000000000001" customHeight="1" x14ac:dyDescent="0.2">
      <c r="B533" s="256">
        <v>495</v>
      </c>
      <c r="C533" s="85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110"/>
      <c r="O533" s="113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2:26" s="233" customFormat="1" ht="20.100000000000001" customHeight="1" x14ac:dyDescent="0.2">
      <c r="B534" s="256">
        <v>496</v>
      </c>
      <c r="C534" s="85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110"/>
      <c r="O534" s="113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2:26" s="233" customFormat="1" ht="20.100000000000001" customHeight="1" x14ac:dyDescent="0.2">
      <c r="B535" s="256">
        <v>497</v>
      </c>
      <c r="C535" s="85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110"/>
      <c r="O535" s="113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2:26" s="233" customFormat="1" ht="20.100000000000001" customHeight="1" x14ac:dyDescent="0.2">
      <c r="B536" s="256">
        <v>498</v>
      </c>
      <c r="C536" s="85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110"/>
      <c r="O536" s="113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2:26" s="233" customFormat="1" ht="20.100000000000001" customHeight="1" x14ac:dyDescent="0.2">
      <c r="B537" s="256">
        <v>499</v>
      </c>
      <c r="C537" s="85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110"/>
      <c r="O537" s="113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2:26" s="233" customFormat="1" ht="20.100000000000001" customHeight="1" thickBot="1" x14ac:dyDescent="0.25">
      <c r="B538" s="256">
        <v>500</v>
      </c>
      <c r="C538" s="85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110"/>
      <c r="O538" s="113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2:26" s="233" customFormat="1" ht="20.100000000000001" customHeight="1" x14ac:dyDescent="0.2">
      <c r="B539" s="456" t="s">
        <v>187</v>
      </c>
      <c r="C539" s="98">
        <f>MAX(C39:C538)</f>
        <v>0</v>
      </c>
      <c r="D539" s="99">
        <f t="shared" ref="D539:Z539" si="22">MAX(D39:D538)</f>
        <v>0</v>
      </c>
      <c r="E539" s="99">
        <f t="shared" si="22"/>
        <v>0</v>
      </c>
      <c r="F539" s="99">
        <f t="shared" si="22"/>
        <v>0</v>
      </c>
      <c r="G539" s="99">
        <f t="shared" si="22"/>
        <v>0</v>
      </c>
      <c r="H539" s="99">
        <f t="shared" si="22"/>
        <v>0</v>
      </c>
      <c r="I539" s="99">
        <f t="shared" si="22"/>
        <v>0</v>
      </c>
      <c r="J539" s="99">
        <f t="shared" si="22"/>
        <v>0</v>
      </c>
      <c r="K539" s="99">
        <f t="shared" si="22"/>
        <v>0</v>
      </c>
      <c r="L539" s="99">
        <f t="shared" si="22"/>
        <v>0</v>
      </c>
      <c r="M539" s="99">
        <f t="shared" si="22"/>
        <v>0</v>
      </c>
      <c r="N539" s="114">
        <f t="shared" si="22"/>
        <v>0</v>
      </c>
      <c r="O539" s="116">
        <f t="shared" si="22"/>
        <v>0</v>
      </c>
      <c r="P539" s="99">
        <f t="shared" si="22"/>
        <v>0</v>
      </c>
      <c r="Q539" s="99">
        <f t="shared" si="22"/>
        <v>0</v>
      </c>
      <c r="R539" s="99">
        <f t="shared" si="22"/>
        <v>0</v>
      </c>
      <c r="S539" s="99">
        <f t="shared" si="22"/>
        <v>0</v>
      </c>
      <c r="T539" s="99">
        <f t="shared" si="22"/>
        <v>0</v>
      </c>
      <c r="U539" s="99">
        <f t="shared" si="22"/>
        <v>0</v>
      </c>
      <c r="V539" s="99">
        <f t="shared" si="22"/>
        <v>0</v>
      </c>
      <c r="W539" s="99">
        <f t="shared" si="22"/>
        <v>0</v>
      </c>
      <c r="X539" s="99">
        <f t="shared" si="22"/>
        <v>0</v>
      </c>
      <c r="Y539" s="99">
        <f t="shared" si="22"/>
        <v>0</v>
      </c>
      <c r="Z539" s="100">
        <f t="shared" si="22"/>
        <v>0</v>
      </c>
    </row>
    <row r="540" spans="2:26" s="233" customFormat="1" ht="20.100000000000001" customHeight="1" x14ac:dyDescent="0.2">
      <c r="B540" s="457" t="s">
        <v>169</v>
      </c>
      <c r="C540" s="95">
        <f t="shared" ref="C540:Z540" si="23">MIN(C39:C538)</f>
        <v>0</v>
      </c>
      <c r="D540" s="96">
        <f t="shared" si="23"/>
        <v>0</v>
      </c>
      <c r="E540" s="96">
        <f t="shared" si="23"/>
        <v>0</v>
      </c>
      <c r="F540" s="96">
        <f t="shared" si="23"/>
        <v>0</v>
      </c>
      <c r="G540" s="96">
        <f t="shared" si="23"/>
        <v>0</v>
      </c>
      <c r="H540" s="96">
        <f t="shared" si="23"/>
        <v>0</v>
      </c>
      <c r="I540" s="96">
        <f t="shared" si="23"/>
        <v>0</v>
      </c>
      <c r="J540" s="96">
        <f t="shared" si="23"/>
        <v>0</v>
      </c>
      <c r="K540" s="96">
        <f t="shared" si="23"/>
        <v>0</v>
      </c>
      <c r="L540" s="96">
        <f t="shared" si="23"/>
        <v>0</v>
      </c>
      <c r="M540" s="96">
        <f t="shared" si="23"/>
        <v>0</v>
      </c>
      <c r="N540" s="115">
        <f t="shared" si="23"/>
        <v>0</v>
      </c>
      <c r="O540" s="117">
        <f t="shared" si="23"/>
        <v>0</v>
      </c>
      <c r="P540" s="96">
        <f t="shared" si="23"/>
        <v>0</v>
      </c>
      <c r="Q540" s="96">
        <f t="shared" si="23"/>
        <v>0</v>
      </c>
      <c r="R540" s="96">
        <f t="shared" si="23"/>
        <v>0</v>
      </c>
      <c r="S540" s="96">
        <f t="shared" si="23"/>
        <v>0</v>
      </c>
      <c r="T540" s="96">
        <f t="shared" si="23"/>
        <v>0</v>
      </c>
      <c r="U540" s="96">
        <f t="shared" si="23"/>
        <v>0</v>
      </c>
      <c r="V540" s="96">
        <f t="shared" si="23"/>
        <v>0</v>
      </c>
      <c r="W540" s="96">
        <f t="shared" si="23"/>
        <v>0</v>
      </c>
      <c r="X540" s="96">
        <f t="shared" si="23"/>
        <v>0</v>
      </c>
      <c r="Y540" s="96">
        <f t="shared" si="23"/>
        <v>0</v>
      </c>
      <c r="Z540" s="97">
        <f t="shared" si="23"/>
        <v>0</v>
      </c>
    </row>
    <row r="541" spans="2:26" s="233" customFormat="1" ht="18" customHeight="1" x14ac:dyDescent="0.2">
      <c r="B541" s="537" t="s">
        <v>145</v>
      </c>
      <c r="C541" s="536" t="str">
        <f>IFERROR(AVERAGE(C39:C538),"")</f>
        <v/>
      </c>
      <c r="D541" s="536" t="str">
        <f t="shared" ref="D541:Z541" si="24">IFERROR(AVERAGE(D39:D538),"")</f>
        <v/>
      </c>
      <c r="E541" s="536" t="str">
        <f t="shared" si="24"/>
        <v/>
      </c>
      <c r="F541" s="536" t="str">
        <f t="shared" si="24"/>
        <v/>
      </c>
      <c r="G541" s="536" t="str">
        <f t="shared" si="24"/>
        <v/>
      </c>
      <c r="H541" s="536" t="str">
        <f t="shared" si="24"/>
        <v/>
      </c>
      <c r="I541" s="536" t="str">
        <f t="shared" si="24"/>
        <v/>
      </c>
      <c r="J541" s="536" t="str">
        <f t="shared" si="24"/>
        <v/>
      </c>
      <c r="K541" s="536" t="str">
        <f t="shared" si="24"/>
        <v/>
      </c>
      <c r="L541" s="536" t="str">
        <f t="shared" si="24"/>
        <v/>
      </c>
      <c r="M541" s="536" t="str">
        <f t="shared" si="24"/>
        <v/>
      </c>
      <c r="N541" s="536" t="str">
        <f t="shared" si="24"/>
        <v/>
      </c>
      <c r="O541" s="536" t="str">
        <f t="shared" si="24"/>
        <v/>
      </c>
      <c r="P541" s="536" t="str">
        <f t="shared" si="24"/>
        <v/>
      </c>
      <c r="Q541" s="536" t="str">
        <f t="shared" si="24"/>
        <v/>
      </c>
      <c r="R541" s="536" t="str">
        <f t="shared" si="24"/>
        <v/>
      </c>
      <c r="S541" s="536" t="str">
        <f t="shared" si="24"/>
        <v/>
      </c>
      <c r="T541" s="536" t="str">
        <f t="shared" si="24"/>
        <v/>
      </c>
      <c r="U541" s="536" t="str">
        <f t="shared" si="24"/>
        <v/>
      </c>
      <c r="V541" s="536" t="str">
        <f t="shared" si="24"/>
        <v/>
      </c>
      <c r="W541" s="536" t="str">
        <f t="shared" si="24"/>
        <v/>
      </c>
      <c r="X541" s="536" t="str">
        <f t="shared" si="24"/>
        <v/>
      </c>
      <c r="Y541" s="536" t="str">
        <f t="shared" si="24"/>
        <v/>
      </c>
      <c r="Z541" s="536" t="str">
        <f t="shared" si="24"/>
        <v/>
      </c>
    </row>
    <row r="542" spans="2:26" s="233" customFormat="1" x14ac:dyDescent="0.2">
      <c r="B542" s="271"/>
      <c r="C542" s="289"/>
      <c r="D542" s="289"/>
      <c r="E542" s="289"/>
      <c r="F542" s="289"/>
      <c r="G542" s="289"/>
      <c r="H542" s="289"/>
      <c r="Z542" s="234"/>
    </row>
    <row r="543" spans="2:26" s="233" customFormat="1" x14ac:dyDescent="0.2">
      <c r="B543" s="284"/>
      <c r="C543" s="289"/>
      <c r="D543" s="289"/>
      <c r="E543" s="289"/>
      <c r="F543" s="289"/>
      <c r="G543" s="289"/>
      <c r="H543" s="289"/>
      <c r="U543" s="234"/>
    </row>
    <row r="544" spans="2:26" s="233" customFormat="1" ht="15" x14ac:dyDescent="0.2">
      <c r="B544" s="284"/>
      <c r="C544" s="293"/>
      <c r="D544" s="294"/>
      <c r="E544" s="293"/>
      <c r="F544" s="293"/>
      <c r="G544" s="293"/>
      <c r="H544" s="293"/>
      <c r="I544" s="285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U544" s="286"/>
    </row>
    <row r="545" spans="2:20" s="233" customFormat="1" x14ac:dyDescent="0.2">
      <c r="B545" s="284"/>
      <c r="C545" s="293"/>
      <c r="D545" s="293"/>
      <c r="E545" s="293"/>
      <c r="F545" s="293"/>
      <c r="G545" s="293"/>
      <c r="H545" s="293"/>
      <c r="I545" s="293"/>
      <c r="J545" s="293"/>
      <c r="K545" s="293"/>
      <c r="L545" s="293"/>
      <c r="M545" s="283"/>
      <c r="N545" s="283"/>
      <c r="O545" s="287"/>
      <c r="P545" s="283"/>
      <c r="Q545" s="283"/>
      <c r="R545" s="284"/>
      <c r="S545" s="284"/>
    </row>
    <row r="546" spans="2:20" s="233" customFormat="1" x14ac:dyDescent="0.2">
      <c r="B546" s="284"/>
      <c r="C546" s="293"/>
      <c r="D546" s="294"/>
      <c r="E546" s="293"/>
      <c r="F546" s="293"/>
      <c r="G546" s="293"/>
      <c r="H546" s="295"/>
      <c r="I546" s="293"/>
      <c r="J546" s="293"/>
      <c r="K546" s="293"/>
      <c r="L546" s="293"/>
      <c r="M546" s="283"/>
      <c r="N546" s="283"/>
      <c r="O546" s="287"/>
      <c r="P546" s="283"/>
      <c r="Q546" s="283"/>
      <c r="R546" s="284"/>
      <c r="S546" s="284"/>
      <c r="T546" s="234"/>
    </row>
    <row r="547" spans="2:20" s="233" customFormat="1" ht="15" x14ac:dyDescent="0.2">
      <c r="B547" s="284"/>
      <c r="C547" s="293"/>
      <c r="I547" s="296"/>
      <c r="J547" s="295"/>
      <c r="K547" s="295"/>
      <c r="L547" s="295"/>
      <c r="M547" s="283"/>
      <c r="N547" s="283"/>
      <c r="O547" s="283"/>
      <c r="P547" s="283"/>
      <c r="Q547" s="283"/>
      <c r="R547" s="284"/>
      <c r="S547" s="284"/>
      <c r="T547" s="288"/>
    </row>
    <row r="548" spans="2:20" s="233" customFormat="1" ht="15" x14ac:dyDescent="0.2">
      <c r="B548" s="284"/>
      <c r="C548" s="293"/>
      <c r="I548" s="296"/>
      <c r="J548" s="295"/>
      <c r="K548" s="295"/>
      <c r="L548" s="295"/>
      <c r="M548" s="283"/>
      <c r="N548" s="283"/>
      <c r="O548" s="283"/>
      <c r="P548" s="283"/>
      <c r="Q548" s="283"/>
      <c r="R548" s="284"/>
      <c r="S548" s="284"/>
      <c r="T548" s="288"/>
    </row>
    <row r="549" spans="2:20" s="233" customFormat="1" ht="15" x14ac:dyDescent="0.2">
      <c r="B549" s="284"/>
      <c r="C549" s="293"/>
      <c r="I549" s="296"/>
      <c r="J549" s="295"/>
      <c r="K549" s="295"/>
      <c r="L549" s="295"/>
      <c r="M549" s="283"/>
      <c r="N549" s="283"/>
      <c r="O549" s="283"/>
      <c r="P549" s="283"/>
      <c r="Q549" s="283"/>
      <c r="R549" s="284"/>
      <c r="S549" s="284"/>
      <c r="T549" s="288"/>
    </row>
    <row r="550" spans="2:20" s="233" customFormat="1" x14ac:dyDescent="0.2">
      <c r="B550" s="284"/>
      <c r="C550" s="293"/>
      <c r="I550" s="295"/>
      <c r="J550" s="295"/>
      <c r="K550" s="295"/>
      <c r="L550" s="295"/>
      <c r="M550" s="283"/>
      <c r="N550" s="283"/>
      <c r="O550" s="283"/>
      <c r="P550" s="283"/>
      <c r="Q550" s="283"/>
      <c r="R550" s="284"/>
      <c r="S550" s="284"/>
    </row>
    <row r="551" spans="2:20" s="233" customFormat="1" x14ac:dyDescent="0.2">
      <c r="B551" s="284"/>
      <c r="C551" s="293"/>
      <c r="I551" s="293"/>
      <c r="J551" s="293"/>
      <c r="K551" s="293"/>
      <c r="L551" s="293"/>
      <c r="M551" s="283"/>
      <c r="N551" s="283"/>
      <c r="O551" s="283"/>
      <c r="P551" s="283"/>
      <c r="Q551" s="283"/>
      <c r="R551" s="284"/>
      <c r="S551" s="284"/>
    </row>
    <row r="552" spans="2:20" s="233" customFormat="1" x14ac:dyDescent="0.2">
      <c r="B552" s="284"/>
      <c r="C552" s="293"/>
      <c r="I552" s="293"/>
      <c r="J552" s="293"/>
      <c r="K552" s="293"/>
      <c r="L552" s="293"/>
      <c r="M552" s="283"/>
      <c r="N552" s="283"/>
      <c r="O552" s="283"/>
      <c r="P552" s="283"/>
      <c r="Q552" s="283"/>
      <c r="R552" s="284"/>
      <c r="S552" s="284"/>
    </row>
    <row r="553" spans="2:20" s="233" customFormat="1" x14ac:dyDescent="0.2">
      <c r="B553" s="284"/>
      <c r="C553" s="293"/>
      <c r="I553" s="293"/>
      <c r="J553" s="293"/>
      <c r="K553" s="293"/>
      <c r="L553" s="293"/>
      <c r="M553" s="283"/>
      <c r="N553" s="283"/>
      <c r="O553" s="283"/>
      <c r="P553" s="283"/>
      <c r="Q553" s="283"/>
      <c r="R553" s="284"/>
      <c r="S553" s="284"/>
    </row>
    <row r="554" spans="2:20" s="233" customFormat="1" x14ac:dyDescent="0.2">
      <c r="B554" s="284"/>
      <c r="C554" s="293"/>
      <c r="I554" s="293"/>
      <c r="J554" s="293"/>
      <c r="K554" s="293"/>
      <c r="L554" s="293"/>
      <c r="M554" s="284"/>
      <c r="N554" s="284"/>
      <c r="O554" s="284"/>
      <c r="P554" s="284"/>
      <c r="Q554" s="284"/>
      <c r="R554" s="284"/>
      <c r="S554" s="284"/>
    </row>
    <row r="555" spans="2:20" s="233" customFormat="1" x14ac:dyDescent="0.2">
      <c r="B555" s="284"/>
      <c r="C555" s="293"/>
      <c r="I555" s="293"/>
      <c r="J555" s="293"/>
      <c r="K555" s="293"/>
      <c r="L555" s="293"/>
      <c r="M555" s="284"/>
      <c r="N555" s="284"/>
      <c r="O555" s="284"/>
      <c r="P555" s="284"/>
      <c r="Q555" s="284"/>
      <c r="R555" s="284"/>
      <c r="S555" s="284"/>
    </row>
    <row r="556" spans="2:20" s="233" customFormat="1" x14ac:dyDescent="0.2">
      <c r="B556" s="284"/>
      <c r="C556" s="293"/>
      <c r="I556" s="293"/>
      <c r="J556" s="293"/>
      <c r="K556" s="293"/>
      <c r="L556" s="293"/>
      <c r="M556" s="284"/>
      <c r="N556" s="284"/>
      <c r="O556" s="284"/>
      <c r="P556" s="284"/>
      <c r="Q556" s="284"/>
    </row>
    <row r="557" spans="2:20" s="233" customFormat="1" x14ac:dyDescent="0.2">
      <c r="B557" s="284"/>
      <c r="C557" s="293"/>
      <c r="I557" s="293"/>
      <c r="J557" s="293"/>
      <c r="K557" s="293"/>
      <c r="L557" s="293"/>
      <c r="M557" s="284"/>
      <c r="N557" s="284"/>
      <c r="O557" s="284"/>
      <c r="P557" s="284"/>
      <c r="Q557" s="284"/>
    </row>
    <row r="558" spans="2:20" s="233" customFormat="1" x14ac:dyDescent="0.2">
      <c r="B558" s="284"/>
      <c r="C558" s="293"/>
      <c r="D558" s="293"/>
      <c r="E558" s="293"/>
      <c r="F558" s="293"/>
      <c r="G558" s="293"/>
      <c r="H558" s="293"/>
      <c r="I558" s="293"/>
      <c r="J558" s="293"/>
      <c r="K558" s="293"/>
      <c r="L558" s="293"/>
      <c r="M558" s="284"/>
      <c r="N558" s="284"/>
      <c r="O558" s="284"/>
      <c r="P558" s="284"/>
      <c r="Q558" s="284"/>
    </row>
    <row r="559" spans="2:20" s="233" customFormat="1" x14ac:dyDescent="0.2">
      <c r="B559" s="284"/>
      <c r="C559" s="293"/>
      <c r="D559" s="293"/>
      <c r="E559" s="293"/>
      <c r="F559" s="293"/>
      <c r="G559" s="293"/>
      <c r="H559" s="293"/>
      <c r="I559" s="293"/>
      <c r="J559" s="293"/>
      <c r="K559" s="293"/>
      <c r="L559" s="293"/>
    </row>
    <row r="560" spans="2:20" s="233" customFormat="1" x14ac:dyDescent="0.2">
      <c r="C560" s="293"/>
      <c r="D560" s="293"/>
      <c r="E560" s="293"/>
      <c r="F560" s="293"/>
      <c r="G560" s="293"/>
      <c r="H560" s="293"/>
      <c r="I560" s="293"/>
      <c r="J560" s="293"/>
      <c r="K560" s="293"/>
      <c r="L560" s="293"/>
    </row>
    <row r="561" spans="3:12" s="233" customFormat="1" x14ac:dyDescent="0.2">
      <c r="C561" s="293"/>
      <c r="D561" s="293"/>
      <c r="E561" s="293"/>
      <c r="F561" s="293"/>
      <c r="G561" s="293"/>
      <c r="H561" s="293"/>
      <c r="I561" s="293"/>
      <c r="J561" s="293"/>
      <c r="K561" s="293"/>
      <c r="L561" s="293"/>
    </row>
    <row r="562" spans="3:12" s="233" customFormat="1" x14ac:dyDescent="0.2">
      <c r="C562" s="293"/>
      <c r="D562" s="293"/>
      <c r="E562" s="293"/>
      <c r="F562" s="293"/>
      <c r="G562" s="293"/>
      <c r="H562" s="293"/>
      <c r="I562" s="293"/>
      <c r="J562" s="293"/>
      <c r="K562" s="293"/>
      <c r="L562" s="293"/>
    </row>
    <row r="563" spans="3:12" s="233" customFormat="1" x14ac:dyDescent="0.2">
      <c r="C563" s="293"/>
      <c r="D563" s="293"/>
      <c r="E563" s="293"/>
      <c r="F563" s="293"/>
      <c r="G563" s="293"/>
      <c r="H563" s="293"/>
      <c r="I563" s="293"/>
      <c r="J563" s="293"/>
      <c r="K563" s="293"/>
      <c r="L563" s="293"/>
    </row>
    <row r="564" spans="3:12" s="233" customFormat="1" x14ac:dyDescent="0.2">
      <c r="C564" s="293"/>
      <c r="D564" s="293"/>
      <c r="E564" s="293"/>
      <c r="F564" s="293"/>
      <c r="G564" s="293"/>
      <c r="H564" s="293"/>
      <c r="I564" s="293"/>
      <c r="J564" s="293"/>
      <c r="K564" s="293"/>
      <c r="L564" s="293"/>
    </row>
    <row r="565" spans="3:12" s="233" customFormat="1" x14ac:dyDescent="0.2">
      <c r="C565" s="293"/>
      <c r="D565" s="293"/>
      <c r="E565" s="293"/>
      <c r="F565" s="293"/>
      <c r="G565" s="293"/>
      <c r="H565" s="293"/>
      <c r="I565" s="293"/>
      <c r="J565" s="293"/>
      <c r="K565" s="293"/>
      <c r="L565" s="293"/>
    </row>
    <row r="566" spans="3:12" s="233" customFormat="1" x14ac:dyDescent="0.2"/>
    <row r="567" spans="3:12" s="233" customFormat="1" x14ac:dyDescent="0.2"/>
    <row r="568" spans="3:12" s="233" customFormat="1" x14ac:dyDescent="0.2"/>
    <row r="569" spans="3:12" s="233" customFormat="1" x14ac:dyDescent="0.2"/>
    <row r="570" spans="3:12" s="233" customFormat="1" x14ac:dyDescent="0.2"/>
    <row r="571" spans="3:12" s="233" customFormat="1" x14ac:dyDescent="0.2"/>
    <row r="572" spans="3:12" s="233" customFormat="1" x14ac:dyDescent="0.2"/>
    <row r="573" spans="3:12" s="233" customFormat="1" x14ac:dyDescent="0.2"/>
    <row r="574" spans="3:12" s="233" customFormat="1" x14ac:dyDescent="0.2"/>
    <row r="575" spans="3:12" s="233" customFormat="1" x14ac:dyDescent="0.2"/>
    <row r="576" spans="3:12" s="233" customFormat="1" x14ac:dyDescent="0.2"/>
    <row r="577" s="233" customFormat="1" x14ac:dyDescent="0.2"/>
    <row r="578" s="233" customFormat="1" x14ac:dyDescent="0.2"/>
    <row r="579" s="233" customFormat="1" x14ac:dyDescent="0.2"/>
    <row r="580" s="233" customFormat="1" x14ac:dyDescent="0.2"/>
    <row r="581" s="233" customFormat="1" x14ac:dyDescent="0.2"/>
    <row r="582" s="233" customFormat="1" x14ac:dyDescent="0.2"/>
    <row r="583" s="233" customFormat="1" x14ac:dyDescent="0.2"/>
    <row r="584" s="233" customFormat="1" x14ac:dyDescent="0.2"/>
    <row r="585" s="233" customFormat="1" x14ac:dyDescent="0.2"/>
    <row r="586" s="233" customFormat="1" x14ac:dyDescent="0.2"/>
    <row r="587" s="233" customFormat="1" x14ac:dyDescent="0.2"/>
    <row r="588" s="233" customFormat="1" x14ac:dyDescent="0.2"/>
    <row r="589" s="233" customFormat="1" x14ac:dyDescent="0.2"/>
    <row r="590" s="233" customFormat="1" x14ac:dyDescent="0.2"/>
    <row r="591" s="233" customFormat="1" x14ac:dyDescent="0.2"/>
    <row r="592" s="233" customFormat="1" x14ac:dyDescent="0.2"/>
    <row r="593" s="233" customFormat="1" x14ac:dyDescent="0.2"/>
    <row r="594" s="233" customFormat="1" x14ac:dyDescent="0.2"/>
    <row r="595" s="233" customFormat="1" x14ac:dyDescent="0.2"/>
    <row r="596" s="233" customFormat="1" x14ac:dyDescent="0.2"/>
    <row r="597" s="233" customFormat="1" x14ac:dyDescent="0.2"/>
    <row r="598" s="233" customFormat="1" x14ac:dyDescent="0.2"/>
    <row r="599" s="233" customFormat="1" x14ac:dyDescent="0.2"/>
    <row r="600" s="233" customFormat="1" x14ac:dyDescent="0.2"/>
    <row r="601" s="233" customFormat="1" x14ac:dyDescent="0.2"/>
    <row r="602" s="233" customFormat="1" x14ac:dyDescent="0.2"/>
    <row r="603" s="233" customFormat="1" x14ac:dyDescent="0.2"/>
    <row r="604" s="233" customFormat="1" x14ac:dyDescent="0.2"/>
    <row r="605" s="233" customFormat="1" x14ac:dyDescent="0.2"/>
    <row r="606" s="233" customFormat="1" x14ac:dyDescent="0.2"/>
    <row r="607" s="233" customFormat="1" x14ac:dyDescent="0.2"/>
    <row r="608" s="233" customFormat="1" x14ac:dyDescent="0.2"/>
    <row r="609" s="233" customFormat="1" x14ac:dyDescent="0.2"/>
    <row r="610" s="233" customFormat="1" x14ac:dyDescent="0.2"/>
    <row r="611" s="233" customFormat="1" x14ac:dyDescent="0.2"/>
    <row r="612" s="233" customFormat="1" x14ac:dyDescent="0.2"/>
    <row r="613" s="233" customFormat="1" x14ac:dyDescent="0.2"/>
    <row r="614" s="233" customFormat="1" x14ac:dyDescent="0.2"/>
    <row r="615" s="233" customFormat="1" x14ac:dyDescent="0.2"/>
    <row r="616" s="233" customFormat="1" x14ac:dyDescent="0.2"/>
    <row r="617" s="233" customFormat="1" x14ac:dyDescent="0.2"/>
    <row r="618" s="233" customFormat="1" x14ac:dyDescent="0.2"/>
    <row r="619" s="233" customFormat="1" x14ac:dyDescent="0.2"/>
    <row r="620" s="233" customFormat="1" x14ac:dyDescent="0.2"/>
    <row r="621" s="233" customFormat="1" x14ac:dyDescent="0.2"/>
    <row r="622" s="233" customFormat="1" x14ac:dyDescent="0.2"/>
    <row r="623" s="233" customFormat="1" x14ac:dyDescent="0.2"/>
    <row r="624" s="233" customFormat="1" x14ac:dyDescent="0.2"/>
    <row r="625" s="233" customFormat="1" x14ac:dyDescent="0.2"/>
    <row r="626" s="233" customFormat="1" x14ac:dyDescent="0.2"/>
    <row r="627" s="233" customFormat="1" x14ac:dyDescent="0.2"/>
    <row r="628" s="233" customFormat="1" x14ac:dyDescent="0.2"/>
    <row r="629" s="233" customFormat="1" x14ac:dyDescent="0.2"/>
    <row r="630" s="233" customFormat="1" x14ac:dyDescent="0.2"/>
    <row r="631" s="233" customFormat="1" x14ac:dyDescent="0.2"/>
    <row r="632" s="233" customFormat="1" x14ac:dyDescent="0.2"/>
    <row r="633" s="233" customFormat="1" x14ac:dyDescent="0.2"/>
    <row r="634" s="233" customFormat="1" x14ac:dyDescent="0.2"/>
    <row r="635" s="233" customFormat="1" x14ac:dyDescent="0.2"/>
    <row r="636" s="233" customFormat="1" x14ac:dyDescent="0.2"/>
    <row r="637" s="233" customFormat="1" x14ac:dyDescent="0.2"/>
    <row r="638" s="233" customFormat="1" x14ac:dyDescent="0.2"/>
    <row r="639" s="233" customFormat="1" x14ac:dyDescent="0.2"/>
    <row r="640" s="233" customFormat="1" x14ac:dyDescent="0.2"/>
    <row r="641" s="233" customFormat="1" x14ac:dyDescent="0.2"/>
    <row r="642" s="233" customFormat="1" x14ac:dyDescent="0.2"/>
    <row r="643" s="233" customFormat="1" x14ac:dyDescent="0.2"/>
    <row r="644" s="233" customFormat="1" x14ac:dyDescent="0.2"/>
    <row r="645" s="233" customFormat="1" x14ac:dyDescent="0.2"/>
    <row r="646" s="233" customFormat="1" x14ac:dyDescent="0.2"/>
    <row r="647" s="233" customFormat="1" x14ac:dyDescent="0.2"/>
    <row r="648" s="233" customFormat="1" x14ac:dyDescent="0.2"/>
    <row r="649" s="233" customFormat="1" x14ac:dyDescent="0.2"/>
    <row r="650" s="233" customFormat="1" x14ac:dyDescent="0.2"/>
    <row r="651" s="233" customFormat="1" x14ac:dyDescent="0.2"/>
    <row r="652" s="233" customFormat="1" x14ac:dyDescent="0.2"/>
    <row r="653" s="233" customFormat="1" x14ac:dyDescent="0.2"/>
    <row r="654" s="233" customFormat="1" x14ac:dyDescent="0.2"/>
    <row r="655" s="233" customFormat="1" x14ac:dyDescent="0.2"/>
    <row r="656" s="233" customFormat="1" x14ac:dyDescent="0.2"/>
    <row r="657" s="233" customFormat="1" x14ac:dyDescent="0.2"/>
    <row r="658" s="233" customFormat="1" x14ac:dyDescent="0.2"/>
    <row r="659" s="233" customFormat="1" x14ac:dyDescent="0.2"/>
    <row r="660" s="233" customFormat="1" x14ac:dyDescent="0.2"/>
    <row r="661" s="233" customFormat="1" x14ac:dyDescent="0.2"/>
    <row r="662" s="233" customFormat="1" x14ac:dyDescent="0.2"/>
    <row r="663" s="233" customFormat="1" x14ac:dyDescent="0.2"/>
    <row r="664" s="233" customFormat="1" x14ac:dyDescent="0.2"/>
    <row r="665" s="233" customFormat="1" x14ac:dyDescent="0.2"/>
    <row r="666" s="233" customFormat="1" x14ac:dyDescent="0.2"/>
    <row r="667" s="233" customFormat="1" x14ac:dyDescent="0.2"/>
    <row r="668" s="233" customFormat="1" x14ac:dyDescent="0.2"/>
    <row r="669" s="233" customFormat="1" x14ac:dyDescent="0.2"/>
    <row r="670" s="233" customFormat="1" x14ac:dyDescent="0.2"/>
    <row r="671" s="233" customFormat="1" x14ac:dyDescent="0.2"/>
    <row r="672" s="233" customFormat="1" x14ac:dyDescent="0.2"/>
    <row r="673" s="233" customFormat="1" x14ac:dyDescent="0.2"/>
    <row r="674" s="233" customFormat="1" x14ac:dyDescent="0.2"/>
    <row r="675" s="233" customFormat="1" x14ac:dyDescent="0.2"/>
    <row r="676" s="233" customFormat="1" x14ac:dyDescent="0.2"/>
    <row r="677" s="233" customFormat="1" x14ac:dyDescent="0.2"/>
    <row r="678" s="233" customFormat="1" x14ac:dyDescent="0.2"/>
    <row r="679" s="233" customFormat="1" x14ac:dyDescent="0.2"/>
    <row r="680" s="233" customFormat="1" x14ac:dyDescent="0.2"/>
    <row r="681" s="233" customFormat="1" x14ac:dyDescent="0.2"/>
    <row r="682" s="233" customFormat="1" x14ac:dyDescent="0.2"/>
    <row r="683" s="233" customFormat="1" x14ac:dyDescent="0.2"/>
    <row r="684" s="233" customFormat="1" x14ac:dyDescent="0.2"/>
    <row r="685" s="233" customFormat="1" x14ac:dyDescent="0.2"/>
    <row r="686" s="233" customFormat="1" x14ac:dyDescent="0.2"/>
    <row r="687" s="233" customFormat="1" x14ac:dyDescent="0.2"/>
    <row r="688" s="233" customFormat="1" x14ac:dyDescent="0.2"/>
    <row r="689" s="233" customFormat="1" x14ac:dyDescent="0.2"/>
    <row r="690" s="233" customFormat="1" x14ac:dyDescent="0.2"/>
    <row r="691" s="233" customFormat="1" x14ac:dyDescent="0.2"/>
    <row r="692" s="233" customFormat="1" x14ac:dyDescent="0.2"/>
    <row r="693" s="233" customFormat="1" x14ac:dyDescent="0.2"/>
    <row r="694" s="233" customFormat="1" x14ac:dyDescent="0.2"/>
    <row r="695" s="233" customFormat="1" x14ac:dyDescent="0.2"/>
    <row r="696" s="233" customFormat="1" x14ac:dyDescent="0.2"/>
    <row r="697" s="233" customFormat="1" x14ac:dyDescent="0.2"/>
    <row r="698" s="233" customFormat="1" x14ac:dyDescent="0.2"/>
    <row r="699" s="233" customFormat="1" x14ac:dyDescent="0.2"/>
    <row r="700" s="233" customFormat="1" x14ac:dyDescent="0.2"/>
    <row r="701" s="233" customFormat="1" x14ac:dyDescent="0.2"/>
    <row r="702" s="233" customFormat="1" x14ac:dyDescent="0.2"/>
    <row r="703" s="233" customFormat="1" x14ac:dyDescent="0.2"/>
    <row r="704" s="233" customFormat="1" x14ac:dyDescent="0.2"/>
    <row r="705" s="233" customFormat="1" x14ac:dyDescent="0.2"/>
    <row r="706" s="233" customFormat="1" x14ac:dyDescent="0.2"/>
    <row r="707" s="233" customFormat="1" x14ac:dyDescent="0.2"/>
    <row r="708" s="233" customFormat="1" x14ac:dyDescent="0.2"/>
    <row r="709" s="233" customFormat="1" x14ac:dyDescent="0.2"/>
    <row r="710" s="233" customFormat="1" x14ac:dyDescent="0.2"/>
    <row r="711" s="233" customFormat="1" x14ac:dyDescent="0.2"/>
    <row r="712" s="233" customFormat="1" x14ac:dyDescent="0.2"/>
    <row r="713" s="233" customFormat="1" x14ac:dyDescent="0.2"/>
    <row r="714" s="233" customFormat="1" x14ac:dyDescent="0.2"/>
    <row r="715" s="233" customFormat="1" x14ac:dyDescent="0.2"/>
    <row r="716" s="233" customFormat="1" x14ac:dyDescent="0.2"/>
    <row r="717" s="233" customFormat="1" x14ac:dyDescent="0.2"/>
    <row r="718" s="233" customFormat="1" x14ac:dyDescent="0.2"/>
    <row r="719" s="233" customFormat="1" x14ac:dyDescent="0.2"/>
    <row r="720" s="233" customFormat="1" x14ac:dyDescent="0.2"/>
    <row r="721" s="233" customFormat="1" x14ac:dyDescent="0.2"/>
    <row r="722" s="233" customFormat="1" x14ac:dyDescent="0.2"/>
    <row r="723" s="233" customFormat="1" x14ac:dyDescent="0.2"/>
    <row r="724" s="233" customFormat="1" x14ac:dyDescent="0.2"/>
    <row r="725" s="233" customFormat="1" x14ac:dyDescent="0.2"/>
    <row r="726" s="233" customFormat="1" x14ac:dyDescent="0.2"/>
    <row r="727" s="233" customFormat="1" x14ac:dyDescent="0.2"/>
    <row r="728" s="233" customFormat="1" x14ac:dyDescent="0.2"/>
    <row r="729" s="233" customFormat="1" x14ac:dyDescent="0.2"/>
    <row r="730" s="233" customFormat="1" x14ac:dyDescent="0.2"/>
    <row r="731" s="233" customFormat="1" x14ac:dyDescent="0.2"/>
    <row r="732" s="233" customFormat="1" x14ac:dyDescent="0.2"/>
    <row r="733" s="233" customFormat="1" x14ac:dyDescent="0.2"/>
    <row r="734" s="233" customFormat="1" x14ac:dyDescent="0.2"/>
    <row r="735" s="233" customFormat="1" x14ac:dyDescent="0.2"/>
    <row r="736" s="233" customFormat="1" x14ac:dyDescent="0.2"/>
    <row r="737" s="233" customFormat="1" x14ac:dyDescent="0.2"/>
    <row r="738" s="233" customFormat="1" x14ac:dyDescent="0.2"/>
    <row r="739" s="233" customFormat="1" x14ac:dyDescent="0.2"/>
    <row r="740" s="233" customFormat="1" x14ac:dyDescent="0.2"/>
    <row r="741" s="233" customFormat="1" x14ac:dyDescent="0.2"/>
    <row r="742" s="233" customFormat="1" x14ac:dyDescent="0.2"/>
    <row r="743" s="233" customFormat="1" x14ac:dyDescent="0.2"/>
    <row r="744" s="233" customFormat="1" x14ac:dyDescent="0.2"/>
    <row r="745" s="233" customFormat="1" x14ac:dyDescent="0.2"/>
    <row r="746" s="233" customFormat="1" x14ac:dyDescent="0.2"/>
    <row r="747" s="233" customFormat="1" x14ac:dyDescent="0.2"/>
    <row r="748" s="233" customFormat="1" x14ac:dyDescent="0.2"/>
    <row r="749" s="233" customFormat="1" x14ac:dyDescent="0.2"/>
    <row r="750" s="233" customFormat="1" x14ac:dyDescent="0.2"/>
    <row r="751" s="233" customFormat="1" x14ac:dyDescent="0.2"/>
    <row r="752" s="233" customFormat="1" x14ac:dyDescent="0.2"/>
    <row r="753" s="233" customFormat="1" x14ac:dyDescent="0.2"/>
    <row r="754" s="233" customFormat="1" x14ac:dyDescent="0.2"/>
    <row r="755" s="233" customFormat="1" x14ac:dyDescent="0.2"/>
    <row r="756" s="233" customFormat="1" x14ac:dyDescent="0.2"/>
    <row r="757" s="233" customFormat="1" x14ac:dyDescent="0.2"/>
    <row r="758" s="233" customFormat="1" x14ac:dyDescent="0.2"/>
    <row r="759" s="233" customFormat="1" x14ac:dyDescent="0.2"/>
    <row r="760" s="233" customFormat="1" x14ac:dyDescent="0.2"/>
    <row r="761" s="233" customFormat="1" x14ac:dyDescent="0.2"/>
    <row r="762" s="233" customFormat="1" x14ac:dyDescent="0.2"/>
    <row r="763" s="233" customFormat="1" x14ac:dyDescent="0.2"/>
    <row r="764" s="233" customFormat="1" x14ac:dyDescent="0.2"/>
    <row r="765" s="233" customFormat="1" x14ac:dyDescent="0.2"/>
    <row r="766" s="233" customFormat="1" x14ac:dyDescent="0.2"/>
    <row r="767" s="233" customFormat="1" x14ac:dyDescent="0.2"/>
    <row r="768" s="233" customFormat="1" x14ac:dyDescent="0.2"/>
    <row r="769" s="233" customFormat="1" x14ac:dyDescent="0.2"/>
    <row r="770" s="233" customFormat="1" x14ac:dyDescent="0.2"/>
    <row r="771" s="233" customFormat="1" x14ac:dyDescent="0.2"/>
    <row r="772" s="233" customFormat="1" x14ac:dyDescent="0.2"/>
    <row r="773" s="233" customFormat="1" x14ac:dyDescent="0.2"/>
    <row r="774" s="233" customFormat="1" x14ac:dyDescent="0.2"/>
    <row r="775" s="233" customFormat="1" x14ac:dyDescent="0.2"/>
    <row r="776" s="233" customFormat="1" x14ac:dyDescent="0.2"/>
    <row r="777" s="233" customFormat="1" x14ac:dyDescent="0.2"/>
    <row r="778" s="233" customFormat="1" x14ac:dyDescent="0.2"/>
    <row r="779" s="233" customFormat="1" x14ac:dyDescent="0.2"/>
    <row r="780" s="233" customFormat="1" x14ac:dyDescent="0.2"/>
    <row r="781" s="233" customFormat="1" x14ac:dyDescent="0.2"/>
    <row r="782" s="233" customFormat="1" x14ac:dyDescent="0.2"/>
    <row r="783" s="233" customFormat="1" x14ac:dyDescent="0.2"/>
    <row r="784" s="233" customFormat="1" x14ac:dyDescent="0.2"/>
    <row r="785" s="233" customFormat="1" x14ac:dyDescent="0.2"/>
    <row r="786" s="233" customFormat="1" x14ac:dyDescent="0.2"/>
    <row r="787" s="233" customFormat="1" x14ac:dyDescent="0.2"/>
    <row r="788" s="233" customFormat="1" x14ac:dyDescent="0.2"/>
    <row r="789" s="233" customFormat="1" x14ac:dyDescent="0.2"/>
    <row r="790" s="233" customFormat="1" x14ac:dyDescent="0.2"/>
    <row r="791" s="233" customFormat="1" x14ac:dyDescent="0.2"/>
    <row r="792" s="233" customFormat="1" x14ac:dyDescent="0.2"/>
    <row r="793" s="233" customFormat="1" x14ac:dyDescent="0.2"/>
    <row r="794" s="233" customFormat="1" x14ac:dyDescent="0.2"/>
    <row r="795" s="233" customFormat="1" x14ac:dyDescent="0.2"/>
    <row r="796" s="233" customFormat="1" x14ac:dyDescent="0.2"/>
    <row r="797" s="233" customFormat="1" x14ac:dyDescent="0.2"/>
    <row r="798" s="233" customFormat="1" x14ac:dyDescent="0.2"/>
    <row r="799" s="233" customFormat="1" x14ac:dyDescent="0.2"/>
    <row r="800" s="233" customFormat="1" x14ac:dyDescent="0.2"/>
    <row r="801" s="233" customFormat="1" x14ac:dyDescent="0.2"/>
    <row r="802" s="233" customFormat="1" x14ac:dyDescent="0.2"/>
    <row r="803" s="233" customFormat="1" x14ac:dyDescent="0.2"/>
    <row r="804" s="233" customFormat="1" x14ac:dyDescent="0.2"/>
    <row r="805" s="233" customFormat="1" x14ac:dyDescent="0.2"/>
    <row r="806" s="233" customFormat="1" x14ac:dyDescent="0.2"/>
    <row r="807" s="233" customFormat="1" x14ac:dyDescent="0.2"/>
    <row r="808" s="233" customFormat="1" x14ac:dyDescent="0.2"/>
    <row r="809" s="233" customFormat="1" x14ac:dyDescent="0.2"/>
    <row r="810" s="233" customFormat="1" x14ac:dyDescent="0.2"/>
    <row r="811" s="233" customFormat="1" x14ac:dyDescent="0.2"/>
    <row r="812" s="233" customFormat="1" x14ac:dyDescent="0.2"/>
    <row r="813" s="233" customFormat="1" x14ac:dyDescent="0.2"/>
    <row r="814" s="233" customFormat="1" x14ac:dyDescent="0.2"/>
    <row r="815" s="233" customFormat="1" x14ac:dyDescent="0.2"/>
    <row r="816" s="233" customFormat="1" x14ac:dyDescent="0.2"/>
    <row r="817" s="233" customFormat="1" x14ac:dyDescent="0.2"/>
    <row r="818" s="233" customFormat="1" x14ac:dyDescent="0.2"/>
    <row r="819" s="233" customFormat="1" x14ac:dyDescent="0.2"/>
    <row r="820" s="233" customFormat="1" x14ac:dyDescent="0.2"/>
    <row r="821" s="233" customFormat="1" x14ac:dyDescent="0.2"/>
    <row r="822" s="233" customFormat="1" x14ac:dyDescent="0.2"/>
    <row r="823" s="233" customFormat="1" x14ac:dyDescent="0.2"/>
    <row r="824" s="233" customFormat="1" x14ac:dyDescent="0.2"/>
    <row r="825" s="233" customFormat="1" x14ac:dyDescent="0.2"/>
    <row r="826" s="233" customFormat="1" x14ac:dyDescent="0.2"/>
    <row r="827" s="233" customFormat="1" x14ac:dyDescent="0.2"/>
    <row r="828" s="233" customFormat="1" x14ac:dyDescent="0.2"/>
    <row r="829" s="233" customFormat="1" x14ac:dyDescent="0.2"/>
    <row r="830" s="233" customFormat="1" x14ac:dyDescent="0.2"/>
    <row r="831" s="233" customFormat="1" x14ac:dyDescent="0.2"/>
    <row r="832" s="233" customFormat="1" x14ac:dyDescent="0.2"/>
    <row r="833" s="233" customFormat="1" x14ac:dyDescent="0.2"/>
    <row r="834" s="233" customFormat="1" x14ac:dyDescent="0.2"/>
    <row r="835" s="233" customFormat="1" x14ac:dyDescent="0.2"/>
    <row r="836" s="233" customFormat="1" x14ac:dyDescent="0.2"/>
    <row r="837" s="233" customFormat="1" x14ac:dyDescent="0.2"/>
    <row r="838" s="233" customFormat="1" x14ac:dyDescent="0.2"/>
    <row r="839" s="233" customFormat="1" x14ac:dyDescent="0.2"/>
    <row r="840" s="233" customFormat="1" x14ac:dyDescent="0.2"/>
    <row r="841" s="233" customFormat="1" x14ac:dyDescent="0.2"/>
    <row r="842" s="233" customFormat="1" x14ac:dyDescent="0.2"/>
    <row r="843" s="233" customFormat="1" x14ac:dyDescent="0.2"/>
    <row r="844" s="233" customFormat="1" x14ac:dyDescent="0.2"/>
    <row r="845" s="233" customFormat="1" x14ac:dyDescent="0.2"/>
    <row r="846" s="233" customFormat="1" x14ac:dyDescent="0.2"/>
    <row r="847" s="233" customFormat="1" x14ac:dyDescent="0.2"/>
    <row r="848" s="233" customFormat="1" x14ac:dyDescent="0.2"/>
    <row r="849" s="233" customFormat="1" x14ac:dyDescent="0.2"/>
    <row r="850" s="233" customFormat="1" x14ac:dyDescent="0.2"/>
    <row r="851" s="233" customFormat="1" x14ac:dyDescent="0.2"/>
    <row r="852" s="233" customFormat="1" x14ac:dyDescent="0.2"/>
    <row r="853" s="233" customFormat="1" x14ac:dyDescent="0.2"/>
    <row r="854" s="233" customFormat="1" x14ac:dyDescent="0.2"/>
    <row r="855" s="233" customFormat="1" x14ac:dyDescent="0.2"/>
    <row r="856" s="233" customFormat="1" x14ac:dyDescent="0.2"/>
    <row r="857" s="233" customFormat="1" x14ac:dyDescent="0.2"/>
    <row r="858" s="233" customFormat="1" x14ac:dyDescent="0.2"/>
    <row r="859" s="233" customFormat="1" x14ac:dyDescent="0.2"/>
    <row r="860" s="233" customFormat="1" x14ac:dyDescent="0.2"/>
    <row r="861" s="233" customFormat="1" x14ac:dyDescent="0.2"/>
    <row r="862" s="233" customFormat="1" x14ac:dyDescent="0.2"/>
    <row r="863" s="233" customFormat="1" x14ac:dyDescent="0.2"/>
    <row r="864" s="233" customFormat="1" x14ac:dyDescent="0.2"/>
    <row r="865" s="233" customFormat="1" x14ac:dyDescent="0.2"/>
    <row r="866" s="233" customFormat="1" x14ac:dyDescent="0.2"/>
    <row r="867" s="233" customFormat="1" x14ac:dyDescent="0.2"/>
    <row r="868" s="233" customFormat="1" x14ac:dyDescent="0.2"/>
    <row r="869" s="233" customFormat="1" x14ac:dyDescent="0.2"/>
    <row r="870" s="233" customFormat="1" x14ac:dyDescent="0.2"/>
    <row r="871" s="233" customFormat="1" x14ac:dyDescent="0.2"/>
    <row r="872" s="233" customFormat="1" x14ac:dyDescent="0.2"/>
    <row r="873" s="233" customFormat="1" x14ac:dyDescent="0.2"/>
    <row r="874" s="233" customFormat="1" x14ac:dyDescent="0.2"/>
    <row r="875" s="233" customFormat="1" x14ac:dyDescent="0.2"/>
    <row r="876" s="233" customFormat="1" x14ac:dyDescent="0.2"/>
    <row r="877" s="233" customFormat="1" x14ac:dyDescent="0.2"/>
    <row r="878" s="233" customFormat="1" x14ac:dyDescent="0.2"/>
    <row r="879" s="233" customFormat="1" x14ac:dyDescent="0.2"/>
    <row r="880" s="233" customFormat="1" x14ac:dyDescent="0.2"/>
    <row r="881" s="233" customFormat="1" x14ac:dyDescent="0.2"/>
    <row r="882" s="233" customFormat="1" x14ac:dyDescent="0.2"/>
    <row r="883" s="233" customFormat="1" x14ac:dyDescent="0.2"/>
    <row r="884" s="233" customFormat="1" x14ac:dyDescent="0.2"/>
    <row r="885" s="233" customFormat="1" x14ac:dyDescent="0.2"/>
    <row r="886" s="233" customFormat="1" x14ac:dyDescent="0.2"/>
    <row r="887" s="233" customFormat="1" x14ac:dyDescent="0.2"/>
    <row r="888" s="233" customFormat="1" x14ac:dyDescent="0.2"/>
    <row r="889" s="233" customFormat="1" x14ac:dyDescent="0.2"/>
    <row r="890" s="233" customFormat="1" x14ac:dyDescent="0.2"/>
    <row r="891" s="233" customFormat="1" x14ac:dyDescent="0.2"/>
    <row r="892" s="233" customFormat="1" x14ac:dyDescent="0.2"/>
    <row r="893" s="233" customFormat="1" x14ac:dyDescent="0.2"/>
    <row r="894" s="233" customFormat="1" x14ac:dyDescent="0.2"/>
    <row r="895" s="233" customFormat="1" x14ac:dyDescent="0.2"/>
    <row r="896" s="233" customFormat="1" x14ac:dyDescent="0.2"/>
    <row r="897" s="233" customFormat="1" x14ac:dyDescent="0.2"/>
    <row r="898" s="233" customFormat="1" x14ac:dyDescent="0.2"/>
    <row r="899" s="233" customFormat="1" x14ac:dyDescent="0.2"/>
    <row r="900" s="233" customFormat="1" x14ac:dyDescent="0.2"/>
    <row r="901" s="233" customFormat="1" x14ac:dyDescent="0.2"/>
    <row r="902" s="233" customFormat="1" x14ac:dyDescent="0.2"/>
    <row r="903" s="233" customFormat="1" x14ac:dyDescent="0.2"/>
    <row r="904" s="233" customFormat="1" x14ac:dyDescent="0.2"/>
    <row r="905" s="233" customFormat="1" x14ac:dyDescent="0.2"/>
    <row r="906" s="233" customFormat="1" x14ac:dyDescent="0.2"/>
    <row r="907" s="233" customFormat="1" x14ac:dyDescent="0.2"/>
    <row r="908" s="233" customFormat="1" x14ac:dyDescent="0.2"/>
    <row r="909" s="233" customFormat="1" x14ac:dyDescent="0.2"/>
    <row r="910" s="233" customFormat="1" x14ac:dyDescent="0.2"/>
    <row r="911" s="233" customFormat="1" x14ac:dyDescent="0.2"/>
    <row r="912" s="233" customFormat="1" x14ac:dyDescent="0.2"/>
    <row r="913" s="233" customFormat="1" x14ac:dyDescent="0.2"/>
    <row r="914" s="233" customFormat="1" x14ac:dyDescent="0.2"/>
    <row r="915" s="233" customFormat="1" x14ac:dyDescent="0.2"/>
    <row r="916" s="233" customFormat="1" x14ac:dyDescent="0.2"/>
    <row r="917" s="233" customFormat="1" x14ac:dyDescent="0.2"/>
    <row r="918" s="233" customFormat="1" x14ac:dyDescent="0.2"/>
    <row r="919" s="233" customFormat="1" x14ac:dyDescent="0.2"/>
    <row r="920" s="233" customFormat="1" x14ac:dyDescent="0.2"/>
    <row r="921" s="233" customFormat="1" x14ac:dyDescent="0.2"/>
    <row r="922" s="233" customFormat="1" x14ac:dyDescent="0.2"/>
    <row r="923" s="233" customFormat="1" x14ac:dyDescent="0.2"/>
    <row r="924" s="233" customFormat="1" x14ac:dyDescent="0.2"/>
    <row r="925" s="233" customFormat="1" x14ac:dyDescent="0.2"/>
    <row r="926" s="233" customFormat="1" x14ac:dyDescent="0.2"/>
    <row r="927" s="233" customFormat="1" x14ac:dyDescent="0.2"/>
    <row r="928" s="233" customFormat="1" x14ac:dyDescent="0.2"/>
    <row r="929" s="233" customFormat="1" x14ac:dyDescent="0.2"/>
    <row r="930" s="233" customFormat="1" x14ac:dyDescent="0.2"/>
    <row r="931" s="233" customFormat="1" x14ac:dyDescent="0.2"/>
    <row r="932" s="233" customFormat="1" x14ac:dyDescent="0.2"/>
    <row r="933" s="233" customFormat="1" x14ac:dyDescent="0.2"/>
    <row r="934" s="233" customFormat="1" x14ac:dyDescent="0.2"/>
    <row r="935" s="233" customFormat="1" x14ac:dyDescent="0.2"/>
    <row r="936" s="233" customFormat="1" x14ac:dyDescent="0.2"/>
    <row r="937" s="233" customFormat="1" x14ac:dyDescent="0.2"/>
    <row r="938" s="233" customFormat="1" x14ac:dyDescent="0.2"/>
    <row r="939" s="233" customFormat="1" x14ac:dyDescent="0.2"/>
    <row r="940" s="233" customFormat="1" x14ac:dyDescent="0.2"/>
    <row r="941" s="233" customFormat="1" x14ac:dyDescent="0.2"/>
    <row r="942" s="233" customFormat="1" x14ac:dyDescent="0.2"/>
    <row r="943" s="233" customFormat="1" x14ac:dyDescent="0.2"/>
    <row r="944" s="233" customFormat="1" x14ac:dyDescent="0.2"/>
    <row r="945" s="233" customFormat="1" x14ac:dyDescent="0.2"/>
    <row r="946" s="233" customFormat="1" x14ac:dyDescent="0.2"/>
    <row r="947" s="233" customFormat="1" x14ac:dyDescent="0.2"/>
    <row r="948" s="233" customFormat="1" x14ac:dyDescent="0.2"/>
    <row r="949" s="233" customFormat="1" x14ac:dyDescent="0.2"/>
    <row r="950" s="233" customFormat="1" x14ac:dyDescent="0.2"/>
    <row r="951" s="233" customFormat="1" x14ac:dyDescent="0.2"/>
    <row r="952" s="233" customFormat="1" x14ac:dyDescent="0.2"/>
    <row r="953" s="233" customFormat="1" x14ac:dyDescent="0.2"/>
    <row r="954" s="233" customFormat="1" x14ac:dyDescent="0.2"/>
    <row r="955" s="233" customFormat="1" x14ac:dyDescent="0.2"/>
    <row r="956" s="233" customFormat="1" x14ac:dyDescent="0.2"/>
    <row r="957" s="233" customFormat="1" x14ac:dyDescent="0.2"/>
    <row r="958" s="233" customFormat="1" x14ac:dyDescent="0.2"/>
    <row r="959" s="233" customFormat="1" x14ac:dyDescent="0.2"/>
    <row r="960" s="233" customFormat="1" x14ac:dyDescent="0.2"/>
    <row r="961" s="233" customFormat="1" x14ac:dyDescent="0.2"/>
    <row r="962" s="233" customFormat="1" x14ac:dyDescent="0.2"/>
    <row r="963" s="233" customFormat="1" x14ac:dyDescent="0.2"/>
    <row r="964" s="233" customFormat="1" x14ac:dyDescent="0.2"/>
    <row r="965" s="233" customFormat="1" x14ac:dyDescent="0.2"/>
    <row r="966" s="233" customFormat="1" x14ac:dyDescent="0.2"/>
    <row r="967" s="233" customFormat="1" x14ac:dyDescent="0.2"/>
    <row r="968" s="233" customFormat="1" x14ac:dyDescent="0.2"/>
    <row r="969" s="233" customFormat="1" x14ac:dyDescent="0.2"/>
    <row r="970" s="233" customFormat="1" x14ac:dyDescent="0.2"/>
    <row r="971" s="233" customFormat="1" x14ac:dyDescent="0.2"/>
    <row r="972" s="233" customFormat="1" x14ac:dyDescent="0.2"/>
    <row r="973" s="233" customFormat="1" x14ac:dyDescent="0.2"/>
    <row r="974" s="233" customFormat="1" x14ac:dyDescent="0.2"/>
    <row r="975" s="233" customFormat="1" x14ac:dyDescent="0.2"/>
    <row r="976" s="233" customFormat="1" x14ac:dyDescent="0.2"/>
    <row r="977" s="233" customFormat="1" x14ac:dyDescent="0.2"/>
    <row r="978" s="233" customFormat="1" x14ac:dyDescent="0.2"/>
    <row r="979" s="233" customFormat="1" x14ac:dyDescent="0.2"/>
    <row r="980" s="233" customFormat="1" x14ac:dyDescent="0.2"/>
    <row r="981" s="233" customFormat="1" x14ac:dyDescent="0.2"/>
    <row r="982" s="233" customFormat="1" x14ac:dyDescent="0.2"/>
    <row r="983" s="233" customFormat="1" x14ac:dyDescent="0.2"/>
    <row r="984" s="233" customFormat="1" x14ac:dyDescent="0.2"/>
    <row r="985" s="233" customFormat="1" x14ac:dyDescent="0.2"/>
    <row r="986" s="233" customFormat="1" x14ac:dyDescent="0.2"/>
    <row r="987" s="233" customFormat="1" x14ac:dyDescent="0.2"/>
    <row r="988" s="233" customFormat="1" x14ac:dyDescent="0.2"/>
    <row r="989" s="233" customFormat="1" x14ac:dyDescent="0.2"/>
    <row r="990" s="233" customFormat="1" x14ac:dyDescent="0.2"/>
    <row r="991" s="233" customFormat="1" x14ac:dyDescent="0.2"/>
    <row r="992" s="233" customFormat="1" x14ac:dyDescent="0.2"/>
    <row r="993" s="233" customFormat="1" x14ac:dyDescent="0.2"/>
    <row r="994" s="233" customFormat="1" x14ac:dyDescent="0.2"/>
    <row r="995" s="233" customFormat="1" x14ac:dyDescent="0.2"/>
    <row r="996" s="233" customFormat="1" x14ac:dyDescent="0.2"/>
    <row r="997" s="233" customFormat="1" x14ac:dyDescent="0.2"/>
    <row r="998" s="233" customFormat="1" x14ac:dyDescent="0.2"/>
    <row r="999" s="233" customFormat="1" x14ac:dyDescent="0.2"/>
    <row r="1000" s="233" customFormat="1" x14ac:dyDescent="0.2"/>
    <row r="1001" s="233" customFormat="1" x14ac:dyDescent="0.2"/>
    <row r="1002" s="233" customFormat="1" x14ac:dyDescent="0.2"/>
    <row r="1003" s="233" customFormat="1" x14ac:dyDescent="0.2"/>
    <row r="1004" s="233" customFormat="1" x14ac:dyDescent="0.2"/>
    <row r="1005" s="233" customFormat="1" x14ac:dyDescent="0.2"/>
    <row r="1006" s="233" customFormat="1" x14ac:dyDescent="0.2"/>
    <row r="1007" s="233" customFormat="1" x14ac:dyDescent="0.2"/>
    <row r="1008" s="233" customFormat="1" x14ac:dyDescent="0.2"/>
    <row r="1009" s="233" customFormat="1" x14ac:dyDescent="0.2"/>
    <row r="1010" s="233" customFormat="1" x14ac:dyDescent="0.2"/>
    <row r="1011" s="233" customFormat="1" x14ac:dyDescent="0.2"/>
    <row r="1012" s="233" customFormat="1" x14ac:dyDescent="0.2"/>
    <row r="1013" s="233" customFormat="1" x14ac:dyDescent="0.2"/>
    <row r="1014" s="233" customFormat="1" x14ac:dyDescent="0.2"/>
    <row r="1015" s="233" customFormat="1" x14ac:dyDescent="0.2"/>
    <row r="1016" s="233" customFormat="1" x14ac:dyDescent="0.2"/>
    <row r="1017" s="233" customFormat="1" x14ac:dyDescent="0.2"/>
    <row r="1018" s="233" customFormat="1" x14ac:dyDescent="0.2"/>
    <row r="1019" s="233" customFormat="1" x14ac:dyDescent="0.2"/>
    <row r="1020" s="233" customFormat="1" x14ac:dyDescent="0.2"/>
    <row r="1021" s="233" customFormat="1" x14ac:dyDescent="0.2"/>
    <row r="1022" s="233" customFormat="1" x14ac:dyDescent="0.2"/>
    <row r="1023" s="233" customFormat="1" x14ac:dyDescent="0.2"/>
    <row r="1024" s="233" customFormat="1" x14ac:dyDescent="0.2"/>
    <row r="1025" s="233" customFormat="1" x14ac:dyDescent="0.2"/>
    <row r="1026" s="233" customFormat="1" x14ac:dyDescent="0.2"/>
    <row r="1027" s="233" customFormat="1" x14ac:dyDescent="0.2"/>
    <row r="1028" s="233" customFormat="1" x14ac:dyDescent="0.2"/>
    <row r="1029" s="233" customFormat="1" x14ac:dyDescent="0.2"/>
    <row r="1030" s="233" customFormat="1" x14ac:dyDescent="0.2"/>
    <row r="1031" s="233" customFormat="1" x14ac:dyDescent="0.2"/>
    <row r="1032" s="233" customFormat="1" x14ac:dyDescent="0.2"/>
    <row r="1033" s="233" customFormat="1" x14ac:dyDescent="0.2"/>
    <row r="1034" s="233" customFormat="1" x14ac:dyDescent="0.2"/>
    <row r="1035" s="233" customFormat="1" x14ac:dyDescent="0.2"/>
    <row r="1036" s="233" customFormat="1" x14ac:dyDescent="0.2"/>
    <row r="1037" s="233" customFormat="1" x14ac:dyDescent="0.2"/>
    <row r="1038" s="233" customFormat="1" x14ac:dyDescent="0.2"/>
    <row r="1039" s="233" customFormat="1" x14ac:dyDescent="0.2"/>
    <row r="1040" s="233" customFormat="1" x14ac:dyDescent="0.2"/>
    <row r="1041" s="233" customFormat="1" x14ac:dyDescent="0.2"/>
    <row r="1042" s="233" customFormat="1" x14ac:dyDescent="0.2"/>
    <row r="1043" s="233" customFormat="1" x14ac:dyDescent="0.2"/>
    <row r="1044" s="233" customFormat="1" x14ac:dyDescent="0.2"/>
    <row r="1045" s="233" customFormat="1" x14ac:dyDescent="0.2"/>
    <row r="1046" s="233" customFormat="1" x14ac:dyDescent="0.2"/>
    <row r="1047" s="233" customFormat="1" x14ac:dyDescent="0.2"/>
    <row r="1048" s="233" customFormat="1" x14ac:dyDescent="0.2"/>
    <row r="1049" s="233" customFormat="1" x14ac:dyDescent="0.2"/>
    <row r="1050" s="233" customFormat="1" x14ac:dyDescent="0.2"/>
    <row r="1051" s="233" customFormat="1" x14ac:dyDescent="0.2"/>
    <row r="1052" s="233" customFormat="1" x14ac:dyDescent="0.2"/>
    <row r="1053" s="233" customFormat="1" x14ac:dyDescent="0.2"/>
    <row r="1054" s="233" customFormat="1" x14ac:dyDescent="0.2"/>
    <row r="1055" s="233" customFormat="1" x14ac:dyDescent="0.2"/>
    <row r="1056" s="233" customFormat="1" x14ac:dyDescent="0.2"/>
    <row r="1057" s="233" customFormat="1" x14ac:dyDescent="0.2"/>
    <row r="1058" s="233" customFormat="1" x14ac:dyDescent="0.2"/>
    <row r="1059" s="233" customFormat="1" x14ac:dyDescent="0.2"/>
    <row r="1060" s="233" customFormat="1" x14ac:dyDescent="0.2"/>
    <row r="1061" s="233" customFormat="1" x14ac:dyDescent="0.2"/>
    <row r="1062" s="233" customFormat="1" x14ac:dyDescent="0.2"/>
    <row r="1063" s="233" customFormat="1" x14ac:dyDescent="0.2"/>
    <row r="1064" s="233" customFormat="1" x14ac:dyDescent="0.2"/>
    <row r="1065" s="233" customFormat="1" x14ac:dyDescent="0.2"/>
    <row r="1066" s="233" customFormat="1" x14ac:dyDescent="0.2"/>
    <row r="1067" s="233" customFormat="1" x14ac:dyDescent="0.2"/>
    <row r="1068" s="233" customFormat="1" x14ac:dyDescent="0.2"/>
    <row r="1069" s="233" customFormat="1" x14ac:dyDescent="0.2"/>
    <row r="1070" s="233" customFormat="1" x14ac:dyDescent="0.2"/>
    <row r="1071" s="233" customFormat="1" x14ac:dyDescent="0.2"/>
    <row r="1072" s="233" customFormat="1" x14ac:dyDescent="0.2"/>
    <row r="1073" s="233" customFormat="1" x14ac:dyDescent="0.2"/>
    <row r="1074" s="233" customFormat="1" x14ac:dyDescent="0.2"/>
    <row r="1075" s="233" customFormat="1" x14ac:dyDescent="0.2"/>
    <row r="1076" s="233" customFormat="1" x14ac:dyDescent="0.2"/>
    <row r="1077" s="233" customFormat="1" x14ac:dyDescent="0.2"/>
    <row r="1078" s="233" customFormat="1" x14ac:dyDescent="0.2"/>
    <row r="1079" s="233" customFormat="1" x14ac:dyDescent="0.2"/>
    <row r="1080" s="233" customFormat="1" x14ac:dyDescent="0.2"/>
    <row r="1081" s="233" customFormat="1" x14ac:dyDescent="0.2"/>
    <row r="1082" s="233" customFormat="1" x14ac:dyDescent="0.2"/>
    <row r="1083" s="233" customFormat="1" x14ac:dyDescent="0.2"/>
    <row r="1084" s="233" customFormat="1" x14ac:dyDescent="0.2"/>
    <row r="1085" s="233" customFormat="1" x14ac:dyDescent="0.2"/>
    <row r="1086" s="233" customFormat="1" x14ac:dyDescent="0.2"/>
    <row r="1087" s="233" customFormat="1" x14ac:dyDescent="0.2"/>
    <row r="1088" s="233" customFormat="1" x14ac:dyDescent="0.2"/>
    <row r="1089" s="233" customFormat="1" x14ac:dyDescent="0.2"/>
    <row r="1090" s="233" customFormat="1" x14ac:dyDescent="0.2"/>
    <row r="1091" s="233" customFormat="1" x14ac:dyDescent="0.2"/>
    <row r="1092" s="233" customFormat="1" x14ac:dyDescent="0.2"/>
    <row r="1093" s="233" customFormat="1" x14ac:dyDescent="0.2"/>
    <row r="1094" s="233" customFormat="1" x14ac:dyDescent="0.2"/>
    <row r="1095" s="233" customFormat="1" x14ac:dyDescent="0.2"/>
    <row r="1096" s="233" customFormat="1" x14ac:dyDescent="0.2"/>
    <row r="1097" s="233" customFormat="1" x14ac:dyDescent="0.2"/>
    <row r="1098" s="233" customFormat="1" x14ac:dyDescent="0.2"/>
    <row r="1099" s="233" customFormat="1" x14ac:dyDescent="0.2"/>
    <row r="1100" s="233" customFormat="1" x14ac:dyDescent="0.2"/>
    <row r="1101" s="233" customFormat="1" x14ac:dyDescent="0.2"/>
    <row r="1102" s="233" customFormat="1" x14ac:dyDescent="0.2"/>
    <row r="1103" s="233" customFormat="1" x14ac:dyDescent="0.2"/>
    <row r="1104" s="233" customFormat="1" x14ac:dyDescent="0.2"/>
    <row r="1105" s="233" customFormat="1" x14ac:dyDescent="0.2"/>
    <row r="1106" s="233" customFormat="1" x14ac:dyDescent="0.2"/>
    <row r="1107" s="233" customFormat="1" x14ac:dyDescent="0.2"/>
    <row r="1108" s="233" customFormat="1" x14ac:dyDescent="0.2"/>
    <row r="1109" s="233" customFormat="1" x14ac:dyDescent="0.2"/>
    <row r="1110" s="233" customFormat="1" x14ac:dyDescent="0.2"/>
    <row r="1111" s="233" customFormat="1" x14ac:dyDescent="0.2"/>
    <row r="1112" s="233" customFormat="1" x14ac:dyDescent="0.2"/>
    <row r="1113" s="233" customFormat="1" x14ac:dyDescent="0.2"/>
    <row r="1114" s="233" customFormat="1" x14ac:dyDescent="0.2"/>
    <row r="1115" s="233" customFormat="1" x14ac:dyDescent="0.2"/>
    <row r="1116" s="233" customFormat="1" x14ac:dyDescent="0.2"/>
    <row r="1117" s="233" customFormat="1" x14ac:dyDescent="0.2"/>
    <row r="1118" s="233" customFormat="1" x14ac:dyDescent="0.2"/>
    <row r="1119" s="233" customFormat="1" x14ac:dyDescent="0.2"/>
    <row r="1120" s="233" customFormat="1" x14ac:dyDescent="0.2"/>
    <row r="1121" s="233" customFormat="1" x14ac:dyDescent="0.2"/>
    <row r="1122" s="233" customFormat="1" x14ac:dyDescent="0.2"/>
    <row r="1123" s="233" customFormat="1" x14ac:dyDescent="0.2"/>
    <row r="1124" s="233" customFormat="1" x14ac:dyDescent="0.2"/>
    <row r="1125" s="233" customFormat="1" x14ac:dyDescent="0.2"/>
    <row r="1126" s="233" customFormat="1" x14ac:dyDescent="0.2"/>
    <row r="1127" s="233" customFormat="1" x14ac:dyDescent="0.2"/>
    <row r="1128" s="233" customFormat="1" x14ac:dyDescent="0.2"/>
    <row r="1129" s="233" customFormat="1" x14ac:dyDescent="0.2"/>
    <row r="1130" s="233" customFormat="1" x14ac:dyDescent="0.2"/>
    <row r="1131" s="233" customFormat="1" x14ac:dyDescent="0.2"/>
    <row r="1132" s="233" customFormat="1" x14ac:dyDescent="0.2"/>
    <row r="1133" s="233" customFormat="1" x14ac:dyDescent="0.2"/>
    <row r="1134" s="233" customFormat="1" x14ac:dyDescent="0.2"/>
    <row r="1135" s="233" customFormat="1" x14ac:dyDescent="0.2"/>
    <row r="1136" s="233" customFormat="1" x14ac:dyDescent="0.2"/>
    <row r="1137" s="233" customFormat="1" x14ac:dyDescent="0.2"/>
    <row r="1138" s="233" customFormat="1" x14ac:dyDescent="0.2"/>
    <row r="1139" s="233" customFormat="1" x14ac:dyDescent="0.2"/>
    <row r="1140" s="233" customFormat="1" x14ac:dyDescent="0.2"/>
    <row r="1141" s="233" customFormat="1" x14ac:dyDescent="0.2"/>
    <row r="1142" s="233" customFormat="1" x14ac:dyDescent="0.2"/>
    <row r="1143" s="233" customFormat="1" x14ac:dyDescent="0.2"/>
    <row r="1144" s="233" customFormat="1" x14ac:dyDescent="0.2"/>
    <row r="1145" s="233" customFormat="1" x14ac:dyDescent="0.2"/>
    <row r="1146" s="233" customFormat="1" x14ac:dyDescent="0.2"/>
    <row r="1147" s="233" customFormat="1" x14ac:dyDescent="0.2"/>
    <row r="1148" s="233" customFormat="1" x14ac:dyDescent="0.2"/>
    <row r="1149" s="233" customFormat="1" x14ac:dyDescent="0.2"/>
    <row r="1150" s="233" customFormat="1" x14ac:dyDescent="0.2"/>
    <row r="1151" s="233" customFormat="1" x14ac:dyDescent="0.2"/>
    <row r="1152" s="233" customFormat="1" x14ac:dyDescent="0.2"/>
    <row r="1153" s="233" customFormat="1" x14ac:dyDescent="0.2"/>
    <row r="1154" s="233" customFormat="1" x14ac:dyDescent="0.2"/>
    <row r="1155" s="233" customFormat="1" x14ac:dyDescent="0.2"/>
    <row r="1156" s="233" customFormat="1" x14ac:dyDescent="0.2"/>
    <row r="1157" s="233" customFormat="1" x14ac:dyDescent="0.2"/>
    <row r="1158" s="233" customFormat="1" x14ac:dyDescent="0.2"/>
    <row r="1159" s="233" customFormat="1" x14ac:dyDescent="0.2"/>
    <row r="1160" s="233" customFormat="1" x14ac:dyDescent="0.2"/>
    <row r="1161" s="233" customFormat="1" x14ac:dyDescent="0.2"/>
    <row r="1162" s="233" customFormat="1" x14ac:dyDescent="0.2"/>
    <row r="1163" s="233" customFormat="1" x14ac:dyDescent="0.2"/>
    <row r="1164" s="233" customFormat="1" x14ac:dyDescent="0.2"/>
    <row r="1165" s="233" customFormat="1" x14ac:dyDescent="0.2"/>
    <row r="1166" s="233" customFormat="1" x14ac:dyDescent="0.2"/>
    <row r="1167" s="233" customFormat="1" x14ac:dyDescent="0.2"/>
    <row r="1168" s="233" customFormat="1" x14ac:dyDescent="0.2"/>
    <row r="1169" s="233" customFormat="1" x14ac:dyDescent="0.2"/>
    <row r="1170" s="233" customFormat="1" x14ac:dyDescent="0.2"/>
    <row r="1171" s="233" customFormat="1" x14ac:dyDescent="0.2"/>
    <row r="1172" s="233" customFormat="1" x14ac:dyDescent="0.2"/>
    <row r="1173" s="233" customFormat="1" x14ac:dyDescent="0.2"/>
    <row r="1174" s="233" customFormat="1" x14ac:dyDescent="0.2"/>
    <row r="1175" s="233" customFormat="1" x14ac:dyDescent="0.2"/>
    <row r="1176" s="233" customFormat="1" x14ac:dyDescent="0.2"/>
    <row r="1177" s="233" customFormat="1" x14ac:dyDescent="0.2"/>
    <row r="1178" s="233" customFormat="1" x14ac:dyDescent="0.2"/>
    <row r="1179" s="233" customFormat="1" x14ac:dyDescent="0.2"/>
    <row r="1180" s="233" customFormat="1" x14ac:dyDescent="0.2"/>
    <row r="1181" s="233" customFormat="1" x14ac:dyDescent="0.2"/>
    <row r="1182" s="233" customFormat="1" x14ac:dyDescent="0.2"/>
    <row r="1183" s="233" customFormat="1" x14ac:dyDescent="0.2"/>
    <row r="1184" s="233" customFormat="1" x14ac:dyDescent="0.2"/>
    <row r="1185" s="233" customFormat="1" x14ac:dyDescent="0.2"/>
    <row r="1186" s="233" customFormat="1" x14ac:dyDescent="0.2"/>
    <row r="1187" s="233" customFormat="1" x14ac:dyDescent="0.2"/>
    <row r="1188" s="233" customFormat="1" x14ac:dyDescent="0.2"/>
    <row r="1189" s="233" customFormat="1" x14ac:dyDescent="0.2"/>
    <row r="1190" s="233" customFormat="1" x14ac:dyDescent="0.2"/>
    <row r="1191" s="233" customFormat="1" x14ac:dyDescent="0.2"/>
    <row r="1192" s="233" customFormat="1" x14ac:dyDescent="0.2"/>
    <row r="1193" s="233" customFormat="1" x14ac:dyDescent="0.2"/>
    <row r="1194" s="233" customFormat="1" x14ac:dyDescent="0.2"/>
    <row r="1195" s="233" customFormat="1" x14ac:dyDescent="0.2"/>
    <row r="1196" s="233" customFormat="1" x14ac:dyDescent="0.2"/>
    <row r="1197" s="233" customFormat="1" x14ac:dyDescent="0.2"/>
    <row r="1198" s="233" customFormat="1" x14ac:dyDescent="0.2"/>
    <row r="1199" s="233" customFormat="1" x14ac:dyDescent="0.2"/>
    <row r="1200" s="233" customFormat="1" x14ac:dyDescent="0.2"/>
    <row r="1201" s="233" customFormat="1" x14ac:dyDescent="0.2"/>
    <row r="1202" s="233" customFormat="1" x14ac:dyDescent="0.2"/>
    <row r="1203" s="233" customFormat="1" x14ac:dyDescent="0.2"/>
    <row r="1204" s="233" customFormat="1" x14ac:dyDescent="0.2"/>
    <row r="1205" s="233" customFormat="1" x14ac:dyDescent="0.2"/>
    <row r="1206" s="233" customFormat="1" x14ac:dyDescent="0.2"/>
    <row r="1207" s="233" customFormat="1" x14ac:dyDescent="0.2"/>
    <row r="1208" s="233" customFormat="1" x14ac:dyDescent="0.2"/>
    <row r="1209" s="233" customFormat="1" x14ac:dyDescent="0.2"/>
    <row r="1210" s="233" customFormat="1" x14ac:dyDescent="0.2"/>
    <row r="1211" s="233" customFormat="1" x14ac:dyDescent="0.2"/>
    <row r="1212" s="233" customFormat="1" x14ac:dyDescent="0.2"/>
    <row r="1213" s="233" customFormat="1" x14ac:dyDescent="0.2"/>
    <row r="1214" s="233" customFormat="1" x14ac:dyDescent="0.2"/>
    <row r="1215" s="233" customFormat="1" x14ac:dyDescent="0.2"/>
    <row r="1216" s="233" customFormat="1" x14ac:dyDescent="0.2"/>
    <row r="1217" s="233" customFormat="1" x14ac:dyDescent="0.2"/>
    <row r="1218" s="233" customFormat="1" x14ac:dyDescent="0.2"/>
    <row r="1219" s="233" customFormat="1" x14ac:dyDescent="0.2"/>
    <row r="1220" s="233" customFormat="1" x14ac:dyDescent="0.2"/>
    <row r="1221" s="233" customFormat="1" x14ac:dyDescent="0.2"/>
    <row r="1222" s="233" customFormat="1" x14ac:dyDescent="0.2"/>
    <row r="1223" s="233" customFormat="1" x14ac:dyDescent="0.2"/>
    <row r="1224" s="233" customFormat="1" x14ac:dyDescent="0.2"/>
    <row r="1225" s="233" customFormat="1" x14ac:dyDescent="0.2"/>
    <row r="1226" s="233" customFormat="1" x14ac:dyDescent="0.2"/>
    <row r="1227" s="233" customFormat="1" x14ac:dyDescent="0.2"/>
    <row r="1228" s="233" customFormat="1" x14ac:dyDescent="0.2"/>
    <row r="1229" s="233" customFormat="1" x14ac:dyDescent="0.2"/>
    <row r="1230" s="233" customFormat="1" x14ac:dyDescent="0.2"/>
    <row r="1231" s="233" customFormat="1" x14ac:dyDescent="0.2"/>
    <row r="1232" s="233" customFormat="1" x14ac:dyDescent="0.2"/>
    <row r="1233" s="233" customFormat="1" x14ac:dyDescent="0.2"/>
    <row r="1234" s="233" customFormat="1" x14ac:dyDescent="0.2"/>
    <row r="1235" s="233" customFormat="1" x14ac:dyDescent="0.2"/>
    <row r="1236" s="233" customFormat="1" x14ac:dyDescent="0.2"/>
    <row r="1237" s="233" customFormat="1" x14ac:dyDescent="0.2"/>
    <row r="1238" s="233" customFormat="1" x14ac:dyDescent="0.2"/>
    <row r="1239" s="233" customFormat="1" x14ac:dyDescent="0.2"/>
    <row r="1240" s="233" customFormat="1" x14ac:dyDescent="0.2"/>
    <row r="1241" s="233" customFormat="1" x14ac:dyDescent="0.2"/>
    <row r="1242" s="233" customFormat="1" x14ac:dyDescent="0.2"/>
    <row r="1243" s="233" customFormat="1" x14ac:dyDescent="0.2"/>
    <row r="1244" s="233" customFormat="1" x14ac:dyDescent="0.2"/>
    <row r="1245" s="233" customFormat="1" x14ac:dyDescent="0.2"/>
    <row r="1246" s="233" customFormat="1" x14ac:dyDescent="0.2"/>
    <row r="1247" s="233" customFormat="1" x14ac:dyDescent="0.2"/>
    <row r="1248" s="233" customFormat="1" x14ac:dyDescent="0.2"/>
    <row r="1249" s="233" customFormat="1" x14ac:dyDescent="0.2"/>
    <row r="1250" s="233" customFormat="1" x14ac:dyDescent="0.2"/>
    <row r="1251" s="233" customFormat="1" x14ac:dyDescent="0.2"/>
    <row r="1252" s="233" customFormat="1" x14ac:dyDescent="0.2"/>
    <row r="1253" s="233" customFormat="1" x14ac:dyDescent="0.2"/>
    <row r="1254" s="233" customFormat="1" x14ac:dyDescent="0.2"/>
    <row r="1255" s="233" customFormat="1" x14ac:dyDescent="0.2"/>
    <row r="1256" s="233" customFormat="1" x14ac:dyDescent="0.2"/>
    <row r="1257" s="233" customFormat="1" x14ac:dyDescent="0.2"/>
    <row r="1258" s="233" customFormat="1" x14ac:dyDescent="0.2"/>
    <row r="1259" s="233" customFormat="1" x14ac:dyDescent="0.2"/>
    <row r="1260" s="233" customFormat="1" x14ac:dyDescent="0.2"/>
    <row r="1261" s="233" customFormat="1" x14ac:dyDescent="0.2"/>
    <row r="1262" s="233" customFormat="1" x14ac:dyDescent="0.2"/>
    <row r="1263" s="233" customFormat="1" x14ac:dyDescent="0.2"/>
    <row r="1264" s="233" customFormat="1" x14ac:dyDescent="0.2"/>
    <row r="1265" s="233" customFormat="1" x14ac:dyDescent="0.2"/>
    <row r="1266" s="233" customFormat="1" x14ac:dyDescent="0.2"/>
    <row r="1267" s="233" customFormat="1" x14ac:dyDescent="0.2"/>
    <row r="1268" s="233" customFormat="1" x14ac:dyDescent="0.2"/>
    <row r="1269" s="233" customFormat="1" x14ac:dyDescent="0.2"/>
    <row r="1270" s="233" customFormat="1" x14ac:dyDescent="0.2"/>
    <row r="1271" s="233" customFormat="1" x14ac:dyDescent="0.2"/>
    <row r="1272" s="233" customFormat="1" x14ac:dyDescent="0.2"/>
    <row r="1273" s="233" customFormat="1" x14ac:dyDescent="0.2"/>
    <row r="1274" s="233" customFormat="1" x14ac:dyDescent="0.2"/>
    <row r="1275" s="233" customFormat="1" x14ac:dyDescent="0.2"/>
    <row r="1276" s="233" customFormat="1" x14ac:dyDescent="0.2"/>
    <row r="1277" s="233" customFormat="1" x14ac:dyDescent="0.2"/>
    <row r="1278" s="233" customFormat="1" x14ac:dyDescent="0.2"/>
    <row r="1279" s="233" customFormat="1" x14ac:dyDescent="0.2"/>
    <row r="1280" s="233" customFormat="1" x14ac:dyDescent="0.2"/>
    <row r="1281" s="233" customFormat="1" x14ac:dyDescent="0.2"/>
    <row r="1282" s="233" customFormat="1" x14ac:dyDescent="0.2"/>
    <row r="1283" s="233" customFormat="1" x14ac:dyDescent="0.2"/>
    <row r="1284" s="233" customFormat="1" x14ac:dyDescent="0.2"/>
    <row r="1285" s="233" customFormat="1" x14ac:dyDescent="0.2"/>
    <row r="1286" s="233" customFormat="1" x14ac:dyDescent="0.2"/>
    <row r="1287" s="233" customFormat="1" x14ac:dyDescent="0.2"/>
    <row r="1288" s="233" customFormat="1" x14ac:dyDescent="0.2"/>
    <row r="1289" s="233" customFormat="1" x14ac:dyDescent="0.2"/>
    <row r="1290" s="233" customFormat="1" x14ac:dyDescent="0.2"/>
    <row r="1291" s="233" customFormat="1" x14ac:dyDescent="0.2"/>
    <row r="1292" s="233" customFormat="1" x14ac:dyDescent="0.2"/>
    <row r="1293" s="233" customFormat="1" x14ac:dyDescent="0.2"/>
    <row r="1294" s="233" customFormat="1" x14ac:dyDescent="0.2"/>
    <row r="1295" s="233" customFormat="1" x14ac:dyDescent="0.2"/>
    <row r="1296" s="233" customFormat="1" x14ac:dyDescent="0.2"/>
    <row r="1297" s="233" customFormat="1" x14ac:dyDescent="0.2"/>
    <row r="1298" s="233" customFormat="1" x14ac:dyDescent="0.2"/>
    <row r="1299" s="233" customFormat="1" x14ac:dyDescent="0.2"/>
    <row r="1300" s="233" customFormat="1" x14ac:dyDescent="0.2"/>
    <row r="1301" s="233" customFormat="1" x14ac:dyDescent="0.2"/>
    <row r="1302" s="233" customFormat="1" x14ac:dyDescent="0.2"/>
    <row r="1303" s="233" customFormat="1" x14ac:dyDescent="0.2"/>
    <row r="1304" s="233" customFormat="1" x14ac:dyDescent="0.2"/>
    <row r="1305" s="233" customFormat="1" x14ac:dyDescent="0.2"/>
    <row r="1306" s="233" customFormat="1" x14ac:dyDescent="0.2"/>
    <row r="1307" s="233" customFormat="1" x14ac:dyDescent="0.2"/>
    <row r="1308" s="233" customFormat="1" x14ac:dyDescent="0.2"/>
    <row r="1309" s="233" customFormat="1" x14ac:dyDescent="0.2"/>
    <row r="1310" s="233" customFormat="1" x14ac:dyDescent="0.2"/>
    <row r="1311" s="233" customFormat="1" x14ac:dyDescent="0.2"/>
    <row r="1312" s="233" customFormat="1" x14ac:dyDescent="0.2"/>
    <row r="1313" s="233" customFormat="1" x14ac:dyDescent="0.2"/>
    <row r="1314" s="233" customFormat="1" x14ac:dyDescent="0.2"/>
    <row r="1315" s="233" customFormat="1" x14ac:dyDescent="0.2"/>
    <row r="1316" s="233" customFormat="1" x14ac:dyDescent="0.2"/>
    <row r="1317" s="233" customFormat="1" x14ac:dyDescent="0.2"/>
    <row r="1318" s="233" customFormat="1" x14ac:dyDescent="0.2"/>
    <row r="1319" s="233" customFormat="1" x14ac:dyDescent="0.2"/>
    <row r="1320" s="233" customFormat="1" x14ac:dyDescent="0.2"/>
    <row r="1321" s="233" customFormat="1" x14ac:dyDescent="0.2"/>
    <row r="1322" s="233" customFormat="1" x14ac:dyDescent="0.2"/>
    <row r="1323" s="233" customFormat="1" x14ac:dyDescent="0.2"/>
    <row r="1324" s="233" customFormat="1" x14ac:dyDescent="0.2"/>
    <row r="1325" s="233" customFormat="1" x14ac:dyDescent="0.2"/>
    <row r="1326" s="233" customFormat="1" x14ac:dyDescent="0.2"/>
    <row r="1327" s="233" customFormat="1" x14ac:dyDescent="0.2"/>
    <row r="1328" s="233" customFormat="1" x14ac:dyDescent="0.2"/>
    <row r="1329" s="233" customFormat="1" x14ac:dyDescent="0.2"/>
    <row r="1330" s="233" customFormat="1" x14ac:dyDescent="0.2"/>
    <row r="1331" s="233" customFormat="1" x14ac:dyDescent="0.2"/>
    <row r="1332" s="233" customFormat="1" x14ac:dyDescent="0.2"/>
    <row r="1333" s="233" customFormat="1" x14ac:dyDescent="0.2"/>
    <row r="1334" s="233" customFormat="1" x14ac:dyDescent="0.2"/>
    <row r="1335" s="233" customFormat="1" x14ac:dyDescent="0.2"/>
    <row r="1336" s="233" customFormat="1" x14ac:dyDescent="0.2"/>
    <row r="1337" s="233" customFormat="1" x14ac:dyDescent="0.2"/>
    <row r="1338" s="233" customFormat="1" x14ac:dyDescent="0.2"/>
    <row r="1339" s="233" customFormat="1" x14ac:dyDescent="0.2"/>
    <row r="1340" s="233" customFormat="1" x14ac:dyDescent="0.2"/>
    <row r="1341" s="233" customFormat="1" x14ac:dyDescent="0.2"/>
    <row r="1342" s="233" customFormat="1" x14ac:dyDescent="0.2"/>
    <row r="1343" s="233" customFormat="1" x14ac:dyDescent="0.2"/>
    <row r="1344" s="233" customFormat="1" x14ac:dyDescent="0.2"/>
    <row r="1345" s="233" customFormat="1" x14ac:dyDescent="0.2"/>
    <row r="1346" s="233" customFormat="1" x14ac:dyDescent="0.2"/>
    <row r="1347" s="233" customFormat="1" x14ac:dyDescent="0.2"/>
    <row r="1348" s="233" customFormat="1" x14ac:dyDescent="0.2"/>
    <row r="1349" s="233" customFormat="1" x14ac:dyDescent="0.2"/>
    <row r="1350" s="233" customFormat="1" x14ac:dyDescent="0.2"/>
    <row r="1351" s="233" customFormat="1" x14ac:dyDescent="0.2"/>
    <row r="1352" s="233" customFormat="1" x14ac:dyDescent="0.2"/>
    <row r="1353" s="233" customFormat="1" x14ac:dyDescent="0.2"/>
    <row r="1354" s="233" customFormat="1" x14ac:dyDescent="0.2"/>
    <row r="1355" s="233" customFormat="1" x14ac:dyDescent="0.2"/>
    <row r="1356" s="233" customFormat="1" x14ac:dyDescent="0.2"/>
    <row r="1357" s="233" customFormat="1" x14ac:dyDescent="0.2"/>
    <row r="1358" s="233" customFormat="1" x14ac:dyDescent="0.2"/>
    <row r="1359" s="233" customFormat="1" x14ac:dyDescent="0.2"/>
    <row r="1360" s="233" customFormat="1" x14ac:dyDescent="0.2"/>
    <row r="1361" s="233" customFormat="1" x14ac:dyDescent="0.2"/>
    <row r="1362" s="233" customFormat="1" x14ac:dyDescent="0.2"/>
    <row r="1363" s="233" customFormat="1" x14ac:dyDescent="0.2"/>
    <row r="1364" s="233" customFormat="1" x14ac:dyDescent="0.2"/>
    <row r="1365" s="233" customFormat="1" x14ac:dyDescent="0.2"/>
    <row r="1366" s="233" customFormat="1" x14ac:dyDescent="0.2"/>
    <row r="1367" s="233" customFormat="1" x14ac:dyDescent="0.2"/>
    <row r="1368" s="233" customFormat="1" x14ac:dyDescent="0.2"/>
    <row r="1369" s="233" customFormat="1" x14ac:dyDescent="0.2"/>
    <row r="1370" s="233" customFormat="1" x14ac:dyDescent="0.2"/>
    <row r="1371" s="233" customFormat="1" x14ac:dyDescent="0.2"/>
    <row r="1372" s="233" customFormat="1" x14ac:dyDescent="0.2"/>
    <row r="1373" s="233" customFormat="1" x14ac:dyDescent="0.2"/>
    <row r="1374" s="233" customFormat="1" x14ac:dyDescent="0.2"/>
    <row r="1375" s="233" customFormat="1" x14ac:dyDescent="0.2"/>
    <row r="1376" s="233" customFormat="1" x14ac:dyDescent="0.2"/>
    <row r="1377" s="233" customFormat="1" x14ac:dyDescent="0.2"/>
    <row r="1378" s="233" customFormat="1" x14ac:dyDescent="0.2"/>
    <row r="1379" s="233" customFormat="1" x14ac:dyDescent="0.2"/>
    <row r="1380" s="233" customFormat="1" x14ac:dyDescent="0.2"/>
    <row r="1381" s="233" customFormat="1" x14ac:dyDescent="0.2"/>
    <row r="1382" s="233" customFormat="1" x14ac:dyDescent="0.2"/>
    <row r="1383" s="233" customFormat="1" x14ac:dyDescent="0.2"/>
    <row r="1384" s="233" customFormat="1" x14ac:dyDescent="0.2"/>
    <row r="1385" s="233" customFormat="1" x14ac:dyDescent="0.2"/>
    <row r="1386" s="233" customFormat="1" x14ac:dyDescent="0.2"/>
    <row r="1387" s="233" customFormat="1" x14ac:dyDescent="0.2"/>
    <row r="1388" s="233" customFormat="1" x14ac:dyDescent="0.2"/>
    <row r="1389" s="233" customFormat="1" x14ac:dyDescent="0.2"/>
    <row r="1390" s="233" customFormat="1" x14ac:dyDescent="0.2"/>
    <row r="1391" s="233" customFormat="1" x14ac:dyDescent="0.2"/>
    <row r="1392" s="233" customFormat="1" x14ac:dyDescent="0.2"/>
    <row r="1393" s="233" customFormat="1" x14ac:dyDescent="0.2"/>
    <row r="1394" s="233" customFormat="1" x14ac:dyDescent="0.2"/>
    <row r="1395" s="233" customFormat="1" x14ac:dyDescent="0.2"/>
    <row r="1396" s="233" customFormat="1" x14ac:dyDescent="0.2"/>
    <row r="1397" s="233" customFormat="1" x14ac:dyDescent="0.2"/>
    <row r="1398" s="233" customFormat="1" x14ac:dyDescent="0.2"/>
    <row r="1399" s="233" customFormat="1" x14ac:dyDescent="0.2"/>
    <row r="1400" s="233" customFormat="1" x14ac:dyDescent="0.2"/>
    <row r="1401" s="233" customFormat="1" x14ac:dyDescent="0.2"/>
    <row r="1402" s="233" customFormat="1" x14ac:dyDescent="0.2"/>
    <row r="1403" s="233" customFormat="1" x14ac:dyDescent="0.2"/>
    <row r="1404" s="233" customFormat="1" x14ac:dyDescent="0.2"/>
    <row r="1405" s="233" customFormat="1" x14ac:dyDescent="0.2"/>
    <row r="1406" s="233" customFormat="1" x14ac:dyDescent="0.2"/>
    <row r="1407" s="233" customFormat="1" x14ac:dyDescent="0.2"/>
    <row r="1408" s="233" customFormat="1" x14ac:dyDescent="0.2"/>
    <row r="1409" s="233" customFormat="1" x14ac:dyDescent="0.2"/>
    <row r="1410" s="233" customFormat="1" x14ac:dyDescent="0.2"/>
    <row r="1411" s="233" customFormat="1" x14ac:dyDescent="0.2"/>
    <row r="1412" s="233" customFormat="1" x14ac:dyDescent="0.2"/>
    <row r="1413" s="233" customFormat="1" x14ac:dyDescent="0.2"/>
    <row r="1414" s="233" customFormat="1" x14ac:dyDescent="0.2"/>
    <row r="1415" s="233" customFormat="1" x14ac:dyDescent="0.2"/>
    <row r="1416" s="233" customFormat="1" x14ac:dyDescent="0.2"/>
    <row r="1417" s="233" customFormat="1" x14ac:dyDescent="0.2"/>
    <row r="1418" s="233" customFormat="1" x14ac:dyDescent="0.2"/>
    <row r="1419" s="233" customFormat="1" x14ac:dyDescent="0.2"/>
    <row r="1420" s="233" customFormat="1" x14ac:dyDescent="0.2"/>
    <row r="1421" s="233" customFormat="1" x14ac:dyDescent="0.2"/>
    <row r="1422" s="233" customFormat="1" x14ac:dyDescent="0.2"/>
    <row r="1423" s="233" customFormat="1" x14ac:dyDescent="0.2"/>
    <row r="1424" s="233" customFormat="1" x14ac:dyDescent="0.2"/>
    <row r="1425" s="233" customFormat="1" x14ac:dyDescent="0.2"/>
    <row r="1426" s="233" customFormat="1" x14ac:dyDescent="0.2"/>
    <row r="1427" s="233" customFormat="1" x14ac:dyDescent="0.2"/>
    <row r="1428" s="233" customFormat="1" x14ac:dyDescent="0.2"/>
    <row r="1429" s="233" customFormat="1" x14ac:dyDescent="0.2"/>
    <row r="1430" s="233" customFormat="1" x14ac:dyDescent="0.2"/>
    <row r="1431" s="233" customFormat="1" x14ac:dyDescent="0.2"/>
    <row r="1432" s="233" customFormat="1" x14ac:dyDescent="0.2"/>
    <row r="1433" s="233" customFormat="1" x14ac:dyDescent="0.2"/>
    <row r="1434" s="233" customFormat="1" x14ac:dyDescent="0.2"/>
    <row r="1435" s="233" customFormat="1" x14ac:dyDescent="0.2"/>
    <row r="1436" s="233" customFormat="1" x14ac:dyDescent="0.2"/>
    <row r="1437" s="233" customFormat="1" x14ac:dyDescent="0.2"/>
    <row r="1438" s="233" customFormat="1" x14ac:dyDescent="0.2"/>
    <row r="1439" s="233" customFormat="1" x14ac:dyDescent="0.2"/>
    <row r="1440" s="233" customFormat="1" x14ac:dyDescent="0.2"/>
    <row r="1441" s="233" customFormat="1" x14ac:dyDescent="0.2"/>
    <row r="1442" s="233" customFormat="1" x14ac:dyDescent="0.2"/>
    <row r="1443" s="233" customFormat="1" x14ac:dyDescent="0.2"/>
    <row r="1444" s="233" customFormat="1" x14ac:dyDescent="0.2"/>
    <row r="1445" s="233" customFormat="1" x14ac:dyDescent="0.2"/>
    <row r="1446" s="233" customFormat="1" x14ac:dyDescent="0.2"/>
    <row r="1447" s="233" customFormat="1" x14ac:dyDescent="0.2"/>
    <row r="1448" s="233" customFormat="1" x14ac:dyDescent="0.2"/>
    <row r="1449" s="233" customFormat="1" x14ac:dyDescent="0.2"/>
    <row r="1450" s="233" customFormat="1" x14ac:dyDescent="0.2"/>
    <row r="1451" s="233" customFormat="1" x14ac:dyDescent="0.2"/>
    <row r="1452" s="233" customFormat="1" x14ac:dyDescent="0.2"/>
    <row r="1453" s="233" customFormat="1" x14ac:dyDescent="0.2"/>
    <row r="1454" s="233" customFormat="1" x14ac:dyDescent="0.2"/>
    <row r="1455" s="233" customFormat="1" x14ac:dyDescent="0.2"/>
    <row r="1456" s="233" customFormat="1" x14ac:dyDescent="0.2"/>
    <row r="1457" s="233" customFormat="1" x14ac:dyDescent="0.2"/>
    <row r="1458" s="233" customFormat="1" x14ac:dyDescent="0.2"/>
    <row r="1459" s="233" customFormat="1" x14ac:dyDescent="0.2"/>
    <row r="1460" s="233" customFormat="1" x14ac:dyDescent="0.2"/>
    <row r="1461" s="233" customFormat="1" x14ac:dyDescent="0.2"/>
    <row r="1462" s="233" customFormat="1" x14ac:dyDescent="0.2"/>
    <row r="1463" s="233" customFormat="1" x14ac:dyDescent="0.2"/>
    <row r="1464" s="233" customFormat="1" x14ac:dyDescent="0.2"/>
    <row r="1465" s="233" customFormat="1" x14ac:dyDescent="0.2"/>
    <row r="1466" s="233" customFormat="1" x14ac:dyDescent="0.2"/>
    <row r="1467" s="233" customFormat="1" x14ac:dyDescent="0.2"/>
    <row r="1468" s="233" customFormat="1" x14ac:dyDescent="0.2"/>
    <row r="1469" s="233" customFormat="1" x14ac:dyDescent="0.2"/>
    <row r="1470" s="233" customFormat="1" x14ac:dyDescent="0.2"/>
    <row r="1471" s="233" customFormat="1" x14ac:dyDescent="0.2"/>
    <row r="1472" s="233" customFormat="1" x14ac:dyDescent="0.2"/>
    <row r="1473" s="233" customFormat="1" x14ac:dyDescent="0.2"/>
    <row r="1474" s="233" customFormat="1" x14ac:dyDescent="0.2"/>
    <row r="1475" s="233" customFormat="1" x14ac:dyDescent="0.2"/>
    <row r="1476" s="233" customFormat="1" x14ac:dyDescent="0.2"/>
    <row r="1477" s="233" customFormat="1" x14ac:dyDescent="0.2"/>
    <row r="1478" s="233" customFormat="1" x14ac:dyDescent="0.2"/>
    <row r="1479" s="233" customFormat="1" x14ac:dyDescent="0.2"/>
    <row r="1480" s="233" customFormat="1" x14ac:dyDescent="0.2"/>
    <row r="1481" s="233" customFormat="1" x14ac:dyDescent="0.2"/>
    <row r="1482" s="233" customFormat="1" x14ac:dyDescent="0.2"/>
    <row r="1483" s="233" customFormat="1" x14ac:dyDescent="0.2"/>
    <row r="1484" s="233" customFormat="1" x14ac:dyDescent="0.2"/>
    <row r="1485" s="233" customFormat="1" x14ac:dyDescent="0.2"/>
    <row r="1486" s="233" customFormat="1" x14ac:dyDescent="0.2"/>
    <row r="1487" s="233" customFormat="1" x14ac:dyDescent="0.2"/>
    <row r="1488" s="233" customFormat="1" x14ac:dyDescent="0.2"/>
    <row r="1489" s="233" customFormat="1" x14ac:dyDescent="0.2"/>
    <row r="1490" s="233" customFormat="1" x14ac:dyDescent="0.2"/>
    <row r="1491" s="233" customFormat="1" x14ac:dyDescent="0.2"/>
    <row r="1492" s="233" customFormat="1" x14ac:dyDescent="0.2"/>
    <row r="1493" s="233" customFormat="1" x14ac:dyDescent="0.2"/>
    <row r="1494" s="233" customFormat="1" x14ac:dyDescent="0.2"/>
    <row r="1495" s="233" customFormat="1" x14ac:dyDescent="0.2"/>
    <row r="1496" s="233" customFormat="1" x14ac:dyDescent="0.2"/>
    <row r="1497" s="233" customFormat="1" x14ac:dyDescent="0.2"/>
    <row r="1498" s="233" customFormat="1" x14ac:dyDescent="0.2"/>
    <row r="1499" s="233" customFormat="1" x14ac:dyDescent="0.2"/>
    <row r="1500" s="233" customFormat="1" x14ac:dyDescent="0.2"/>
    <row r="1501" s="233" customFormat="1" x14ac:dyDescent="0.2"/>
    <row r="1502" s="233" customFormat="1" x14ac:dyDescent="0.2"/>
    <row r="1503" s="233" customFormat="1" x14ac:dyDescent="0.2"/>
    <row r="1504" s="233" customFormat="1" x14ac:dyDescent="0.2"/>
    <row r="1505" s="233" customFormat="1" x14ac:dyDescent="0.2"/>
    <row r="1506" s="233" customFormat="1" x14ac:dyDescent="0.2"/>
    <row r="1507" s="233" customFormat="1" x14ac:dyDescent="0.2"/>
    <row r="1508" s="233" customFormat="1" x14ac:dyDescent="0.2"/>
    <row r="1509" s="233" customFormat="1" x14ac:dyDescent="0.2"/>
    <row r="1510" s="233" customFormat="1" x14ac:dyDescent="0.2"/>
    <row r="1511" s="233" customFormat="1" x14ac:dyDescent="0.2"/>
    <row r="1512" s="233" customFormat="1" x14ac:dyDescent="0.2"/>
    <row r="1513" s="233" customFormat="1" x14ac:dyDescent="0.2"/>
    <row r="1514" s="233" customFormat="1" x14ac:dyDescent="0.2"/>
    <row r="1515" s="233" customFormat="1" x14ac:dyDescent="0.2"/>
    <row r="1516" s="233" customFormat="1" x14ac:dyDescent="0.2"/>
    <row r="1517" s="233" customFormat="1" x14ac:dyDescent="0.2"/>
    <row r="1518" s="233" customFormat="1" x14ac:dyDescent="0.2"/>
    <row r="1519" s="233" customFormat="1" x14ac:dyDescent="0.2"/>
    <row r="1520" s="233" customFormat="1" x14ac:dyDescent="0.2"/>
    <row r="1521" s="233" customFormat="1" x14ac:dyDescent="0.2"/>
    <row r="1522" s="233" customFormat="1" x14ac:dyDescent="0.2"/>
    <row r="1523" s="233" customFormat="1" x14ac:dyDescent="0.2"/>
    <row r="1524" s="233" customFormat="1" x14ac:dyDescent="0.2"/>
    <row r="1525" s="233" customFormat="1" x14ac:dyDescent="0.2"/>
    <row r="1526" s="233" customFormat="1" x14ac:dyDescent="0.2"/>
    <row r="1527" s="233" customFormat="1" x14ac:dyDescent="0.2"/>
    <row r="1528" s="233" customFormat="1" x14ac:dyDescent="0.2"/>
    <row r="1529" s="233" customFormat="1" x14ac:dyDescent="0.2"/>
    <row r="1530" s="233" customFormat="1" x14ac:dyDescent="0.2"/>
    <row r="1531" s="233" customFormat="1" x14ac:dyDescent="0.2"/>
    <row r="1532" s="233" customFormat="1" x14ac:dyDescent="0.2"/>
    <row r="1533" s="233" customFormat="1" x14ac:dyDescent="0.2"/>
    <row r="1534" s="233" customFormat="1" x14ac:dyDescent="0.2"/>
    <row r="1535" s="233" customFormat="1" x14ac:dyDescent="0.2"/>
    <row r="1536" s="233" customFormat="1" x14ac:dyDescent="0.2"/>
    <row r="1537" s="233" customFormat="1" x14ac:dyDescent="0.2"/>
    <row r="1538" s="233" customFormat="1" x14ac:dyDescent="0.2"/>
    <row r="1539" s="233" customFormat="1" x14ac:dyDescent="0.2"/>
    <row r="1540" s="233" customFormat="1" x14ac:dyDescent="0.2"/>
    <row r="1541" s="233" customFormat="1" x14ac:dyDescent="0.2"/>
    <row r="1542" s="233" customFormat="1" x14ac:dyDescent="0.2"/>
    <row r="1543" s="233" customFormat="1" x14ac:dyDescent="0.2"/>
    <row r="1544" s="233" customFormat="1" x14ac:dyDescent="0.2"/>
    <row r="1545" s="233" customFormat="1" x14ac:dyDescent="0.2"/>
    <row r="1546" s="233" customFormat="1" x14ac:dyDescent="0.2"/>
    <row r="1547" s="233" customFormat="1" x14ac:dyDescent="0.2"/>
    <row r="1548" s="233" customFormat="1" x14ac:dyDescent="0.2"/>
    <row r="1549" s="233" customFormat="1" x14ac:dyDescent="0.2"/>
    <row r="1550" s="233" customFormat="1" x14ac:dyDescent="0.2"/>
    <row r="1551" s="233" customFormat="1" x14ac:dyDescent="0.2"/>
    <row r="1552" s="233" customFormat="1" x14ac:dyDescent="0.2"/>
    <row r="1553" s="233" customFormat="1" x14ac:dyDescent="0.2"/>
    <row r="1554" s="233" customFormat="1" x14ac:dyDescent="0.2"/>
    <row r="1555" s="233" customFormat="1" x14ac:dyDescent="0.2"/>
    <row r="1556" s="233" customFormat="1" x14ac:dyDescent="0.2"/>
    <row r="1557" s="233" customFormat="1" x14ac:dyDescent="0.2"/>
    <row r="1558" s="233" customFormat="1" x14ac:dyDescent="0.2"/>
    <row r="1559" s="233" customFormat="1" x14ac:dyDescent="0.2"/>
    <row r="1560" s="233" customFormat="1" x14ac:dyDescent="0.2"/>
    <row r="1561" s="233" customFormat="1" x14ac:dyDescent="0.2"/>
    <row r="1562" s="233" customFormat="1" x14ac:dyDescent="0.2"/>
    <row r="1563" s="233" customFormat="1" x14ac:dyDescent="0.2"/>
    <row r="1564" s="233" customFormat="1" x14ac:dyDescent="0.2"/>
    <row r="1565" s="233" customFormat="1" x14ac:dyDescent="0.2"/>
    <row r="1566" s="233" customFormat="1" x14ac:dyDescent="0.2"/>
    <row r="1567" s="233" customFormat="1" x14ac:dyDescent="0.2"/>
    <row r="1568" s="233" customFormat="1" x14ac:dyDescent="0.2"/>
    <row r="1569" s="233" customFormat="1" x14ac:dyDescent="0.2"/>
    <row r="1570" s="233" customFormat="1" x14ac:dyDescent="0.2"/>
    <row r="1571" s="233" customFormat="1" x14ac:dyDescent="0.2"/>
    <row r="1572" s="233" customFormat="1" x14ac:dyDescent="0.2"/>
    <row r="1573" s="233" customFormat="1" x14ac:dyDescent="0.2"/>
    <row r="1574" s="233" customFormat="1" x14ac:dyDescent="0.2"/>
    <row r="1575" s="233" customFormat="1" x14ac:dyDescent="0.2"/>
    <row r="1576" s="233" customFormat="1" x14ac:dyDescent="0.2"/>
    <row r="1577" s="233" customFormat="1" x14ac:dyDescent="0.2"/>
    <row r="1578" s="233" customFormat="1" x14ac:dyDescent="0.2"/>
    <row r="1579" s="233" customFormat="1" x14ac:dyDescent="0.2"/>
    <row r="1580" s="233" customFormat="1" x14ac:dyDescent="0.2"/>
    <row r="1581" s="233" customFormat="1" x14ac:dyDescent="0.2"/>
    <row r="1582" s="233" customFormat="1" x14ac:dyDescent="0.2"/>
    <row r="1583" s="233" customFormat="1" x14ac:dyDescent="0.2"/>
    <row r="1584" s="233" customFormat="1" x14ac:dyDescent="0.2"/>
    <row r="1585" spans="1:44" x14ac:dyDescent="0.2">
      <c r="A1585" s="233"/>
      <c r="B1585" s="233"/>
      <c r="C1585" s="233"/>
      <c r="D1585" s="233"/>
      <c r="E1585" s="233"/>
      <c r="F1585" s="233"/>
      <c r="G1585" s="233"/>
      <c r="H1585" s="233"/>
      <c r="I1585" s="233"/>
      <c r="J1585" s="233"/>
      <c r="K1585" s="233"/>
      <c r="L1585" s="233"/>
      <c r="M1585" s="233"/>
      <c r="N1585" s="233"/>
      <c r="O1585" s="233"/>
      <c r="P1585" s="233"/>
      <c r="Q1585" s="233"/>
      <c r="R1585" s="233"/>
      <c r="S1585" s="233"/>
      <c r="T1585" s="233"/>
      <c r="U1585" s="233"/>
      <c r="V1585" s="233"/>
      <c r="W1585" s="233"/>
      <c r="X1585" s="233"/>
      <c r="Y1585" s="233"/>
      <c r="Z1585" s="233"/>
      <c r="AA1585" s="233"/>
      <c r="AC1585" s="233"/>
      <c r="AD1585" s="233"/>
      <c r="AE1585" s="233"/>
      <c r="AF1585" s="233"/>
      <c r="AG1585" s="233"/>
      <c r="AH1585" s="233"/>
      <c r="AI1585" s="233"/>
      <c r="AJ1585" s="233"/>
      <c r="AK1585" s="233"/>
      <c r="AL1585" s="233"/>
      <c r="AM1585" s="233"/>
      <c r="AN1585" s="233"/>
      <c r="AO1585" s="233"/>
      <c r="AP1585" s="233"/>
      <c r="AQ1585" s="233"/>
      <c r="AR1585" s="233"/>
    </row>
    <row r="1586" spans="1:44" x14ac:dyDescent="0.2">
      <c r="A1586" s="233"/>
      <c r="B1586" s="233"/>
      <c r="C1586" s="233"/>
      <c r="D1586" s="233"/>
      <c r="E1586" s="233"/>
      <c r="F1586" s="233"/>
      <c r="G1586" s="233"/>
      <c r="H1586" s="233"/>
      <c r="I1586" s="233"/>
      <c r="J1586" s="233"/>
      <c r="K1586" s="233"/>
      <c r="L1586" s="233"/>
      <c r="M1586" s="233"/>
      <c r="N1586" s="233"/>
      <c r="O1586" s="233"/>
      <c r="P1586" s="233"/>
      <c r="Q1586" s="233"/>
      <c r="R1586" s="233"/>
      <c r="S1586" s="233"/>
      <c r="T1586" s="233"/>
      <c r="U1586" s="233"/>
      <c r="V1586" s="233"/>
      <c r="W1586" s="233"/>
      <c r="X1586" s="233"/>
      <c r="Y1586" s="233"/>
      <c r="Z1586" s="233"/>
      <c r="AA1586" s="233"/>
      <c r="AC1586" s="233"/>
      <c r="AD1586" s="233"/>
      <c r="AE1586" s="233"/>
      <c r="AF1586" s="233"/>
      <c r="AG1586" s="233"/>
      <c r="AH1586" s="233"/>
      <c r="AI1586" s="233"/>
      <c r="AJ1586" s="233"/>
      <c r="AK1586" s="233"/>
      <c r="AL1586" s="233"/>
      <c r="AM1586" s="233"/>
      <c r="AN1586" s="233"/>
      <c r="AO1586" s="233"/>
      <c r="AP1586" s="233"/>
      <c r="AQ1586" s="233"/>
      <c r="AR1586" s="233"/>
    </row>
    <row r="1587" spans="1:44" x14ac:dyDescent="0.2">
      <c r="A1587" s="233"/>
      <c r="B1587" s="233"/>
      <c r="C1587" s="233"/>
      <c r="D1587" s="233"/>
      <c r="E1587" s="233"/>
      <c r="F1587" s="233"/>
      <c r="G1587" s="233"/>
      <c r="H1587" s="233"/>
      <c r="I1587" s="233"/>
      <c r="J1587" s="233"/>
      <c r="K1587" s="233"/>
      <c r="L1587" s="233"/>
      <c r="M1587" s="233"/>
      <c r="N1587" s="233"/>
      <c r="O1587" s="233"/>
      <c r="P1587" s="233"/>
      <c r="Q1587" s="233"/>
      <c r="R1587" s="233"/>
      <c r="S1587" s="233"/>
      <c r="T1587" s="233"/>
      <c r="U1587" s="233"/>
      <c r="V1587" s="233"/>
      <c r="W1587" s="233"/>
      <c r="X1587" s="233"/>
      <c r="Y1587" s="233"/>
      <c r="Z1587" s="233"/>
      <c r="AA1587" s="233"/>
      <c r="AC1587" s="233"/>
      <c r="AD1587" s="233"/>
      <c r="AE1587" s="233"/>
      <c r="AF1587" s="233"/>
      <c r="AG1587" s="233"/>
      <c r="AH1587" s="233"/>
      <c r="AI1587" s="233"/>
      <c r="AJ1587" s="233"/>
      <c r="AK1587" s="233"/>
      <c r="AL1587" s="233"/>
      <c r="AM1587" s="233"/>
      <c r="AN1587" s="233"/>
      <c r="AO1587" s="233"/>
      <c r="AP1587" s="233"/>
      <c r="AQ1587" s="233"/>
      <c r="AR1587" s="233"/>
    </row>
    <row r="1588" spans="1:44" x14ac:dyDescent="0.2">
      <c r="A1588" s="233"/>
      <c r="B1588" s="233"/>
      <c r="C1588" s="233"/>
      <c r="D1588" s="233"/>
      <c r="E1588" s="233"/>
      <c r="F1588" s="233"/>
      <c r="G1588" s="233"/>
      <c r="H1588" s="233"/>
      <c r="I1588" s="233"/>
      <c r="J1588" s="233"/>
      <c r="K1588" s="233"/>
      <c r="L1588" s="233"/>
      <c r="M1588" s="233"/>
      <c r="N1588" s="233"/>
      <c r="O1588" s="233"/>
      <c r="P1588" s="233"/>
      <c r="Q1588" s="233"/>
      <c r="R1588" s="233"/>
      <c r="S1588" s="233"/>
      <c r="T1588" s="233"/>
      <c r="U1588" s="233"/>
      <c r="V1588" s="233"/>
      <c r="W1588" s="233"/>
      <c r="X1588" s="233"/>
      <c r="Y1588" s="233"/>
      <c r="Z1588" s="233"/>
      <c r="AA1588" s="233"/>
      <c r="AC1588" s="233"/>
      <c r="AD1588" s="233"/>
      <c r="AE1588" s="233"/>
      <c r="AF1588" s="233"/>
      <c r="AG1588" s="233"/>
      <c r="AH1588" s="233"/>
      <c r="AI1588" s="233"/>
      <c r="AJ1588" s="233"/>
      <c r="AK1588" s="233"/>
      <c r="AL1588" s="233"/>
      <c r="AM1588" s="233"/>
      <c r="AN1588" s="233"/>
      <c r="AO1588" s="233"/>
      <c r="AP1588" s="233"/>
      <c r="AQ1588" s="233"/>
      <c r="AR1588" s="233"/>
    </row>
    <row r="1589" spans="1:44" x14ac:dyDescent="0.2">
      <c r="A1589" s="233"/>
      <c r="B1589" s="233"/>
      <c r="C1589" s="233"/>
      <c r="D1589" s="233"/>
      <c r="E1589" s="233"/>
      <c r="F1589" s="233"/>
      <c r="G1589" s="233"/>
      <c r="H1589" s="233"/>
      <c r="I1589" s="233"/>
      <c r="J1589" s="233"/>
      <c r="K1589" s="233"/>
      <c r="L1589" s="233"/>
      <c r="M1589" s="233"/>
      <c r="N1589" s="233"/>
      <c r="O1589" s="233"/>
      <c r="P1589" s="233"/>
      <c r="Q1589" s="233"/>
      <c r="R1589" s="233"/>
      <c r="S1589" s="233"/>
      <c r="T1589" s="233"/>
      <c r="U1589" s="233"/>
      <c r="V1589" s="233"/>
      <c r="W1589" s="233"/>
      <c r="X1589" s="233"/>
      <c r="Y1589" s="233"/>
      <c r="Z1589" s="233"/>
      <c r="AA1589" s="233"/>
      <c r="AC1589" s="233"/>
      <c r="AD1589" s="233"/>
      <c r="AE1589" s="233"/>
      <c r="AF1589" s="233"/>
      <c r="AG1589" s="233"/>
      <c r="AH1589" s="233"/>
      <c r="AI1589" s="233"/>
      <c r="AJ1589" s="233"/>
      <c r="AK1589" s="233"/>
      <c r="AL1589" s="233"/>
      <c r="AM1589" s="233"/>
      <c r="AN1589" s="233"/>
      <c r="AO1589" s="233"/>
      <c r="AP1589" s="233"/>
      <c r="AQ1589" s="233"/>
      <c r="AR1589" s="233"/>
    </row>
    <row r="1590" spans="1:44" x14ac:dyDescent="0.2">
      <c r="A1590" s="233"/>
      <c r="B1590" s="233"/>
      <c r="C1590" s="233"/>
      <c r="D1590" s="233"/>
      <c r="E1590" s="233"/>
      <c r="F1590" s="233"/>
      <c r="G1590" s="233"/>
      <c r="H1590" s="233"/>
      <c r="I1590" s="233"/>
      <c r="J1590" s="233"/>
      <c r="K1590" s="233"/>
      <c r="L1590" s="233"/>
      <c r="M1590" s="233"/>
      <c r="N1590" s="233"/>
      <c r="O1590" s="233"/>
      <c r="P1590" s="233"/>
      <c r="Q1590" s="233"/>
      <c r="R1590" s="233"/>
      <c r="S1590" s="233"/>
      <c r="T1590" s="233"/>
      <c r="U1590" s="233"/>
      <c r="V1590" s="233"/>
      <c r="W1590" s="233"/>
      <c r="X1590" s="233"/>
      <c r="Y1590" s="233"/>
      <c r="Z1590" s="233"/>
      <c r="AA1590" s="233"/>
      <c r="AC1590" s="233"/>
      <c r="AD1590" s="233"/>
      <c r="AE1590" s="233"/>
      <c r="AF1590" s="233"/>
      <c r="AG1590" s="233"/>
      <c r="AH1590" s="233"/>
      <c r="AI1590" s="233"/>
      <c r="AJ1590" s="233"/>
      <c r="AK1590" s="233"/>
      <c r="AL1590" s="233"/>
      <c r="AM1590" s="233"/>
      <c r="AN1590" s="233"/>
      <c r="AO1590" s="233"/>
      <c r="AP1590" s="233"/>
      <c r="AQ1590" s="233"/>
      <c r="AR1590" s="233"/>
    </row>
    <row r="1591" spans="1:44" x14ac:dyDescent="0.2">
      <c r="A1591" s="233"/>
      <c r="B1591" s="233"/>
      <c r="C1591" s="233"/>
      <c r="D1591" s="233"/>
      <c r="E1591" s="233"/>
      <c r="F1591" s="233"/>
      <c r="G1591" s="233"/>
      <c r="H1591" s="233"/>
      <c r="I1591" s="233"/>
      <c r="J1591" s="233"/>
      <c r="K1591" s="233"/>
      <c r="L1591" s="233"/>
      <c r="M1591" s="233"/>
      <c r="N1591" s="233"/>
      <c r="O1591" s="233"/>
      <c r="P1591" s="233"/>
      <c r="Q1591" s="233"/>
      <c r="R1591" s="233"/>
      <c r="S1591" s="233"/>
      <c r="T1591" s="233"/>
      <c r="U1591" s="233"/>
      <c r="V1591" s="233"/>
      <c r="W1591" s="233"/>
      <c r="X1591" s="233"/>
      <c r="Y1591" s="233"/>
      <c r="Z1591" s="233"/>
      <c r="AA1591" s="233"/>
      <c r="AG1591" s="233"/>
      <c r="AH1591" s="233"/>
      <c r="AI1591" s="233"/>
      <c r="AJ1591" s="233"/>
      <c r="AK1591" s="233"/>
      <c r="AL1591" s="233"/>
      <c r="AM1591" s="233"/>
      <c r="AN1591" s="233"/>
      <c r="AO1591" s="233"/>
      <c r="AP1591" s="233"/>
      <c r="AQ1591" s="233"/>
      <c r="AR1591" s="233"/>
    </row>
    <row r="1592" spans="1:44" x14ac:dyDescent="0.2">
      <c r="A1592" s="233"/>
      <c r="B1592" s="233"/>
      <c r="C1592" s="233"/>
      <c r="D1592" s="233"/>
      <c r="E1592" s="233"/>
      <c r="F1592" s="233"/>
      <c r="G1592" s="233"/>
      <c r="H1592" s="233"/>
      <c r="I1592" s="233"/>
      <c r="J1592" s="233"/>
      <c r="K1592" s="233"/>
      <c r="L1592" s="233"/>
      <c r="M1592" s="233"/>
      <c r="N1592" s="233"/>
      <c r="O1592" s="233"/>
      <c r="P1592" s="233"/>
      <c r="Q1592" s="233"/>
      <c r="R1592" s="233"/>
      <c r="S1592" s="233"/>
      <c r="T1592" s="233"/>
      <c r="U1592" s="233"/>
      <c r="V1592" s="233"/>
      <c r="W1592" s="233"/>
      <c r="X1592" s="233"/>
      <c r="Y1592" s="233"/>
      <c r="Z1592" s="233"/>
      <c r="AA1592" s="233"/>
      <c r="AG1592" s="233"/>
      <c r="AH1592" s="233"/>
      <c r="AI1592" s="233"/>
      <c r="AJ1592" s="233"/>
      <c r="AK1592" s="233"/>
      <c r="AL1592" s="233"/>
      <c r="AM1592" s="233"/>
      <c r="AN1592" s="233"/>
      <c r="AO1592" s="233"/>
      <c r="AP1592" s="233"/>
      <c r="AQ1592" s="233"/>
      <c r="AR1592" s="233"/>
    </row>
    <row r="1593" spans="1:44" x14ac:dyDescent="0.2">
      <c r="A1593" s="233"/>
      <c r="B1593" s="233"/>
      <c r="C1593" s="233"/>
      <c r="D1593" s="233"/>
      <c r="E1593" s="233"/>
      <c r="F1593" s="233"/>
      <c r="G1593" s="233"/>
      <c r="H1593" s="233"/>
      <c r="I1593" s="233"/>
      <c r="J1593" s="233"/>
      <c r="K1593" s="233"/>
      <c r="L1593" s="233"/>
      <c r="M1593" s="233"/>
      <c r="N1593" s="233"/>
      <c r="O1593" s="233"/>
      <c r="P1593" s="233"/>
      <c r="Q1593" s="233"/>
      <c r="R1593" s="233"/>
      <c r="S1593" s="233"/>
      <c r="T1593" s="233"/>
      <c r="U1593" s="233"/>
      <c r="V1593" s="233"/>
      <c r="W1593" s="233"/>
      <c r="X1593" s="233"/>
      <c r="Y1593" s="233"/>
      <c r="Z1593" s="233"/>
      <c r="AA1593" s="233"/>
    </row>
    <row r="1594" spans="1:44" x14ac:dyDescent="0.2">
      <c r="B1594" s="233"/>
      <c r="C1594" s="233"/>
      <c r="D1594" s="233"/>
      <c r="E1594" s="233"/>
      <c r="F1594" s="233"/>
      <c r="G1594" s="233"/>
      <c r="H1594" s="233"/>
      <c r="I1594" s="233"/>
      <c r="J1594" s="233"/>
      <c r="K1594" s="233"/>
      <c r="L1594" s="233"/>
      <c r="M1594" s="233"/>
      <c r="N1594" s="233"/>
      <c r="O1594" s="233"/>
      <c r="P1594" s="233"/>
      <c r="Q1594" s="233"/>
      <c r="R1594" s="233"/>
      <c r="S1594" s="233"/>
      <c r="T1594" s="233"/>
      <c r="U1594" s="233"/>
      <c r="V1594" s="233"/>
      <c r="W1594" s="233"/>
      <c r="X1594" s="233"/>
      <c r="Y1594" s="233"/>
      <c r="Z1594" s="233"/>
    </row>
    <row r="1595" spans="1:44" x14ac:dyDescent="0.2">
      <c r="B1595" s="233"/>
      <c r="C1595" s="233"/>
      <c r="D1595" s="233"/>
      <c r="E1595" s="233"/>
      <c r="F1595" s="233"/>
      <c r="G1595" s="233"/>
      <c r="H1595" s="233"/>
      <c r="I1595" s="233"/>
      <c r="J1595" s="233"/>
      <c r="K1595" s="233"/>
      <c r="L1595" s="233"/>
      <c r="M1595" s="233"/>
      <c r="N1595" s="233"/>
      <c r="O1595" s="233"/>
      <c r="P1595" s="233"/>
      <c r="Q1595" s="233"/>
      <c r="R1595" s="233"/>
      <c r="S1595" s="233"/>
      <c r="T1595" s="233"/>
      <c r="U1595" s="233"/>
      <c r="V1595" s="233"/>
      <c r="W1595" s="233"/>
      <c r="X1595" s="233"/>
      <c r="Y1595" s="233"/>
      <c r="Z1595" s="233"/>
    </row>
    <row r="1596" spans="1:44" x14ac:dyDescent="0.2">
      <c r="B1596" s="233"/>
      <c r="C1596" s="233"/>
      <c r="D1596" s="233"/>
      <c r="E1596" s="233"/>
      <c r="F1596" s="233"/>
      <c r="G1596" s="233"/>
      <c r="H1596" s="233"/>
      <c r="I1596" s="233"/>
      <c r="J1596" s="233"/>
      <c r="K1596" s="233"/>
      <c r="L1596" s="233"/>
      <c r="M1596" s="233"/>
      <c r="N1596" s="233"/>
      <c r="O1596" s="233"/>
      <c r="P1596" s="233"/>
      <c r="Q1596" s="233"/>
      <c r="R1596" s="233"/>
      <c r="S1596" s="233"/>
      <c r="T1596" s="233"/>
      <c r="U1596" s="233"/>
      <c r="V1596" s="233"/>
      <c r="W1596" s="233"/>
      <c r="X1596" s="233"/>
      <c r="Y1596" s="233"/>
      <c r="Z1596" s="233"/>
    </row>
    <row r="1597" spans="1:44" x14ac:dyDescent="0.2">
      <c r="B1597" s="233"/>
      <c r="C1597" s="233"/>
      <c r="D1597" s="233"/>
      <c r="E1597" s="233"/>
      <c r="F1597" s="233"/>
      <c r="G1597" s="233"/>
      <c r="H1597" s="233"/>
      <c r="I1597" s="233"/>
      <c r="J1597" s="233"/>
      <c r="K1597" s="233"/>
      <c r="L1597" s="233"/>
      <c r="M1597" s="233"/>
      <c r="N1597" s="233"/>
      <c r="O1597" s="233"/>
      <c r="P1597" s="233"/>
      <c r="Q1597" s="233"/>
      <c r="R1597" s="233"/>
      <c r="S1597" s="233"/>
      <c r="T1597" s="233"/>
      <c r="U1597" s="233"/>
      <c r="V1597" s="233"/>
      <c r="W1597" s="233"/>
      <c r="X1597" s="233"/>
      <c r="Y1597" s="233"/>
      <c r="Z1597" s="233"/>
    </row>
    <row r="1598" spans="1:44" x14ac:dyDescent="0.2">
      <c r="B1598" s="233"/>
      <c r="C1598" s="233"/>
      <c r="D1598" s="233"/>
      <c r="E1598" s="233"/>
      <c r="F1598" s="233"/>
      <c r="G1598" s="233"/>
      <c r="H1598" s="233"/>
      <c r="I1598" s="233"/>
      <c r="J1598" s="233"/>
      <c r="K1598" s="233"/>
      <c r="L1598" s="233"/>
      <c r="M1598" s="233"/>
      <c r="N1598" s="233"/>
      <c r="O1598" s="233"/>
      <c r="P1598" s="233"/>
      <c r="Q1598" s="233"/>
      <c r="R1598" s="233"/>
      <c r="S1598" s="233"/>
      <c r="T1598" s="233"/>
      <c r="U1598" s="233"/>
      <c r="V1598" s="233"/>
      <c r="W1598" s="233"/>
      <c r="X1598" s="233"/>
      <c r="Y1598" s="233"/>
      <c r="Z1598" s="233"/>
    </row>
    <row r="1599" spans="1:44" x14ac:dyDescent="0.2">
      <c r="B1599" s="233"/>
      <c r="C1599" s="233"/>
      <c r="D1599" s="233"/>
      <c r="E1599" s="233"/>
      <c r="F1599" s="233"/>
      <c r="G1599" s="233"/>
      <c r="H1599" s="233"/>
      <c r="I1599" s="233"/>
      <c r="J1599" s="233"/>
      <c r="K1599" s="233"/>
      <c r="L1599" s="233"/>
      <c r="M1599" s="233"/>
      <c r="N1599" s="233"/>
      <c r="O1599" s="233"/>
      <c r="P1599" s="233"/>
      <c r="Q1599" s="233"/>
      <c r="R1599" s="233"/>
      <c r="S1599" s="233"/>
      <c r="T1599" s="233"/>
      <c r="U1599" s="233"/>
      <c r="V1599" s="233"/>
      <c r="W1599" s="233"/>
      <c r="X1599" s="233"/>
      <c r="Y1599" s="233"/>
      <c r="Z1599" s="233"/>
    </row>
    <row r="1600" spans="1:44" x14ac:dyDescent="0.2">
      <c r="B1600" s="233"/>
      <c r="C1600" s="233"/>
      <c r="D1600" s="233"/>
      <c r="E1600" s="233"/>
      <c r="F1600" s="233"/>
      <c r="G1600" s="233"/>
      <c r="H1600" s="233"/>
      <c r="I1600" s="233"/>
      <c r="J1600" s="233"/>
      <c r="K1600" s="233"/>
      <c r="L1600" s="233"/>
      <c r="M1600" s="233"/>
      <c r="N1600" s="233"/>
      <c r="O1600" s="233"/>
      <c r="P1600" s="233"/>
      <c r="Q1600" s="233"/>
      <c r="R1600" s="233"/>
      <c r="S1600" s="233"/>
      <c r="T1600" s="233"/>
      <c r="U1600" s="233"/>
      <c r="V1600" s="233"/>
      <c r="W1600" s="233"/>
      <c r="X1600" s="233"/>
      <c r="Y1600" s="233"/>
      <c r="Z1600" s="233"/>
    </row>
    <row r="1601" spans="2:26" x14ac:dyDescent="0.2">
      <c r="B1601" s="233"/>
      <c r="C1601" s="233"/>
      <c r="D1601" s="233"/>
      <c r="E1601" s="233"/>
      <c r="F1601" s="233"/>
      <c r="G1601" s="233"/>
      <c r="H1601" s="233"/>
      <c r="I1601" s="233"/>
      <c r="J1601" s="233"/>
      <c r="K1601" s="233"/>
      <c r="L1601" s="233"/>
      <c r="M1601" s="233"/>
      <c r="N1601" s="233"/>
      <c r="O1601" s="233"/>
      <c r="P1601" s="233"/>
      <c r="Q1601" s="233"/>
      <c r="R1601" s="233"/>
      <c r="S1601" s="233"/>
      <c r="T1601" s="233"/>
      <c r="U1601" s="233"/>
      <c r="V1601" s="233"/>
      <c r="W1601" s="233"/>
      <c r="X1601" s="233"/>
      <c r="Y1601" s="233"/>
      <c r="Z1601" s="233"/>
    </row>
    <row r="1602" spans="2:26" x14ac:dyDescent="0.2">
      <c r="B1602" s="233"/>
      <c r="C1602" s="233"/>
      <c r="D1602" s="233"/>
      <c r="E1602" s="233"/>
      <c r="F1602" s="233"/>
      <c r="G1602" s="233"/>
      <c r="H1602" s="233"/>
      <c r="I1602" s="233"/>
      <c r="J1602" s="233"/>
      <c r="K1602" s="233"/>
      <c r="L1602" s="233"/>
      <c r="M1602" s="233"/>
      <c r="N1602" s="233"/>
      <c r="O1602" s="233"/>
      <c r="P1602" s="233"/>
      <c r="Q1602" s="233"/>
      <c r="R1602" s="233"/>
      <c r="S1602" s="233"/>
      <c r="T1602" s="233"/>
      <c r="U1602" s="233"/>
      <c r="V1602" s="233"/>
      <c r="W1602" s="233"/>
      <c r="X1602" s="233"/>
      <c r="Y1602" s="233"/>
      <c r="Z1602" s="233"/>
    </row>
    <row r="1603" spans="2:26" x14ac:dyDescent="0.2">
      <c r="B1603" s="233"/>
      <c r="C1603" s="233"/>
      <c r="D1603" s="233"/>
      <c r="E1603" s="233"/>
      <c r="F1603" s="233"/>
      <c r="G1603" s="233"/>
      <c r="H1603" s="233"/>
      <c r="I1603" s="233"/>
      <c r="J1603" s="233"/>
      <c r="K1603" s="233"/>
      <c r="L1603" s="233"/>
      <c r="M1603" s="233"/>
      <c r="N1603" s="233"/>
      <c r="O1603" s="233"/>
      <c r="P1603" s="233"/>
      <c r="Q1603" s="233"/>
      <c r="R1603" s="233"/>
      <c r="S1603" s="233"/>
      <c r="T1603" s="233"/>
      <c r="U1603" s="233"/>
      <c r="V1603" s="233"/>
      <c r="W1603" s="233"/>
      <c r="X1603" s="233"/>
      <c r="Y1603" s="233"/>
      <c r="Z1603" s="233"/>
    </row>
    <row r="1604" spans="2:26" x14ac:dyDescent="0.2">
      <c r="B1604" s="233"/>
      <c r="C1604" s="233"/>
      <c r="D1604" s="233"/>
      <c r="E1604" s="233"/>
      <c r="F1604" s="233"/>
      <c r="G1604" s="233"/>
      <c r="H1604" s="233"/>
      <c r="I1604" s="233"/>
      <c r="J1604" s="233"/>
      <c r="K1604" s="233"/>
      <c r="L1604" s="233"/>
      <c r="M1604" s="233"/>
      <c r="N1604" s="233"/>
      <c r="O1604" s="233"/>
      <c r="P1604" s="233"/>
      <c r="Q1604" s="233"/>
      <c r="R1604" s="233"/>
      <c r="S1604" s="233"/>
      <c r="T1604" s="233"/>
      <c r="U1604" s="233"/>
      <c r="V1604" s="233"/>
      <c r="W1604" s="233"/>
      <c r="X1604" s="233"/>
      <c r="Y1604" s="233"/>
      <c r="Z1604" s="233"/>
    </row>
    <row r="1605" spans="2:26" x14ac:dyDescent="0.2">
      <c r="B1605" s="233"/>
      <c r="C1605" s="233"/>
      <c r="D1605" s="233"/>
      <c r="E1605" s="233"/>
      <c r="F1605" s="233"/>
      <c r="G1605" s="233"/>
      <c r="H1605" s="233"/>
      <c r="I1605" s="233"/>
      <c r="J1605" s="233"/>
      <c r="K1605" s="233"/>
      <c r="L1605" s="233"/>
      <c r="M1605" s="233"/>
      <c r="N1605" s="233"/>
      <c r="O1605" s="233"/>
      <c r="P1605" s="233"/>
      <c r="Q1605" s="233"/>
      <c r="R1605" s="233"/>
      <c r="S1605" s="233"/>
      <c r="T1605" s="233"/>
      <c r="U1605" s="233"/>
      <c r="V1605" s="233"/>
      <c r="W1605" s="233"/>
      <c r="X1605" s="233"/>
      <c r="Y1605" s="233"/>
      <c r="Z1605" s="233"/>
    </row>
    <row r="1606" spans="2:26" x14ac:dyDescent="0.2">
      <c r="B1606" s="233"/>
      <c r="C1606" s="233"/>
      <c r="D1606" s="233"/>
      <c r="E1606" s="233"/>
      <c r="F1606" s="233"/>
      <c r="G1606" s="233"/>
      <c r="H1606" s="233"/>
      <c r="I1606" s="233"/>
      <c r="J1606" s="233"/>
      <c r="K1606" s="233"/>
      <c r="L1606" s="233"/>
      <c r="M1606" s="233"/>
      <c r="N1606" s="233"/>
      <c r="O1606" s="233"/>
      <c r="P1606" s="233"/>
      <c r="Q1606" s="233"/>
      <c r="R1606" s="233"/>
      <c r="S1606" s="233"/>
      <c r="T1606" s="233"/>
      <c r="U1606" s="233"/>
      <c r="V1606" s="233"/>
      <c r="W1606" s="233"/>
      <c r="X1606" s="233"/>
      <c r="Y1606" s="233"/>
      <c r="Z1606" s="233"/>
    </row>
    <row r="1607" spans="2:26" x14ac:dyDescent="0.2">
      <c r="B1607" s="233"/>
      <c r="C1607" s="233"/>
      <c r="D1607" s="233"/>
      <c r="E1607" s="233"/>
      <c r="F1607" s="233"/>
      <c r="G1607" s="233"/>
      <c r="H1607" s="233"/>
      <c r="I1607" s="233"/>
      <c r="J1607" s="233"/>
      <c r="K1607" s="233"/>
      <c r="L1607" s="233"/>
      <c r="M1607" s="233"/>
      <c r="N1607" s="233"/>
      <c r="O1607" s="233"/>
      <c r="P1607" s="233"/>
      <c r="Q1607" s="233"/>
      <c r="R1607" s="233"/>
      <c r="S1607" s="233"/>
      <c r="T1607" s="233"/>
      <c r="U1607" s="233"/>
      <c r="V1607" s="233"/>
      <c r="W1607" s="233"/>
      <c r="X1607" s="233"/>
      <c r="Y1607" s="233"/>
      <c r="Z1607" s="233"/>
    </row>
    <row r="1608" spans="2:26" x14ac:dyDescent="0.2">
      <c r="B1608" s="233"/>
      <c r="C1608" s="233"/>
      <c r="D1608" s="233"/>
      <c r="E1608" s="233"/>
      <c r="F1608" s="233"/>
      <c r="G1608" s="233"/>
      <c r="H1608" s="233"/>
      <c r="I1608" s="233"/>
      <c r="J1608" s="233"/>
      <c r="K1608" s="233"/>
      <c r="L1608" s="233"/>
      <c r="M1608" s="233"/>
      <c r="N1608" s="233"/>
      <c r="O1608" s="233"/>
      <c r="P1608" s="233"/>
      <c r="Q1608" s="233"/>
      <c r="R1608" s="233"/>
      <c r="S1608" s="233"/>
      <c r="T1608" s="233"/>
      <c r="U1608" s="233"/>
      <c r="V1608" s="233"/>
      <c r="W1608" s="233"/>
      <c r="X1608" s="233"/>
      <c r="Y1608" s="233"/>
      <c r="Z1608" s="233"/>
    </row>
    <row r="1609" spans="2:26" x14ac:dyDescent="0.2">
      <c r="B1609" s="233"/>
      <c r="C1609" s="233"/>
      <c r="D1609" s="233"/>
      <c r="E1609" s="233"/>
      <c r="F1609" s="233"/>
      <c r="G1609" s="233"/>
      <c r="H1609" s="233"/>
      <c r="I1609" s="233"/>
      <c r="J1609" s="233"/>
      <c r="K1609" s="233"/>
      <c r="L1609" s="233"/>
      <c r="M1609" s="233"/>
      <c r="N1609" s="233"/>
      <c r="O1609" s="233"/>
      <c r="P1609" s="233"/>
      <c r="Q1609" s="233"/>
      <c r="R1609" s="233"/>
      <c r="S1609" s="233"/>
      <c r="T1609" s="233"/>
      <c r="U1609" s="233"/>
      <c r="V1609" s="233"/>
      <c r="W1609" s="233"/>
      <c r="X1609" s="233"/>
      <c r="Y1609" s="233"/>
      <c r="Z1609" s="233"/>
    </row>
    <row r="1610" spans="2:26" x14ac:dyDescent="0.2">
      <c r="B1610" s="233"/>
      <c r="C1610" s="233"/>
      <c r="D1610" s="233"/>
      <c r="E1610" s="233"/>
      <c r="F1610" s="233"/>
      <c r="G1610" s="233"/>
      <c r="H1610" s="233"/>
      <c r="I1610" s="233"/>
      <c r="J1610" s="233"/>
      <c r="K1610" s="233"/>
      <c r="L1610" s="233"/>
      <c r="M1610" s="233"/>
      <c r="N1610" s="233"/>
      <c r="O1610" s="233"/>
      <c r="P1610" s="233"/>
      <c r="Q1610" s="233"/>
      <c r="R1610" s="233"/>
      <c r="S1610" s="233"/>
      <c r="T1610" s="233"/>
      <c r="U1610" s="233"/>
      <c r="V1610" s="233"/>
      <c r="W1610" s="233"/>
      <c r="X1610" s="233"/>
      <c r="Y1610" s="233"/>
      <c r="Z1610" s="233"/>
    </row>
    <row r="1611" spans="2:26" x14ac:dyDescent="0.2">
      <c r="B1611" s="233"/>
      <c r="C1611" s="233"/>
      <c r="D1611" s="233"/>
      <c r="E1611" s="233"/>
      <c r="F1611" s="233"/>
      <c r="G1611" s="233"/>
      <c r="H1611" s="233"/>
      <c r="I1611" s="233"/>
      <c r="J1611" s="233"/>
      <c r="K1611" s="233"/>
      <c r="L1611" s="233"/>
      <c r="M1611" s="233"/>
      <c r="N1611" s="233"/>
      <c r="O1611" s="233"/>
      <c r="P1611" s="233"/>
      <c r="Q1611" s="233"/>
      <c r="R1611" s="233"/>
      <c r="S1611" s="233"/>
      <c r="T1611" s="233"/>
      <c r="U1611" s="233"/>
      <c r="V1611" s="233"/>
      <c r="W1611" s="233"/>
      <c r="X1611" s="233"/>
      <c r="Y1611" s="233"/>
      <c r="Z1611" s="233"/>
    </row>
    <row r="1612" spans="2:26" x14ac:dyDescent="0.2">
      <c r="B1612" s="233"/>
      <c r="C1612" s="233"/>
      <c r="D1612" s="233"/>
      <c r="E1612" s="233"/>
      <c r="F1612" s="233"/>
      <c r="G1612" s="233"/>
      <c r="H1612" s="233"/>
      <c r="I1612" s="233"/>
      <c r="J1612" s="233"/>
      <c r="K1612" s="233"/>
      <c r="L1612" s="233"/>
      <c r="M1612" s="233"/>
      <c r="N1612" s="233"/>
      <c r="O1612" s="233"/>
      <c r="P1612" s="233"/>
      <c r="Q1612" s="233"/>
      <c r="R1612" s="233"/>
      <c r="S1612" s="233"/>
      <c r="T1612" s="233"/>
      <c r="U1612" s="233"/>
      <c r="V1612" s="233"/>
      <c r="W1612" s="233"/>
      <c r="X1612" s="233"/>
      <c r="Y1612" s="233"/>
      <c r="Z1612" s="233"/>
    </row>
    <row r="1613" spans="2:26" x14ac:dyDescent="0.2">
      <c r="B1613" s="233"/>
      <c r="C1613" s="233"/>
      <c r="D1613" s="233"/>
      <c r="E1613" s="233"/>
      <c r="F1613" s="233"/>
      <c r="G1613" s="233"/>
      <c r="H1613" s="233"/>
      <c r="I1613" s="233"/>
      <c r="J1613" s="233"/>
      <c r="K1613" s="233"/>
      <c r="L1613" s="233"/>
      <c r="M1613" s="233"/>
      <c r="N1613" s="233"/>
      <c r="O1613" s="233"/>
      <c r="P1613" s="233"/>
      <c r="Q1613" s="233"/>
      <c r="R1613" s="233"/>
      <c r="S1613" s="233"/>
      <c r="T1613" s="233"/>
      <c r="U1613" s="233"/>
      <c r="V1613" s="233"/>
      <c r="W1613" s="233"/>
      <c r="X1613" s="233"/>
      <c r="Y1613" s="233"/>
      <c r="Z1613" s="233"/>
    </row>
    <row r="1614" spans="2:26" x14ac:dyDescent="0.2">
      <c r="B1614" s="233"/>
      <c r="C1614" s="233"/>
      <c r="D1614" s="233"/>
      <c r="E1614" s="233"/>
      <c r="F1614" s="233"/>
      <c r="G1614" s="233"/>
      <c r="H1614" s="233"/>
      <c r="I1614" s="233"/>
      <c r="J1614" s="233"/>
      <c r="K1614" s="233"/>
      <c r="L1614" s="233"/>
      <c r="M1614" s="233"/>
      <c r="N1614" s="233"/>
      <c r="O1614" s="233"/>
      <c r="P1614" s="233"/>
      <c r="Q1614" s="233"/>
      <c r="R1614" s="233"/>
      <c r="S1614" s="233"/>
      <c r="T1614" s="233"/>
      <c r="U1614" s="233"/>
      <c r="V1614" s="233"/>
      <c r="W1614" s="233"/>
      <c r="X1614" s="233"/>
      <c r="Y1614" s="233"/>
      <c r="Z1614" s="233"/>
    </row>
    <row r="1615" spans="2:26" x14ac:dyDescent="0.2">
      <c r="B1615" s="233"/>
      <c r="C1615" s="233"/>
      <c r="D1615" s="233"/>
      <c r="E1615" s="233"/>
      <c r="F1615" s="233"/>
      <c r="G1615" s="233"/>
      <c r="H1615" s="233"/>
      <c r="I1615" s="233"/>
      <c r="J1615" s="233"/>
      <c r="K1615" s="233"/>
      <c r="L1615" s="233"/>
      <c r="M1615" s="233"/>
      <c r="N1615" s="233"/>
      <c r="O1615" s="233"/>
      <c r="P1615" s="233"/>
      <c r="Q1615" s="233"/>
      <c r="R1615" s="233"/>
      <c r="S1615" s="233"/>
      <c r="T1615" s="233"/>
      <c r="U1615" s="233"/>
      <c r="V1615" s="233"/>
      <c r="W1615" s="233"/>
      <c r="X1615" s="233"/>
      <c r="Y1615" s="233"/>
      <c r="Z1615" s="233"/>
    </row>
    <row r="1616" spans="2:26" x14ac:dyDescent="0.2">
      <c r="B1616" s="233"/>
      <c r="C1616" s="233"/>
      <c r="D1616" s="233"/>
      <c r="E1616" s="233"/>
      <c r="F1616" s="233"/>
      <c r="G1616" s="233"/>
      <c r="H1616" s="233"/>
      <c r="I1616" s="233"/>
      <c r="J1616" s="233"/>
      <c r="K1616" s="233"/>
      <c r="L1616" s="233"/>
      <c r="M1616" s="233"/>
      <c r="N1616" s="233"/>
      <c r="O1616" s="233"/>
      <c r="P1616" s="233"/>
      <c r="Q1616" s="233"/>
      <c r="R1616" s="233"/>
      <c r="S1616" s="233"/>
      <c r="T1616" s="233"/>
      <c r="U1616" s="233"/>
      <c r="V1616" s="233"/>
      <c r="W1616" s="233"/>
      <c r="X1616" s="233"/>
      <c r="Y1616" s="233"/>
      <c r="Z1616" s="233"/>
    </row>
    <row r="1617" spans="2:26" x14ac:dyDescent="0.2">
      <c r="B1617" s="233"/>
      <c r="C1617" s="233"/>
      <c r="D1617" s="233"/>
      <c r="E1617" s="233"/>
      <c r="F1617" s="233"/>
      <c r="G1617" s="233"/>
      <c r="H1617" s="233"/>
      <c r="I1617" s="233"/>
      <c r="J1617" s="233"/>
      <c r="K1617" s="233"/>
      <c r="L1617" s="233"/>
      <c r="M1617" s="233"/>
      <c r="N1617" s="233"/>
      <c r="O1617" s="233"/>
      <c r="P1617" s="233"/>
      <c r="Q1617" s="233"/>
      <c r="R1617" s="233"/>
      <c r="S1617" s="233"/>
      <c r="T1617" s="233"/>
      <c r="U1617" s="233"/>
      <c r="V1617" s="233"/>
      <c r="W1617" s="233"/>
      <c r="X1617" s="233"/>
      <c r="Y1617" s="233"/>
      <c r="Z1617" s="233"/>
    </row>
    <row r="1618" spans="2:26" x14ac:dyDescent="0.2">
      <c r="B1618" s="233"/>
      <c r="C1618" s="233"/>
      <c r="D1618" s="233"/>
      <c r="E1618" s="233"/>
      <c r="F1618" s="233"/>
      <c r="G1618" s="233"/>
      <c r="H1618" s="233"/>
      <c r="I1618" s="233"/>
      <c r="J1618" s="233"/>
      <c r="K1618" s="233"/>
      <c r="L1618" s="233"/>
      <c r="M1618" s="233"/>
      <c r="N1618" s="233"/>
      <c r="O1618" s="233"/>
      <c r="P1618" s="233"/>
      <c r="Q1618" s="233"/>
      <c r="R1618" s="233"/>
      <c r="S1618" s="233"/>
      <c r="T1618" s="233"/>
      <c r="U1618" s="233"/>
      <c r="V1618" s="233"/>
      <c r="W1618" s="233"/>
      <c r="X1618" s="233"/>
      <c r="Y1618" s="233"/>
      <c r="Z1618" s="233"/>
    </row>
    <row r="1619" spans="2:26" x14ac:dyDescent="0.2">
      <c r="B1619" s="233"/>
      <c r="C1619" s="233"/>
      <c r="D1619" s="233"/>
      <c r="E1619" s="233"/>
      <c r="F1619" s="233"/>
      <c r="G1619" s="233"/>
      <c r="H1619" s="233"/>
      <c r="I1619" s="233"/>
      <c r="J1619" s="233"/>
      <c r="K1619" s="233"/>
      <c r="L1619" s="233"/>
      <c r="M1619" s="233"/>
      <c r="N1619" s="233"/>
      <c r="O1619" s="233"/>
      <c r="P1619" s="233"/>
      <c r="Q1619" s="233"/>
      <c r="R1619" s="233"/>
      <c r="S1619" s="233"/>
      <c r="T1619" s="233"/>
      <c r="U1619" s="233"/>
      <c r="V1619" s="233"/>
      <c r="W1619" s="233"/>
      <c r="X1619" s="233"/>
      <c r="Y1619" s="233"/>
      <c r="Z1619" s="233"/>
    </row>
    <row r="1620" spans="2:26" x14ac:dyDescent="0.2">
      <c r="B1620" s="233"/>
      <c r="C1620" s="233"/>
      <c r="D1620" s="233"/>
      <c r="E1620" s="233"/>
      <c r="F1620" s="233"/>
      <c r="G1620" s="233"/>
      <c r="H1620" s="233"/>
      <c r="I1620" s="233"/>
      <c r="J1620" s="233"/>
      <c r="K1620" s="233"/>
      <c r="L1620" s="233"/>
      <c r="M1620" s="233"/>
      <c r="N1620" s="233"/>
      <c r="O1620" s="233"/>
      <c r="P1620" s="233"/>
      <c r="Q1620" s="233"/>
      <c r="R1620" s="233"/>
      <c r="S1620" s="233"/>
      <c r="T1620" s="233"/>
      <c r="U1620" s="233"/>
      <c r="V1620" s="233"/>
      <c r="W1620" s="233"/>
      <c r="X1620" s="233"/>
      <c r="Y1620" s="233"/>
      <c r="Z1620" s="233"/>
    </row>
    <row r="1621" spans="2:26" x14ac:dyDescent="0.2">
      <c r="B1621" s="233"/>
      <c r="C1621" s="233"/>
      <c r="D1621" s="233"/>
      <c r="E1621" s="233"/>
      <c r="F1621" s="233"/>
      <c r="G1621" s="233"/>
      <c r="H1621" s="233"/>
      <c r="I1621" s="233"/>
      <c r="J1621" s="233"/>
      <c r="K1621" s="233"/>
      <c r="L1621" s="233"/>
      <c r="M1621" s="233"/>
      <c r="N1621" s="233"/>
      <c r="O1621" s="233"/>
      <c r="P1621" s="233"/>
      <c r="Q1621" s="233"/>
      <c r="R1621" s="233"/>
      <c r="S1621" s="233"/>
      <c r="T1621" s="233"/>
      <c r="U1621" s="233"/>
      <c r="V1621" s="233"/>
      <c r="W1621" s="233"/>
      <c r="X1621" s="233"/>
      <c r="Y1621" s="233"/>
      <c r="Z1621" s="233"/>
    </row>
    <row r="1622" spans="2:26" x14ac:dyDescent="0.2">
      <c r="B1622" s="233"/>
      <c r="C1622" s="233"/>
      <c r="D1622" s="233"/>
      <c r="E1622" s="233"/>
      <c r="F1622" s="233"/>
      <c r="G1622" s="233"/>
      <c r="H1622" s="233"/>
      <c r="I1622" s="233"/>
      <c r="J1622" s="233"/>
      <c r="K1622" s="233"/>
      <c r="L1622" s="233"/>
      <c r="M1622" s="233"/>
      <c r="N1622" s="233"/>
      <c r="O1622" s="233"/>
      <c r="P1622" s="233"/>
      <c r="Q1622" s="233"/>
      <c r="R1622" s="233"/>
      <c r="S1622" s="233"/>
      <c r="T1622" s="233"/>
      <c r="U1622" s="233"/>
      <c r="V1622" s="233"/>
      <c r="W1622" s="233"/>
      <c r="X1622" s="233"/>
      <c r="Y1622" s="233"/>
      <c r="Z1622" s="233"/>
    </row>
    <row r="1623" spans="2:26" x14ac:dyDescent="0.2">
      <c r="B1623" s="233"/>
      <c r="C1623" s="233"/>
      <c r="D1623" s="233"/>
      <c r="E1623" s="233"/>
      <c r="F1623" s="233"/>
      <c r="G1623" s="233"/>
      <c r="H1623" s="233"/>
      <c r="I1623" s="233"/>
      <c r="J1623" s="233"/>
      <c r="K1623" s="233"/>
      <c r="L1623" s="233"/>
      <c r="M1623" s="233"/>
      <c r="N1623" s="233"/>
      <c r="O1623" s="233"/>
      <c r="P1623" s="233"/>
      <c r="Q1623" s="233"/>
      <c r="R1623" s="233"/>
      <c r="S1623" s="233"/>
      <c r="T1623" s="233"/>
      <c r="U1623" s="233"/>
      <c r="V1623" s="233"/>
      <c r="W1623" s="233"/>
      <c r="X1623" s="233"/>
      <c r="Y1623" s="233"/>
      <c r="Z1623" s="233"/>
    </row>
    <row r="1624" spans="2:26" x14ac:dyDescent="0.2">
      <c r="B1624" s="233"/>
      <c r="C1624" s="233"/>
      <c r="D1624" s="233"/>
      <c r="E1624" s="233"/>
      <c r="F1624" s="233"/>
      <c r="G1624" s="233"/>
      <c r="H1624" s="233"/>
      <c r="I1624" s="233"/>
      <c r="J1624" s="233"/>
      <c r="K1624" s="233"/>
      <c r="L1624" s="233"/>
      <c r="M1624" s="233"/>
      <c r="N1624" s="233"/>
      <c r="O1624" s="233"/>
      <c r="P1624" s="233"/>
      <c r="Q1624" s="233"/>
      <c r="R1624" s="233"/>
      <c r="S1624" s="233"/>
      <c r="T1624" s="233"/>
      <c r="U1624" s="233"/>
      <c r="V1624" s="233"/>
      <c r="W1624" s="233"/>
      <c r="X1624" s="233"/>
      <c r="Y1624" s="233"/>
      <c r="Z1624" s="233"/>
    </row>
    <row r="1625" spans="2:26" x14ac:dyDescent="0.2">
      <c r="B1625" s="233"/>
      <c r="C1625" s="233"/>
      <c r="D1625" s="233"/>
      <c r="E1625" s="233"/>
      <c r="F1625" s="233"/>
      <c r="G1625" s="233"/>
      <c r="H1625" s="233"/>
      <c r="I1625" s="233"/>
      <c r="J1625" s="233"/>
      <c r="K1625" s="233"/>
      <c r="L1625" s="233"/>
      <c r="M1625" s="233"/>
      <c r="N1625" s="233"/>
      <c r="O1625" s="233"/>
      <c r="P1625" s="233"/>
      <c r="Q1625" s="233"/>
      <c r="R1625" s="233"/>
      <c r="S1625" s="233"/>
      <c r="T1625" s="233"/>
      <c r="U1625" s="233"/>
      <c r="V1625" s="233"/>
      <c r="W1625" s="233"/>
      <c r="X1625" s="233"/>
      <c r="Y1625" s="233"/>
      <c r="Z1625" s="233"/>
    </row>
    <row r="1626" spans="2:26" x14ac:dyDescent="0.2">
      <c r="B1626" s="233"/>
      <c r="C1626" s="233"/>
      <c r="D1626" s="233"/>
      <c r="E1626" s="233"/>
      <c r="F1626" s="233"/>
      <c r="G1626" s="233"/>
      <c r="H1626" s="233"/>
      <c r="I1626" s="233"/>
      <c r="J1626" s="233"/>
      <c r="K1626" s="233"/>
      <c r="L1626" s="233"/>
      <c r="M1626" s="233"/>
      <c r="N1626" s="233"/>
      <c r="O1626" s="233"/>
      <c r="P1626" s="233"/>
      <c r="Q1626" s="233"/>
      <c r="R1626" s="233"/>
      <c r="S1626" s="233"/>
      <c r="T1626" s="233"/>
      <c r="U1626" s="233"/>
      <c r="V1626" s="233"/>
      <c r="W1626" s="233"/>
      <c r="X1626" s="233"/>
      <c r="Y1626" s="233"/>
      <c r="Z1626" s="233"/>
    </row>
    <row r="1627" spans="2:26" x14ac:dyDescent="0.2">
      <c r="B1627" s="233"/>
      <c r="C1627" s="233"/>
      <c r="D1627" s="233"/>
      <c r="E1627" s="233"/>
      <c r="F1627" s="233"/>
      <c r="G1627" s="233"/>
      <c r="H1627" s="233"/>
      <c r="I1627" s="233"/>
      <c r="J1627" s="233"/>
      <c r="K1627" s="233"/>
      <c r="L1627" s="233"/>
      <c r="M1627" s="233"/>
      <c r="N1627" s="233"/>
      <c r="O1627" s="233"/>
      <c r="P1627" s="233"/>
      <c r="Q1627" s="233"/>
      <c r="R1627" s="233"/>
      <c r="S1627" s="233"/>
      <c r="T1627" s="233"/>
      <c r="U1627" s="233"/>
      <c r="V1627" s="233"/>
      <c r="W1627" s="233"/>
      <c r="X1627" s="233"/>
      <c r="Y1627" s="233"/>
      <c r="Z1627" s="233"/>
    </row>
    <row r="1628" spans="2:26" x14ac:dyDescent="0.2">
      <c r="B1628" s="233"/>
      <c r="C1628" s="233"/>
      <c r="D1628" s="233"/>
      <c r="E1628" s="233"/>
      <c r="F1628" s="233"/>
      <c r="G1628" s="233"/>
      <c r="H1628" s="233"/>
      <c r="I1628" s="233"/>
      <c r="J1628" s="233"/>
      <c r="K1628" s="233"/>
      <c r="L1628" s="233"/>
      <c r="M1628" s="233"/>
      <c r="N1628" s="233"/>
      <c r="O1628" s="233"/>
      <c r="P1628" s="233"/>
      <c r="Q1628" s="233"/>
      <c r="R1628" s="233"/>
      <c r="S1628" s="233"/>
      <c r="T1628" s="233"/>
      <c r="U1628" s="233"/>
      <c r="V1628" s="233"/>
      <c r="W1628" s="233"/>
      <c r="X1628" s="233"/>
      <c r="Y1628" s="233"/>
      <c r="Z1628" s="233"/>
    </row>
    <row r="1629" spans="2:26" x14ac:dyDescent="0.2">
      <c r="B1629" s="233"/>
      <c r="C1629" s="233"/>
      <c r="D1629" s="233"/>
      <c r="E1629" s="233"/>
      <c r="F1629" s="233"/>
      <c r="G1629" s="233"/>
      <c r="H1629" s="233"/>
      <c r="I1629" s="233"/>
      <c r="J1629" s="233"/>
      <c r="K1629" s="233"/>
      <c r="L1629" s="233"/>
      <c r="M1629" s="233"/>
      <c r="N1629" s="233"/>
      <c r="O1629" s="233"/>
      <c r="P1629" s="233"/>
      <c r="Q1629" s="233"/>
      <c r="R1629" s="233"/>
      <c r="S1629" s="233"/>
      <c r="T1629" s="233"/>
      <c r="U1629" s="233"/>
      <c r="V1629" s="233"/>
      <c r="W1629" s="233"/>
      <c r="X1629" s="233"/>
      <c r="Y1629" s="233"/>
      <c r="Z1629" s="233"/>
    </row>
    <row r="1630" spans="2:26" x14ac:dyDescent="0.2">
      <c r="B1630" s="233"/>
      <c r="C1630" s="233"/>
      <c r="D1630" s="233"/>
      <c r="E1630" s="233"/>
      <c r="F1630" s="233"/>
      <c r="G1630" s="233"/>
      <c r="H1630" s="233"/>
      <c r="I1630" s="233"/>
      <c r="J1630" s="233"/>
      <c r="K1630" s="233"/>
      <c r="L1630" s="233"/>
      <c r="M1630" s="233"/>
      <c r="N1630" s="233"/>
      <c r="O1630" s="233"/>
      <c r="P1630" s="233"/>
      <c r="Q1630" s="233"/>
      <c r="R1630" s="233"/>
      <c r="S1630" s="233"/>
      <c r="T1630" s="233"/>
      <c r="U1630" s="233"/>
      <c r="V1630" s="233"/>
      <c r="W1630" s="233"/>
      <c r="X1630" s="233"/>
      <c r="Y1630" s="233"/>
      <c r="Z1630" s="233"/>
    </row>
    <row r="1631" spans="2:26" x14ac:dyDescent="0.2">
      <c r="B1631" s="233"/>
      <c r="C1631" s="233"/>
      <c r="D1631" s="233"/>
      <c r="E1631" s="233"/>
      <c r="F1631" s="233"/>
      <c r="G1631" s="233"/>
      <c r="H1631" s="233"/>
      <c r="I1631" s="233"/>
      <c r="J1631" s="233"/>
      <c r="K1631" s="233"/>
      <c r="L1631" s="233"/>
      <c r="M1631" s="233"/>
      <c r="N1631" s="233"/>
      <c r="O1631" s="233"/>
      <c r="P1631" s="233"/>
      <c r="Q1631" s="233"/>
      <c r="R1631" s="233"/>
      <c r="S1631" s="233"/>
      <c r="T1631" s="233"/>
      <c r="U1631" s="233"/>
      <c r="V1631" s="233"/>
      <c r="W1631" s="233"/>
      <c r="X1631" s="233"/>
      <c r="Y1631" s="233"/>
      <c r="Z1631" s="233"/>
    </row>
    <row r="1632" spans="2:26" x14ac:dyDescent="0.2">
      <c r="B1632" s="233"/>
      <c r="C1632" s="233"/>
      <c r="D1632" s="233"/>
      <c r="E1632" s="233"/>
      <c r="F1632" s="233"/>
      <c r="G1632" s="233"/>
      <c r="H1632" s="233"/>
      <c r="I1632" s="233"/>
      <c r="J1632" s="233"/>
      <c r="K1632" s="233"/>
      <c r="L1632" s="233"/>
      <c r="M1632" s="233"/>
      <c r="N1632" s="233"/>
      <c r="O1632" s="233"/>
      <c r="P1632" s="233"/>
      <c r="Q1632" s="233"/>
      <c r="R1632" s="233"/>
      <c r="S1632" s="233"/>
      <c r="T1632" s="233"/>
      <c r="U1632" s="233"/>
      <c r="V1632" s="233"/>
      <c r="W1632" s="233"/>
      <c r="X1632" s="233"/>
      <c r="Y1632" s="233"/>
      <c r="Z1632" s="233"/>
    </row>
    <row r="1633" spans="2:26" x14ac:dyDescent="0.2">
      <c r="B1633" s="233"/>
      <c r="C1633" s="233"/>
      <c r="D1633" s="233"/>
      <c r="E1633" s="233"/>
      <c r="F1633" s="233"/>
      <c r="G1633" s="233"/>
      <c r="H1633" s="233"/>
      <c r="I1633" s="233"/>
      <c r="J1633" s="233"/>
      <c r="K1633" s="233"/>
      <c r="L1633" s="233"/>
      <c r="M1633" s="233"/>
      <c r="N1633" s="233"/>
      <c r="O1633" s="233"/>
      <c r="P1633" s="233"/>
      <c r="Q1633" s="233"/>
      <c r="R1633" s="233"/>
      <c r="S1633" s="233"/>
      <c r="T1633" s="233"/>
      <c r="U1633" s="233"/>
      <c r="V1633" s="233"/>
      <c r="W1633" s="233"/>
      <c r="X1633" s="233"/>
      <c r="Y1633" s="233"/>
      <c r="Z1633" s="233"/>
    </row>
    <row r="1634" spans="2:26" x14ac:dyDescent="0.2">
      <c r="B1634" s="233"/>
      <c r="C1634" s="233"/>
      <c r="D1634" s="233"/>
      <c r="E1634" s="233"/>
      <c r="F1634" s="233"/>
      <c r="G1634" s="233"/>
      <c r="H1634" s="233"/>
      <c r="I1634" s="233"/>
      <c r="J1634" s="233"/>
      <c r="K1634" s="233"/>
      <c r="L1634" s="233"/>
      <c r="M1634" s="233"/>
      <c r="N1634" s="233"/>
      <c r="O1634" s="233"/>
      <c r="P1634" s="233"/>
      <c r="Q1634" s="233"/>
      <c r="R1634" s="233"/>
      <c r="S1634" s="233"/>
      <c r="T1634" s="233"/>
      <c r="U1634" s="233"/>
      <c r="V1634" s="233"/>
      <c r="W1634" s="233"/>
      <c r="X1634" s="233"/>
      <c r="Y1634" s="233"/>
      <c r="Z1634" s="233"/>
    </row>
    <row r="1635" spans="2:26" x14ac:dyDescent="0.2">
      <c r="B1635" s="233"/>
      <c r="C1635" s="233"/>
      <c r="D1635" s="233"/>
      <c r="E1635" s="233"/>
      <c r="F1635" s="233"/>
      <c r="G1635" s="233"/>
      <c r="H1635" s="233"/>
      <c r="I1635" s="233"/>
      <c r="J1635" s="233"/>
      <c r="K1635" s="233"/>
      <c r="L1635" s="233"/>
      <c r="M1635" s="233"/>
      <c r="N1635" s="233"/>
      <c r="O1635" s="233"/>
      <c r="P1635" s="233"/>
      <c r="Q1635" s="233"/>
      <c r="R1635" s="233"/>
      <c r="S1635" s="233"/>
      <c r="T1635" s="233"/>
      <c r="U1635" s="233"/>
      <c r="V1635" s="233"/>
      <c r="W1635" s="233"/>
      <c r="X1635" s="233"/>
      <c r="Y1635" s="233"/>
      <c r="Z1635" s="233"/>
    </row>
    <row r="1636" spans="2:26" x14ac:dyDescent="0.2">
      <c r="B1636" s="233"/>
      <c r="C1636" s="233"/>
      <c r="D1636" s="233"/>
      <c r="E1636" s="233"/>
      <c r="F1636" s="233"/>
      <c r="G1636" s="233"/>
      <c r="H1636" s="233"/>
      <c r="I1636" s="233"/>
      <c r="J1636" s="233"/>
      <c r="K1636" s="233"/>
      <c r="L1636" s="233"/>
      <c r="M1636" s="233"/>
      <c r="N1636" s="233"/>
      <c r="O1636" s="233"/>
      <c r="P1636" s="233"/>
      <c r="Q1636" s="233"/>
      <c r="R1636" s="233"/>
      <c r="S1636" s="233"/>
      <c r="T1636" s="233"/>
      <c r="U1636" s="233"/>
      <c r="V1636" s="233"/>
      <c r="W1636" s="233"/>
      <c r="X1636" s="233"/>
      <c r="Y1636" s="233"/>
      <c r="Z1636" s="233"/>
    </row>
    <row r="1637" spans="2:26" x14ac:dyDescent="0.2">
      <c r="B1637" s="233"/>
      <c r="C1637" s="233"/>
      <c r="D1637" s="233"/>
      <c r="E1637" s="233"/>
      <c r="F1637" s="233"/>
      <c r="G1637" s="233"/>
      <c r="H1637" s="233"/>
      <c r="I1637" s="233"/>
      <c r="J1637" s="233"/>
      <c r="K1637" s="233"/>
      <c r="L1637" s="233"/>
      <c r="M1637" s="233"/>
      <c r="N1637" s="233"/>
      <c r="O1637" s="233"/>
      <c r="P1637" s="233"/>
      <c r="Q1637" s="233"/>
      <c r="R1637" s="233"/>
      <c r="S1637" s="233"/>
      <c r="T1637" s="233"/>
      <c r="U1637" s="233"/>
      <c r="V1637" s="233"/>
      <c r="W1637" s="233"/>
      <c r="X1637" s="233"/>
      <c r="Y1637" s="233"/>
      <c r="Z1637" s="233"/>
    </row>
    <row r="1638" spans="2:26" x14ac:dyDescent="0.2">
      <c r="B1638" s="233"/>
      <c r="C1638" s="233"/>
      <c r="D1638" s="233"/>
      <c r="E1638" s="233"/>
      <c r="F1638" s="233"/>
      <c r="G1638" s="233"/>
      <c r="H1638" s="233"/>
      <c r="I1638" s="233"/>
      <c r="J1638" s="233"/>
      <c r="K1638" s="233"/>
      <c r="L1638" s="233"/>
      <c r="M1638" s="233"/>
      <c r="N1638" s="233"/>
      <c r="O1638" s="233"/>
      <c r="P1638" s="233"/>
      <c r="Q1638" s="233"/>
      <c r="R1638" s="233"/>
      <c r="S1638" s="233"/>
      <c r="T1638" s="233"/>
      <c r="U1638" s="233"/>
      <c r="V1638" s="233"/>
      <c r="W1638" s="233"/>
      <c r="X1638" s="233"/>
      <c r="Y1638" s="233"/>
      <c r="Z1638" s="233"/>
    </row>
    <row r="1639" spans="2:26" x14ac:dyDescent="0.2">
      <c r="B1639" s="233"/>
      <c r="C1639" s="233"/>
      <c r="D1639" s="233"/>
      <c r="E1639" s="233"/>
      <c r="F1639" s="233"/>
      <c r="G1639" s="233"/>
      <c r="H1639" s="233"/>
      <c r="I1639" s="233"/>
      <c r="J1639" s="233"/>
      <c r="K1639" s="233"/>
      <c r="L1639" s="233"/>
      <c r="M1639" s="233"/>
      <c r="N1639" s="233"/>
      <c r="O1639" s="233"/>
      <c r="P1639" s="233"/>
      <c r="Q1639" s="233"/>
      <c r="R1639" s="233"/>
      <c r="S1639" s="233"/>
      <c r="T1639" s="233"/>
      <c r="U1639" s="233"/>
      <c r="V1639" s="233"/>
      <c r="W1639" s="233"/>
      <c r="X1639" s="233"/>
      <c r="Y1639" s="233"/>
      <c r="Z1639" s="233"/>
    </row>
    <row r="1640" spans="2:26" x14ac:dyDescent="0.2">
      <c r="B1640" s="233"/>
      <c r="C1640" s="233"/>
      <c r="D1640" s="233"/>
      <c r="E1640" s="233"/>
      <c r="F1640" s="233"/>
      <c r="G1640" s="233"/>
      <c r="H1640" s="233"/>
      <c r="I1640" s="233"/>
      <c r="J1640" s="233"/>
      <c r="K1640" s="233"/>
      <c r="L1640" s="233"/>
      <c r="M1640" s="233"/>
      <c r="N1640" s="233"/>
      <c r="O1640" s="233"/>
      <c r="P1640" s="233"/>
      <c r="Q1640" s="233"/>
      <c r="R1640" s="233"/>
      <c r="S1640" s="233"/>
      <c r="T1640" s="233"/>
      <c r="U1640" s="233"/>
      <c r="V1640" s="233"/>
      <c r="W1640" s="233"/>
      <c r="X1640" s="233"/>
      <c r="Y1640" s="233"/>
      <c r="Z1640" s="233"/>
    </row>
    <row r="1641" spans="2:26" x14ac:dyDescent="0.2">
      <c r="B1641" s="233"/>
      <c r="C1641" s="233"/>
      <c r="D1641" s="233"/>
      <c r="E1641" s="233"/>
      <c r="F1641" s="233"/>
      <c r="G1641" s="233"/>
      <c r="H1641" s="233"/>
      <c r="I1641" s="233"/>
      <c r="J1641" s="233"/>
      <c r="K1641" s="233"/>
      <c r="L1641" s="233"/>
      <c r="M1641" s="233"/>
      <c r="N1641" s="233"/>
      <c r="O1641" s="233"/>
      <c r="P1641" s="233"/>
      <c r="Q1641" s="233"/>
      <c r="R1641" s="233"/>
      <c r="S1641" s="233"/>
      <c r="T1641" s="233"/>
      <c r="U1641" s="233"/>
      <c r="V1641" s="233"/>
      <c r="W1641" s="233"/>
      <c r="X1641" s="233"/>
      <c r="Y1641" s="233"/>
      <c r="Z1641" s="233"/>
    </row>
    <row r="1642" spans="2:26" x14ac:dyDescent="0.2">
      <c r="B1642" s="233"/>
      <c r="C1642" s="233"/>
      <c r="D1642" s="233"/>
      <c r="E1642" s="233"/>
      <c r="F1642" s="233"/>
      <c r="G1642" s="233"/>
      <c r="H1642" s="233"/>
      <c r="I1642" s="233"/>
      <c r="J1642" s="233"/>
      <c r="K1642" s="233"/>
      <c r="L1642" s="233"/>
      <c r="M1642" s="233"/>
      <c r="N1642" s="233"/>
      <c r="O1642" s="233"/>
      <c r="P1642" s="233"/>
      <c r="Q1642" s="233"/>
      <c r="R1642" s="233"/>
      <c r="S1642" s="233"/>
      <c r="T1642" s="233"/>
      <c r="U1642" s="233"/>
      <c r="V1642" s="233"/>
      <c r="W1642" s="233"/>
      <c r="X1642" s="233"/>
      <c r="Y1642" s="233"/>
      <c r="Z1642" s="233"/>
    </row>
    <row r="1643" spans="2:26" x14ac:dyDescent="0.2">
      <c r="B1643" s="233"/>
      <c r="C1643" s="233"/>
      <c r="D1643" s="233"/>
      <c r="E1643" s="233"/>
      <c r="F1643" s="233"/>
      <c r="G1643" s="233"/>
      <c r="H1643" s="233"/>
      <c r="I1643" s="233"/>
      <c r="J1643" s="233"/>
      <c r="K1643" s="233"/>
      <c r="L1643" s="233"/>
      <c r="M1643" s="233"/>
      <c r="N1643" s="233"/>
      <c r="O1643" s="233"/>
      <c r="P1643" s="233"/>
      <c r="Q1643" s="233"/>
      <c r="R1643" s="233"/>
      <c r="S1643" s="233"/>
      <c r="T1643" s="233"/>
      <c r="U1643" s="233"/>
      <c r="V1643" s="233"/>
      <c r="W1643" s="233"/>
      <c r="X1643" s="233"/>
      <c r="Y1643" s="233"/>
      <c r="Z1643" s="233"/>
    </row>
    <row r="1644" spans="2:26" x14ac:dyDescent="0.2">
      <c r="B1644" s="233"/>
      <c r="C1644" s="233"/>
      <c r="D1644" s="233"/>
      <c r="E1644" s="233"/>
      <c r="F1644" s="233"/>
      <c r="G1644" s="233"/>
      <c r="H1644" s="233"/>
      <c r="I1644" s="233"/>
      <c r="J1644" s="233"/>
      <c r="K1644" s="233"/>
      <c r="L1644" s="233"/>
      <c r="M1644" s="233"/>
      <c r="N1644" s="233"/>
      <c r="O1644" s="233"/>
      <c r="P1644" s="233"/>
      <c r="Q1644" s="233"/>
      <c r="R1644" s="233"/>
      <c r="S1644" s="233"/>
      <c r="T1644" s="233"/>
      <c r="U1644" s="233"/>
      <c r="V1644" s="233"/>
      <c r="W1644" s="233"/>
      <c r="X1644" s="233"/>
      <c r="Y1644" s="233"/>
      <c r="Z1644" s="233"/>
    </row>
    <row r="1645" spans="2:26" x14ac:dyDescent="0.2">
      <c r="B1645" s="233"/>
      <c r="C1645" s="233"/>
      <c r="D1645" s="233"/>
      <c r="E1645" s="233"/>
      <c r="F1645" s="233"/>
      <c r="G1645" s="233"/>
      <c r="H1645" s="233"/>
      <c r="I1645" s="233"/>
      <c r="J1645" s="233"/>
      <c r="K1645" s="233"/>
      <c r="L1645" s="233"/>
      <c r="M1645" s="233"/>
      <c r="N1645" s="233"/>
      <c r="O1645" s="233"/>
      <c r="P1645" s="233"/>
      <c r="Q1645" s="233"/>
      <c r="R1645" s="233"/>
      <c r="S1645" s="233"/>
      <c r="T1645" s="233"/>
      <c r="U1645" s="233"/>
      <c r="V1645" s="233"/>
      <c r="W1645" s="233"/>
      <c r="X1645" s="233"/>
      <c r="Y1645" s="233"/>
      <c r="Z1645" s="233"/>
    </row>
    <row r="1646" spans="2:26" x14ac:dyDescent="0.2">
      <c r="B1646" s="233"/>
      <c r="C1646" s="233"/>
      <c r="D1646" s="233"/>
      <c r="E1646" s="233"/>
      <c r="F1646" s="233"/>
      <c r="G1646" s="233"/>
      <c r="H1646" s="233"/>
      <c r="I1646" s="233"/>
      <c r="J1646" s="233"/>
      <c r="K1646" s="233"/>
      <c r="L1646" s="233"/>
      <c r="M1646" s="233"/>
      <c r="N1646" s="233"/>
      <c r="O1646" s="233"/>
      <c r="P1646" s="233"/>
      <c r="Q1646" s="233"/>
      <c r="R1646" s="233"/>
      <c r="S1646" s="233"/>
      <c r="T1646" s="233"/>
      <c r="U1646" s="233"/>
      <c r="V1646" s="233"/>
      <c r="W1646" s="233"/>
      <c r="X1646" s="233"/>
      <c r="Y1646" s="233"/>
      <c r="Z1646" s="233"/>
    </row>
    <row r="1647" spans="2:26" x14ac:dyDescent="0.2">
      <c r="B1647" s="233"/>
      <c r="C1647" s="233"/>
      <c r="D1647" s="233"/>
      <c r="E1647" s="233"/>
      <c r="F1647" s="233"/>
      <c r="G1647" s="233"/>
      <c r="H1647" s="233"/>
      <c r="I1647" s="233"/>
      <c r="J1647" s="233"/>
      <c r="K1647" s="233"/>
      <c r="L1647" s="233"/>
      <c r="M1647" s="233"/>
      <c r="N1647" s="233"/>
      <c r="O1647" s="233"/>
      <c r="P1647" s="233"/>
      <c r="Q1647" s="233"/>
      <c r="R1647" s="233"/>
      <c r="S1647" s="233"/>
      <c r="T1647" s="233"/>
      <c r="U1647" s="233"/>
      <c r="V1647" s="233"/>
      <c r="W1647" s="233"/>
      <c r="X1647" s="233"/>
      <c r="Y1647" s="233"/>
      <c r="Z1647" s="233"/>
    </row>
    <row r="1648" spans="2:26" x14ac:dyDescent="0.2">
      <c r="B1648" s="233"/>
      <c r="C1648" s="233"/>
      <c r="D1648" s="233"/>
      <c r="E1648" s="233"/>
      <c r="F1648" s="233"/>
      <c r="G1648" s="233"/>
      <c r="H1648" s="233"/>
      <c r="I1648" s="233"/>
      <c r="J1648" s="233"/>
      <c r="K1648" s="233"/>
      <c r="L1648" s="233"/>
      <c r="M1648" s="233"/>
      <c r="N1648" s="233"/>
      <c r="O1648" s="233"/>
      <c r="P1648" s="233"/>
      <c r="Q1648" s="233"/>
      <c r="R1648" s="233"/>
      <c r="S1648" s="233"/>
      <c r="T1648" s="233"/>
      <c r="U1648" s="233"/>
      <c r="V1648" s="233"/>
      <c r="W1648" s="233"/>
      <c r="X1648" s="233"/>
      <c r="Y1648" s="233"/>
      <c r="Z1648" s="233"/>
    </row>
    <row r="1649" spans="2:26" x14ac:dyDescent="0.2">
      <c r="B1649" s="233"/>
      <c r="C1649" s="233"/>
      <c r="D1649" s="233"/>
      <c r="E1649" s="233"/>
      <c r="F1649" s="233"/>
      <c r="G1649" s="233"/>
      <c r="H1649" s="233"/>
      <c r="I1649" s="233"/>
      <c r="J1649" s="233"/>
      <c r="K1649" s="233"/>
      <c r="L1649" s="233"/>
      <c r="M1649" s="233"/>
      <c r="N1649" s="233"/>
      <c r="O1649" s="233"/>
      <c r="P1649" s="233"/>
      <c r="Q1649" s="233"/>
      <c r="R1649" s="233"/>
      <c r="S1649" s="233"/>
      <c r="T1649" s="233"/>
      <c r="U1649" s="233"/>
      <c r="V1649" s="233"/>
      <c r="W1649" s="233"/>
      <c r="X1649" s="233"/>
      <c r="Y1649" s="233"/>
      <c r="Z1649" s="233"/>
    </row>
    <row r="1650" spans="2:26" x14ac:dyDescent="0.2">
      <c r="B1650" s="233"/>
      <c r="C1650" s="233"/>
      <c r="D1650" s="233"/>
      <c r="E1650" s="233"/>
      <c r="F1650" s="233"/>
      <c r="G1650" s="233"/>
      <c r="H1650" s="233"/>
      <c r="I1650" s="233"/>
      <c r="J1650" s="233"/>
      <c r="K1650" s="233"/>
      <c r="L1650" s="233"/>
      <c r="M1650" s="233"/>
      <c r="N1650" s="233"/>
      <c r="O1650" s="233"/>
      <c r="P1650" s="233"/>
      <c r="Q1650" s="233"/>
      <c r="R1650" s="233"/>
      <c r="S1650" s="233"/>
      <c r="T1650" s="233"/>
      <c r="U1650" s="233"/>
      <c r="V1650" s="233"/>
      <c r="W1650" s="233"/>
      <c r="X1650" s="233"/>
      <c r="Y1650" s="233"/>
      <c r="Z1650" s="233"/>
    </row>
    <row r="1651" spans="2:26" x14ac:dyDescent="0.2">
      <c r="B1651" s="233"/>
      <c r="C1651" s="233"/>
      <c r="D1651" s="233"/>
      <c r="E1651" s="233"/>
      <c r="F1651" s="233"/>
      <c r="G1651" s="233"/>
      <c r="H1651" s="233"/>
      <c r="I1651" s="233"/>
      <c r="J1651" s="233"/>
      <c r="K1651" s="233"/>
      <c r="L1651" s="233"/>
      <c r="M1651" s="233"/>
      <c r="N1651" s="233"/>
      <c r="O1651" s="233"/>
      <c r="P1651" s="233"/>
      <c r="Q1651" s="233"/>
      <c r="R1651" s="233"/>
      <c r="S1651" s="233"/>
      <c r="T1651" s="233"/>
      <c r="U1651" s="233"/>
      <c r="V1651" s="233"/>
      <c r="W1651" s="233"/>
      <c r="X1651" s="233"/>
      <c r="Y1651" s="233"/>
      <c r="Z1651" s="233"/>
    </row>
    <row r="1652" spans="2:26" x14ac:dyDescent="0.2">
      <c r="B1652" s="233"/>
      <c r="C1652" s="233"/>
      <c r="D1652" s="233"/>
      <c r="E1652" s="233"/>
      <c r="F1652" s="233"/>
      <c r="G1652" s="233"/>
      <c r="H1652" s="233"/>
      <c r="I1652" s="233"/>
      <c r="J1652" s="233"/>
      <c r="K1652" s="233"/>
      <c r="L1652" s="233"/>
      <c r="M1652" s="233"/>
      <c r="N1652" s="233"/>
      <c r="O1652" s="233"/>
      <c r="P1652" s="233"/>
      <c r="Q1652" s="233"/>
      <c r="R1652" s="233"/>
      <c r="S1652" s="233"/>
      <c r="T1652" s="233"/>
      <c r="U1652" s="233"/>
      <c r="V1652" s="233"/>
      <c r="W1652" s="233"/>
      <c r="X1652" s="233"/>
      <c r="Y1652" s="233"/>
      <c r="Z1652" s="233"/>
    </row>
    <row r="1653" spans="2:26" x14ac:dyDescent="0.2">
      <c r="B1653" s="233"/>
      <c r="C1653" s="233"/>
      <c r="D1653" s="233"/>
      <c r="E1653" s="233"/>
      <c r="F1653" s="233"/>
      <c r="G1653" s="233"/>
      <c r="H1653" s="233"/>
      <c r="I1653" s="233"/>
      <c r="J1653" s="233"/>
      <c r="K1653" s="233"/>
      <c r="L1653" s="233"/>
      <c r="M1653" s="233"/>
      <c r="N1653" s="233"/>
      <c r="O1653" s="233"/>
      <c r="P1653" s="233"/>
      <c r="Q1653" s="233"/>
      <c r="R1653" s="233"/>
      <c r="S1653" s="233"/>
      <c r="T1653" s="233"/>
      <c r="U1653" s="233"/>
      <c r="V1653" s="233"/>
      <c r="W1653" s="233"/>
      <c r="X1653" s="233"/>
      <c r="Y1653" s="233"/>
      <c r="Z1653" s="233"/>
    </row>
    <row r="1654" spans="2:26" x14ac:dyDescent="0.2">
      <c r="B1654" s="233"/>
      <c r="C1654" s="233"/>
      <c r="D1654" s="233"/>
      <c r="E1654" s="233"/>
      <c r="F1654" s="233"/>
      <c r="G1654" s="233"/>
      <c r="H1654" s="233"/>
      <c r="I1654" s="233"/>
      <c r="J1654" s="233"/>
      <c r="K1654" s="233"/>
      <c r="L1654" s="233"/>
      <c r="M1654" s="233"/>
      <c r="N1654" s="233"/>
      <c r="O1654" s="233"/>
      <c r="P1654" s="233"/>
      <c r="Q1654" s="233"/>
      <c r="R1654" s="233"/>
      <c r="S1654" s="233"/>
      <c r="T1654" s="233"/>
      <c r="U1654" s="233"/>
      <c r="V1654" s="233"/>
      <c r="W1654" s="233"/>
      <c r="X1654" s="233"/>
      <c r="Y1654" s="233"/>
      <c r="Z1654" s="233"/>
    </row>
    <row r="1655" spans="2:26" x14ac:dyDescent="0.2">
      <c r="B1655" s="233"/>
      <c r="C1655" s="233"/>
      <c r="D1655" s="233"/>
      <c r="E1655" s="233"/>
      <c r="F1655" s="233"/>
      <c r="G1655" s="233"/>
      <c r="H1655" s="233"/>
      <c r="I1655" s="233"/>
      <c r="J1655" s="233"/>
      <c r="K1655" s="233"/>
      <c r="L1655" s="233"/>
      <c r="M1655" s="233"/>
      <c r="N1655" s="233"/>
      <c r="O1655" s="233"/>
      <c r="P1655" s="233"/>
      <c r="Q1655" s="233"/>
      <c r="R1655" s="233"/>
      <c r="S1655" s="233"/>
      <c r="T1655" s="233"/>
      <c r="U1655" s="233"/>
      <c r="V1655" s="233"/>
      <c r="W1655" s="233"/>
      <c r="X1655" s="233"/>
      <c r="Y1655" s="233"/>
      <c r="Z1655" s="233"/>
    </row>
    <row r="1656" spans="2:26" x14ac:dyDescent="0.2">
      <c r="B1656" s="233"/>
      <c r="C1656" s="233"/>
      <c r="D1656" s="233"/>
      <c r="E1656" s="233"/>
      <c r="F1656" s="233"/>
      <c r="G1656" s="233"/>
      <c r="H1656" s="233"/>
      <c r="I1656" s="233"/>
      <c r="J1656" s="233"/>
      <c r="K1656" s="233"/>
      <c r="L1656" s="233"/>
      <c r="M1656" s="233"/>
      <c r="N1656" s="233"/>
      <c r="O1656" s="233"/>
      <c r="P1656" s="233"/>
      <c r="Q1656" s="233"/>
      <c r="R1656" s="233"/>
      <c r="S1656" s="233"/>
      <c r="T1656" s="233"/>
      <c r="U1656" s="233"/>
      <c r="V1656" s="233"/>
      <c r="W1656" s="233"/>
      <c r="X1656" s="233"/>
      <c r="Y1656" s="233"/>
      <c r="Z1656" s="233"/>
    </row>
    <row r="1657" spans="2:26" x14ac:dyDescent="0.2">
      <c r="B1657" s="233"/>
      <c r="C1657" s="233"/>
      <c r="D1657" s="233"/>
      <c r="E1657" s="233"/>
      <c r="F1657" s="233"/>
      <c r="G1657" s="233"/>
      <c r="H1657" s="233"/>
      <c r="I1657" s="233"/>
      <c r="J1657" s="233"/>
      <c r="K1657" s="233"/>
      <c r="L1657" s="233"/>
      <c r="M1657" s="233"/>
      <c r="N1657" s="233"/>
      <c r="O1657" s="233"/>
      <c r="P1657" s="233"/>
      <c r="Q1657" s="233"/>
      <c r="R1657" s="233"/>
      <c r="S1657" s="233"/>
      <c r="T1657" s="233"/>
      <c r="U1657" s="233"/>
      <c r="V1657" s="233"/>
      <c r="W1657" s="233"/>
      <c r="X1657" s="233"/>
      <c r="Y1657" s="233"/>
      <c r="Z1657" s="233"/>
    </row>
    <row r="1658" spans="2:26" x14ac:dyDescent="0.2">
      <c r="B1658" s="233"/>
      <c r="C1658" s="233"/>
      <c r="D1658" s="233"/>
      <c r="E1658" s="233"/>
      <c r="F1658" s="233"/>
      <c r="G1658" s="233"/>
      <c r="H1658" s="233"/>
      <c r="I1658" s="233"/>
      <c r="J1658" s="233"/>
      <c r="K1658" s="233"/>
      <c r="L1658" s="233"/>
      <c r="M1658" s="233"/>
      <c r="N1658" s="233"/>
      <c r="O1658" s="233"/>
      <c r="P1658" s="233"/>
      <c r="Q1658" s="233"/>
      <c r="R1658" s="233"/>
      <c r="S1658" s="233"/>
      <c r="T1658" s="233"/>
      <c r="U1658" s="233"/>
      <c r="V1658" s="233"/>
      <c r="W1658" s="233"/>
      <c r="X1658" s="233"/>
      <c r="Y1658" s="233"/>
      <c r="Z1658" s="233"/>
    </row>
    <row r="1659" spans="2:26" x14ac:dyDescent="0.2">
      <c r="B1659" s="233"/>
      <c r="C1659" s="233"/>
      <c r="D1659" s="233"/>
      <c r="E1659" s="233"/>
      <c r="F1659" s="233"/>
      <c r="G1659" s="233"/>
      <c r="H1659" s="233"/>
      <c r="I1659" s="233"/>
      <c r="J1659" s="233"/>
      <c r="K1659" s="233"/>
      <c r="L1659" s="233"/>
      <c r="M1659" s="233"/>
      <c r="N1659" s="233"/>
      <c r="O1659" s="233"/>
      <c r="P1659" s="233"/>
      <c r="Q1659" s="233"/>
      <c r="R1659" s="233"/>
      <c r="S1659" s="233"/>
      <c r="T1659" s="233"/>
      <c r="U1659" s="233"/>
      <c r="V1659" s="233"/>
      <c r="W1659" s="233"/>
      <c r="X1659" s="233"/>
      <c r="Y1659" s="233"/>
      <c r="Z1659" s="233"/>
    </row>
    <row r="1660" spans="2:26" x14ac:dyDescent="0.2">
      <c r="B1660" s="233"/>
      <c r="C1660" s="233"/>
      <c r="D1660" s="233"/>
      <c r="E1660" s="233"/>
      <c r="F1660" s="233"/>
      <c r="G1660" s="233"/>
      <c r="H1660" s="233"/>
      <c r="I1660" s="233"/>
      <c r="J1660" s="233"/>
      <c r="K1660" s="233"/>
      <c r="L1660" s="233"/>
      <c r="M1660" s="233"/>
      <c r="N1660" s="233"/>
      <c r="O1660" s="233"/>
      <c r="P1660" s="233"/>
      <c r="Q1660" s="233"/>
      <c r="R1660" s="233"/>
      <c r="S1660" s="233"/>
      <c r="T1660" s="233"/>
      <c r="U1660" s="233"/>
      <c r="V1660" s="233"/>
      <c r="W1660" s="233"/>
      <c r="X1660" s="233"/>
      <c r="Y1660" s="233"/>
      <c r="Z1660" s="233"/>
    </row>
    <row r="1661" spans="2:26" x14ac:dyDescent="0.2">
      <c r="B1661" s="233"/>
      <c r="C1661" s="233"/>
      <c r="D1661" s="233"/>
      <c r="E1661" s="233"/>
      <c r="F1661" s="233"/>
      <c r="G1661" s="233"/>
      <c r="H1661" s="233"/>
      <c r="I1661" s="233"/>
      <c r="J1661" s="233"/>
      <c r="K1661" s="233"/>
      <c r="L1661" s="233"/>
      <c r="M1661" s="233"/>
      <c r="N1661" s="233"/>
      <c r="O1661" s="233"/>
      <c r="P1661" s="233"/>
      <c r="Q1661" s="233"/>
      <c r="R1661" s="233"/>
      <c r="S1661" s="233"/>
      <c r="T1661" s="233"/>
      <c r="U1661" s="233"/>
      <c r="V1661" s="233"/>
      <c r="W1661" s="233"/>
      <c r="X1661" s="233"/>
      <c r="Y1661" s="233"/>
      <c r="Z1661" s="233"/>
    </row>
    <row r="1662" spans="2:26" x14ac:dyDescent="0.2">
      <c r="B1662" s="233"/>
      <c r="C1662" s="233"/>
      <c r="D1662" s="233"/>
      <c r="E1662" s="233"/>
      <c r="F1662" s="233"/>
      <c r="G1662" s="233"/>
      <c r="H1662" s="233"/>
      <c r="I1662" s="233"/>
      <c r="J1662" s="233"/>
      <c r="K1662" s="233"/>
      <c r="L1662" s="233"/>
      <c r="M1662" s="233"/>
      <c r="N1662" s="233"/>
      <c r="O1662" s="233"/>
      <c r="P1662" s="233"/>
      <c r="Q1662" s="233"/>
      <c r="R1662" s="233"/>
      <c r="S1662" s="233"/>
      <c r="T1662" s="233"/>
      <c r="U1662" s="233"/>
      <c r="V1662" s="233"/>
      <c r="W1662" s="233"/>
      <c r="X1662" s="233"/>
      <c r="Y1662" s="233"/>
      <c r="Z1662" s="233"/>
    </row>
    <row r="1663" spans="2:26" x14ac:dyDescent="0.2">
      <c r="B1663" s="233"/>
      <c r="C1663" s="233"/>
      <c r="D1663" s="233"/>
      <c r="E1663" s="233"/>
      <c r="F1663" s="233"/>
      <c r="G1663" s="233"/>
      <c r="H1663" s="233"/>
      <c r="I1663" s="233"/>
      <c r="J1663" s="233"/>
      <c r="K1663" s="233"/>
      <c r="L1663" s="233"/>
      <c r="M1663" s="233"/>
      <c r="N1663" s="233"/>
      <c r="O1663" s="233"/>
      <c r="P1663" s="233"/>
      <c r="Q1663" s="233"/>
      <c r="R1663" s="233"/>
      <c r="S1663" s="233"/>
      <c r="T1663" s="233"/>
      <c r="U1663" s="233"/>
      <c r="V1663" s="233"/>
      <c r="W1663" s="233"/>
      <c r="X1663" s="233"/>
      <c r="Y1663" s="233"/>
      <c r="Z1663" s="233"/>
    </row>
    <row r="1664" spans="2:26" x14ac:dyDescent="0.2">
      <c r="B1664" s="233"/>
      <c r="C1664" s="233"/>
      <c r="D1664" s="233"/>
      <c r="E1664" s="233"/>
      <c r="F1664" s="233"/>
      <c r="G1664" s="233"/>
      <c r="H1664" s="233"/>
      <c r="I1664" s="233"/>
      <c r="J1664" s="233"/>
      <c r="K1664" s="233"/>
      <c r="L1664" s="233"/>
      <c r="M1664" s="233"/>
      <c r="N1664" s="233"/>
      <c r="O1664" s="233"/>
      <c r="P1664" s="233"/>
      <c r="Q1664" s="233"/>
      <c r="R1664" s="233"/>
      <c r="S1664" s="233"/>
      <c r="T1664" s="233"/>
      <c r="U1664" s="233"/>
      <c r="V1664" s="233"/>
      <c r="W1664" s="233"/>
      <c r="X1664" s="233"/>
      <c r="Y1664" s="233"/>
      <c r="Z1664" s="233"/>
    </row>
    <row r="1665" spans="2:26" x14ac:dyDescent="0.2">
      <c r="B1665" s="233"/>
      <c r="C1665" s="233"/>
      <c r="D1665" s="233"/>
      <c r="E1665" s="233"/>
      <c r="F1665" s="233"/>
      <c r="G1665" s="233"/>
      <c r="H1665" s="233"/>
      <c r="I1665" s="233"/>
      <c r="J1665" s="233"/>
      <c r="K1665" s="233"/>
      <c r="L1665" s="233"/>
      <c r="M1665" s="233"/>
      <c r="N1665" s="233"/>
      <c r="O1665" s="233"/>
      <c r="P1665" s="233"/>
      <c r="Q1665" s="233"/>
      <c r="R1665" s="233"/>
      <c r="S1665" s="233"/>
      <c r="T1665" s="233"/>
      <c r="U1665" s="233"/>
      <c r="V1665" s="233"/>
      <c r="W1665" s="233"/>
      <c r="X1665" s="233"/>
      <c r="Y1665" s="233"/>
      <c r="Z1665" s="233"/>
    </row>
    <row r="1666" spans="2:26" x14ac:dyDescent="0.2">
      <c r="B1666" s="233"/>
      <c r="C1666" s="233"/>
      <c r="D1666" s="233"/>
      <c r="E1666" s="233"/>
      <c r="F1666" s="233"/>
      <c r="G1666" s="233"/>
      <c r="H1666" s="233"/>
      <c r="I1666" s="233"/>
      <c r="J1666" s="233"/>
      <c r="K1666" s="233"/>
      <c r="L1666" s="233"/>
      <c r="M1666" s="233"/>
      <c r="N1666" s="233"/>
      <c r="O1666" s="233"/>
      <c r="P1666" s="233"/>
      <c r="Q1666" s="233"/>
      <c r="R1666" s="233"/>
      <c r="S1666" s="233"/>
      <c r="T1666" s="233"/>
      <c r="U1666" s="233"/>
      <c r="V1666" s="233"/>
      <c r="W1666" s="233"/>
      <c r="X1666" s="233"/>
      <c r="Y1666" s="233"/>
      <c r="Z1666" s="233"/>
    </row>
    <row r="1667" spans="2:26" x14ac:dyDescent="0.2">
      <c r="B1667" s="233"/>
      <c r="C1667" s="233"/>
      <c r="D1667" s="233"/>
      <c r="E1667" s="233"/>
      <c r="F1667" s="233"/>
      <c r="G1667" s="233"/>
      <c r="H1667" s="233"/>
      <c r="I1667" s="233"/>
      <c r="J1667" s="233"/>
      <c r="K1667" s="233"/>
      <c r="L1667" s="233"/>
      <c r="M1667" s="233"/>
      <c r="N1667" s="233"/>
      <c r="O1667" s="233"/>
      <c r="P1667" s="233"/>
      <c r="Q1667" s="233"/>
      <c r="R1667" s="233"/>
      <c r="S1667" s="233"/>
      <c r="T1667" s="233"/>
      <c r="U1667" s="233"/>
      <c r="V1667" s="233"/>
      <c r="W1667" s="233"/>
      <c r="X1667" s="233"/>
      <c r="Y1667" s="233"/>
      <c r="Z1667" s="233"/>
    </row>
    <row r="1668" spans="2:26" x14ac:dyDescent="0.2">
      <c r="B1668" s="233"/>
      <c r="C1668" s="233"/>
      <c r="D1668" s="233"/>
      <c r="E1668" s="233"/>
      <c r="F1668" s="233"/>
      <c r="G1668" s="233"/>
      <c r="H1668" s="233"/>
      <c r="I1668" s="233"/>
      <c r="J1668" s="233"/>
      <c r="K1668" s="233"/>
      <c r="L1668" s="233"/>
      <c r="M1668" s="233"/>
      <c r="N1668" s="233"/>
      <c r="O1668" s="233"/>
      <c r="P1668" s="233"/>
      <c r="Q1668" s="233"/>
      <c r="R1668" s="233"/>
      <c r="S1668" s="233"/>
      <c r="T1668" s="233"/>
      <c r="U1668" s="233"/>
      <c r="V1668" s="233"/>
      <c r="W1668" s="233"/>
      <c r="X1668" s="233"/>
      <c r="Y1668" s="233"/>
      <c r="Z1668" s="233"/>
    </row>
    <row r="1669" spans="2:26" x14ac:dyDescent="0.2">
      <c r="B1669" s="233"/>
      <c r="C1669" s="233"/>
      <c r="D1669" s="233"/>
      <c r="E1669" s="233"/>
      <c r="F1669" s="233"/>
      <c r="G1669" s="233"/>
      <c r="H1669" s="233"/>
      <c r="I1669" s="233"/>
      <c r="J1669" s="233"/>
      <c r="K1669" s="233"/>
      <c r="L1669" s="233"/>
      <c r="M1669" s="233"/>
      <c r="N1669" s="233"/>
      <c r="O1669" s="233"/>
      <c r="P1669" s="233"/>
      <c r="Q1669" s="233"/>
      <c r="R1669" s="233"/>
      <c r="S1669" s="233"/>
      <c r="T1669" s="233"/>
      <c r="U1669" s="233"/>
      <c r="V1669" s="233"/>
      <c r="W1669" s="233"/>
      <c r="X1669" s="233"/>
      <c r="Y1669" s="233"/>
      <c r="Z1669" s="233"/>
    </row>
    <row r="1670" spans="2:26" x14ac:dyDescent="0.2">
      <c r="B1670" s="233"/>
      <c r="C1670" s="233"/>
      <c r="D1670" s="233"/>
      <c r="E1670" s="233"/>
      <c r="F1670" s="233"/>
      <c r="G1670" s="233"/>
      <c r="H1670" s="233"/>
      <c r="I1670" s="233"/>
      <c r="J1670" s="233"/>
      <c r="K1670" s="233"/>
      <c r="L1670" s="233"/>
      <c r="M1670" s="233"/>
      <c r="N1670" s="233"/>
      <c r="O1670" s="233"/>
      <c r="P1670" s="233"/>
      <c r="Q1670" s="233"/>
      <c r="R1670" s="233"/>
      <c r="S1670" s="233"/>
      <c r="T1670" s="233"/>
      <c r="U1670" s="233"/>
      <c r="V1670" s="233"/>
      <c r="W1670" s="233"/>
      <c r="X1670" s="233"/>
      <c r="Y1670" s="233"/>
      <c r="Z1670" s="233"/>
    </row>
    <row r="1671" spans="2:26" x14ac:dyDescent="0.2">
      <c r="B1671" s="233"/>
      <c r="C1671" s="233"/>
      <c r="D1671" s="233"/>
      <c r="E1671" s="233"/>
      <c r="F1671" s="233"/>
      <c r="G1671" s="233"/>
      <c r="H1671" s="233"/>
      <c r="I1671" s="233"/>
      <c r="J1671" s="233"/>
      <c r="K1671" s="233"/>
      <c r="L1671" s="233"/>
      <c r="M1671" s="233"/>
      <c r="N1671" s="233"/>
      <c r="O1671" s="233"/>
      <c r="P1671" s="233"/>
      <c r="Q1671" s="233"/>
      <c r="R1671" s="233"/>
      <c r="S1671" s="233"/>
      <c r="T1671" s="233"/>
      <c r="U1671" s="233"/>
      <c r="V1671" s="233"/>
      <c r="W1671" s="233"/>
      <c r="X1671" s="233"/>
      <c r="Y1671" s="233"/>
      <c r="Z1671" s="233"/>
    </row>
    <row r="1672" spans="2:26" x14ac:dyDescent="0.2">
      <c r="B1672" s="233"/>
      <c r="C1672" s="233"/>
      <c r="D1672" s="233"/>
      <c r="E1672" s="233"/>
      <c r="F1672" s="233"/>
      <c r="G1672" s="233"/>
      <c r="H1672" s="233"/>
      <c r="I1672" s="233"/>
      <c r="J1672" s="233"/>
      <c r="K1672" s="233"/>
      <c r="L1672" s="233"/>
      <c r="M1672" s="233"/>
      <c r="N1672" s="233"/>
      <c r="O1672" s="233"/>
      <c r="P1672" s="233"/>
      <c r="Q1672" s="233"/>
      <c r="R1672" s="233"/>
      <c r="S1672" s="233"/>
      <c r="T1672" s="233"/>
      <c r="U1672" s="233"/>
      <c r="V1672" s="233"/>
      <c r="W1672" s="233"/>
      <c r="X1672" s="233"/>
      <c r="Y1672" s="233"/>
      <c r="Z1672" s="233"/>
    </row>
    <row r="1673" spans="2:26" x14ac:dyDescent="0.2">
      <c r="B1673" s="233"/>
      <c r="C1673" s="233"/>
      <c r="D1673" s="233"/>
      <c r="E1673" s="233"/>
      <c r="F1673" s="233"/>
      <c r="G1673" s="233"/>
      <c r="H1673" s="233"/>
      <c r="I1673" s="233"/>
      <c r="J1673" s="233"/>
      <c r="K1673" s="233"/>
      <c r="L1673" s="233"/>
      <c r="M1673" s="233"/>
      <c r="N1673" s="233"/>
      <c r="O1673" s="233"/>
      <c r="P1673" s="233"/>
      <c r="Q1673" s="233"/>
      <c r="R1673" s="233"/>
      <c r="S1673" s="233"/>
      <c r="T1673" s="233"/>
      <c r="U1673" s="233"/>
      <c r="V1673" s="233"/>
      <c r="W1673" s="233"/>
      <c r="X1673" s="233"/>
      <c r="Y1673" s="233"/>
      <c r="Z1673" s="233"/>
    </row>
    <row r="1674" spans="2:26" x14ac:dyDescent="0.2">
      <c r="B1674" s="233"/>
      <c r="C1674" s="233"/>
      <c r="D1674" s="233"/>
      <c r="E1674" s="233"/>
      <c r="F1674" s="233"/>
      <c r="G1674" s="233"/>
      <c r="H1674" s="233"/>
      <c r="I1674" s="233"/>
      <c r="J1674" s="233"/>
      <c r="K1674" s="233"/>
      <c r="L1674" s="233"/>
      <c r="M1674" s="233"/>
      <c r="N1674" s="233"/>
      <c r="O1674" s="233"/>
      <c r="P1674" s="233"/>
      <c r="Q1674" s="233"/>
      <c r="R1674" s="233"/>
      <c r="S1674" s="233"/>
      <c r="T1674" s="233"/>
      <c r="U1674" s="233"/>
      <c r="V1674" s="233"/>
      <c r="W1674" s="233"/>
      <c r="X1674" s="233"/>
      <c r="Y1674" s="233"/>
      <c r="Z1674" s="233"/>
    </row>
    <row r="1675" spans="2:26" x14ac:dyDescent="0.2">
      <c r="B1675" s="233"/>
      <c r="C1675" s="233"/>
      <c r="D1675" s="233"/>
      <c r="E1675" s="233"/>
      <c r="F1675" s="233"/>
      <c r="G1675" s="233"/>
      <c r="H1675" s="233"/>
      <c r="I1675" s="233"/>
      <c r="J1675" s="233"/>
      <c r="K1675" s="233"/>
      <c r="L1675" s="233"/>
      <c r="M1675" s="233"/>
      <c r="N1675" s="233"/>
      <c r="O1675" s="233"/>
      <c r="P1675" s="233"/>
      <c r="Q1675" s="233"/>
      <c r="R1675" s="233"/>
      <c r="S1675" s="233"/>
      <c r="T1675" s="233"/>
      <c r="U1675" s="233"/>
      <c r="V1675" s="233"/>
      <c r="W1675" s="233"/>
      <c r="X1675" s="233"/>
      <c r="Y1675" s="233"/>
      <c r="Z1675" s="233"/>
    </row>
    <row r="1676" spans="2:26" x14ac:dyDescent="0.2">
      <c r="B1676" s="233"/>
      <c r="C1676" s="233"/>
      <c r="D1676" s="233"/>
      <c r="E1676" s="233"/>
      <c r="F1676" s="233"/>
      <c r="G1676" s="233"/>
      <c r="H1676" s="233"/>
      <c r="I1676" s="233"/>
      <c r="J1676" s="233"/>
      <c r="K1676" s="233"/>
      <c r="L1676" s="233"/>
      <c r="M1676" s="233"/>
      <c r="N1676" s="233"/>
      <c r="O1676" s="233"/>
      <c r="P1676" s="233"/>
      <c r="Q1676" s="233"/>
      <c r="R1676" s="233"/>
      <c r="S1676" s="233"/>
      <c r="T1676" s="233"/>
      <c r="U1676" s="233"/>
      <c r="V1676" s="233"/>
      <c r="W1676" s="233"/>
      <c r="X1676" s="233"/>
      <c r="Y1676" s="233"/>
      <c r="Z1676" s="233"/>
    </row>
    <row r="1677" spans="2:26" x14ac:dyDescent="0.2">
      <c r="B1677" s="233"/>
      <c r="C1677" s="233"/>
      <c r="D1677" s="233"/>
      <c r="E1677" s="233"/>
      <c r="F1677" s="233"/>
      <c r="G1677" s="233"/>
      <c r="H1677" s="233"/>
      <c r="I1677" s="233"/>
      <c r="J1677" s="233"/>
      <c r="K1677" s="233"/>
      <c r="L1677" s="233"/>
      <c r="M1677" s="233"/>
      <c r="N1677" s="233"/>
      <c r="O1677" s="233"/>
      <c r="P1677" s="233"/>
      <c r="Q1677" s="233"/>
      <c r="R1677" s="233"/>
      <c r="S1677" s="233"/>
      <c r="T1677" s="233"/>
      <c r="U1677" s="233"/>
      <c r="V1677" s="233"/>
      <c r="W1677" s="233"/>
      <c r="X1677" s="233"/>
      <c r="Y1677" s="233"/>
      <c r="Z1677" s="233"/>
    </row>
    <row r="1678" spans="2:26" x14ac:dyDescent="0.2">
      <c r="B1678" s="233"/>
      <c r="C1678" s="233"/>
      <c r="D1678" s="233"/>
      <c r="E1678" s="233"/>
      <c r="F1678" s="233"/>
      <c r="G1678" s="233"/>
      <c r="H1678" s="233"/>
      <c r="I1678" s="233"/>
      <c r="J1678" s="233"/>
      <c r="K1678" s="233"/>
      <c r="L1678" s="233"/>
      <c r="M1678" s="233"/>
      <c r="N1678" s="233"/>
      <c r="O1678" s="233"/>
      <c r="P1678" s="233"/>
      <c r="Q1678" s="233"/>
      <c r="R1678" s="233"/>
      <c r="S1678" s="233"/>
      <c r="T1678" s="233"/>
      <c r="U1678" s="233"/>
      <c r="V1678" s="233"/>
      <c r="W1678" s="233"/>
      <c r="X1678" s="233"/>
      <c r="Y1678" s="233"/>
      <c r="Z1678" s="233"/>
    </row>
    <row r="1679" spans="2:26" x14ac:dyDescent="0.2">
      <c r="B1679" s="233"/>
      <c r="C1679" s="233"/>
      <c r="D1679" s="233"/>
      <c r="E1679" s="233"/>
      <c r="F1679" s="233"/>
      <c r="G1679" s="233"/>
      <c r="H1679" s="233"/>
      <c r="I1679" s="233"/>
      <c r="J1679" s="233"/>
      <c r="K1679" s="233"/>
      <c r="L1679" s="233"/>
      <c r="M1679" s="233"/>
      <c r="N1679" s="233"/>
      <c r="O1679" s="233"/>
      <c r="P1679" s="233"/>
      <c r="Q1679" s="233"/>
      <c r="R1679" s="233"/>
      <c r="S1679" s="233"/>
      <c r="T1679" s="233"/>
      <c r="U1679" s="233"/>
      <c r="V1679" s="233"/>
      <c r="W1679" s="233"/>
      <c r="X1679" s="233"/>
      <c r="Y1679" s="233"/>
      <c r="Z1679" s="233"/>
    </row>
    <row r="1680" spans="2:26" x14ac:dyDescent="0.2">
      <c r="B1680" s="233"/>
      <c r="C1680" s="233"/>
      <c r="D1680" s="233"/>
      <c r="E1680" s="233"/>
      <c r="F1680" s="233"/>
      <c r="G1680" s="233"/>
      <c r="H1680" s="233"/>
      <c r="I1680" s="233"/>
      <c r="J1680" s="233"/>
      <c r="K1680" s="233"/>
      <c r="L1680" s="233"/>
      <c r="M1680" s="233"/>
      <c r="N1680" s="233"/>
      <c r="O1680" s="233"/>
      <c r="P1680" s="233"/>
      <c r="Q1680" s="233"/>
      <c r="R1680" s="233"/>
      <c r="S1680" s="233"/>
      <c r="T1680" s="233"/>
      <c r="U1680" s="233"/>
      <c r="V1680" s="233"/>
      <c r="W1680" s="233"/>
      <c r="X1680" s="233"/>
      <c r="Y1680" s="233"/>
      <c r="Z1680" s="233"/>
    </row>
    <row r="1681" spans="2:26" x14ac:dyDescent="0.2">
      <c r="B1681" s="233"/>
      <c r="C1681" s="233"/>
      <c r="D1681" s="233"/>
      <c r="E1681" s="233"/>
      <c r="F1681" s="233"/>
      <c r="G1681" s="233"/>
      <c r="H1681" s="233"/>
      <c r="I1681" s="233"/>
      <c r="J1681" s="233"/>
      <c r="K1681" s="233"/>
      <c r="L1681" s="233"/>
      <c r="M1681" s="233"/>
      <c r="N1681" s="233"/>
      <c r="O1681" s="233"/>
      <c r="P1681" s="233"/>
      <c r="Q1681" s="233"/>
      <c r="R1681" s="233"/>
      <c r="S1681" s="233"/>
      <c r="T1681" s="233"/>
      <c r="U1681" s="233"/>
      <c r="V1681" s="233"/>
      <c r="W1681" s="233"/>
      <c r="X1681" s="233"/>
      <c r="Y1681" s="233"/>
      <c r="Z1681" s="233"/>
    </row>
    <row r="1682" spans="2:26" x14ac:dyDescent="0.2">
      <c r="B1682" s="233"/>
      <c r="C1682" s="233"/>
      <c r="D1682" s="233"/>
      <c r="E1682" s="233"/>
      <c r="F1682" s="233"/>
      <c r="G1682" s="233"/>
      <c r="H1682" s="233"/>
      <c r="I1682" s="233"/>
      <c r="J1682" s="233"/>
      <c r="K1682" s="233"/>
      <c r="L1682" s="233"/>
      <c r="M1682" s="233"/>
      <c r="N1682" s="233"/>
      <c r="O1682" s="233"/>
      <c r="P1682" s="233"/>
      <c r="Q1682" s="233"/>
      <c r="R1682" s="233"/>
      <c r="S1682" s="233"/>
      <c r="T1682" s="233"/>
      <c r="U1682" s="233"/>
      <c r="V1682" s="233"/>
      <c r="W1682" s="233"/>
      <c r="X1682" s="233"/>
      <c r="Y1682" s="233"/>
      <c r="Z1682" s="233"/>
    </row>
    <row r="1683" spans="2:26" x14ac:dyDescent="0.2">
      <c r="B1683" s="233"/>
      <c r="C1683" s="233"/>
      <c r="D1683" s="233"/>
      <c r="E1683" s="233"/>
      <c r="F1683" s="233"/>
      <c r="G1683" s="233"/>
      <c r="H1683" s="233"/>
      <c r="I1683" s="233"/>
      <c r="J1683" s="233"/>
      <c r="K1683" s="233"/>
      <c r="L1683" s="233"/>
      <c r="M1683" s="233"/>
      <c r="N1683" s="233"/>
      <c r="O1683" s="233"/>
      <c r="P1683" s="233"/>
      <c r="Q1683" s="233"/>
      <c r="R1683" s="233"/>
      <c r="S1683" s="233"/>
      <c r="T1683" s="233"/>
      <c r="U1683" s="233"/>
      <c r="V1683" s="233"/>
      <c r="W1683" s="233"/>
      <c r="X1683" s="233"/>
      <c r="Y1683" s="233"/>
      <c r="Z1683" s="233"/>
    </row>
    <row r="1684" spans="2:26" x14ac:dyDescent="0.2">
      <c r="B1684" s="233"/>
      <c r="C1684" s="233"/>
      <c r="D1684" s="233"/>
      <c r="E1684" s="233"/>
      <c r="F1684" s="233"/>
      <c r="G1684" s="233"/>
      <c r="H1684" s="233"/>
      <c r="I1684" s="233"/>
      <c r="J1684" s="233"/>
      <c r="K1684" s="233"/>
      <c r="L1684" s="233"/>
      <c r="M1684" s="233"/>
      <c r="N1684" s="233"/>
      <c r="O1684" s="233"/>
      <c r="P1684" s="233"/>
      <c r="Q1684" s="233"/>
      <c r="R1684" s="233"/>
      <c r="S1684" s="233"/>
      <c r="T1684" s="233"/>
      <c r="U1684" s="233"/>
      <c r="V1684" s="233"/>
      <c r="W1684" s="233"/>
      <c r="X1684" s="233"/>
      <c r="Y1684" s="233"/>
      <c r="Z1684" s="233"/>
    </row>
    <row r="1685" spans="2:26" x14ac:dyDescent="0.2">
      <c r="B1685" s="233"/>
      <c r="C1685" s="233"/>
      <c r="D1685" s="233"/>
      <c r="E1685" s="233"/>
      <c r="F1685" s="233"/>
      <c r="G1685" s="233"/>
      <c r="H1685" s="233"/>
      <c r="I1685" s="233"/>
      <c r="J1685" s="233"/>
      <c r="K1685" s="233"/>
      <c r="L1685" s="233"/>
      <c r="M1685" s="233"/>
      <c r="N1685" s="233"/>
      <c r="O1685" s="233"/>
      <c r="P1685" s="233"/>
      <c r="Q1685" s="233"/>
      <c r="R1685" s="233"/>
      <c r="S1685" s="233"/>
      <c r="T1685" s="233"/>
      <c r="U1685" s="233"/>
      <c r="V1685" s="233"/>
      <c r="W1685" s="233"/>
      <c r="X1685" s="233"/>
      <c r="Y1685" s="233"/>
      <c r="Z1685" s="233"/>
    </row>
    <row r="1686" spans="2:26" x14ac:dyDescent="0.2">
      <c r="B1686" s="233"/>
      <c r="C1686" s="233"/>
      <c r="D1686" s="233"/>
      <c r="E1686" s="233"/>
      <c r="F1686" s="233"/>
      <c r="G1686" s="233"/>
      <c r="H1686" s="233"/>
      <c r="I1686" s="233"/>
      <c r="J1686" s="233"/>
      <c r="K1686" s="233"/>
      <c r="L1686" s="233"/>
      <c r="M1686" s="233"/>
      <c r="N1686" s="233"/>
      <c r="O1686" s="233"/>
      <c r="P1686" s="233"/>
      <c r="Q1686" s="233"/>
      <c r="R1686" s="233"/>
      <c r="S1686" s="233"/>
      <c r="T1686" s="233"/>
      <c r="U1686" s="233"/>
      <c r="V1686" s="233"/>
      <c r="W1686" s="233"/>
      <c r="X1686" s="233"/>
      <c r="Y1686" s="233"/>
      <c r="Z1686" s="233"/>
    </row>
    <row r="1687" spans="2:26" x14ac:dyDescent="0.2">
      <c r="B1687" s="233"/>
      <c r="C1687" s="233"/>
      <c r="D1687" s="233"/>
      <c r="E1687" s="233"/>
      <c r="F1687" s="233"/>
      <c r="G1687" s="233"/>
      <c r="H1687" s="233"/>
      <c r="I1687" s="233"/>
      <c r="J1687" s="233"/>
      <c r="K1687" s="233"/>
      <c r="L1687" s="233"/>
      <c r="M1687" s="233"/>
      <c r="N1687" s="233"/>
      <c r="O1687" s="233"/>
      <c r="P1687" s="233"/>
      <c r="Q1687" s="233"/>
      <c r="R1687" s="233"/>
      <c r="S1687" s="233"/>
      <c r="T1687" s="233"/>
      <c r="U1687" s="233"/>
      <c r="V1687" s="233"/>
      <c r="W1687" s="233"/>
      <c r="X1687" s="233"/>
      <c r="Y1687" s="233"/>
      <c r="Z1687" s="233"/>
    </row>
    <row r="1688" spans="2:26" x14ac:dyDescent="0.2">
      <c r="B1688" s="233"/>
      <c r="C1688" s="233"/>
      <c r="D1688" s="233"/>
      <c r="E1688" s="233"/>
      <c r="F1688" s="233"/>
      <c r="G1688" s="233"/>
      <c r="H1688" s="233"/>
      <c r="I1688" s="233"/>
      <c r="J1688" s="233"/>
      <c r="K1688" s="233"/>
      <c r="L1688" s="233"/>
      <c r="M1688" s="233"/>
      <c r="N1688" s="233"/>
      <c r="O1688" s="233"/>
      <c r="P1688" s="233"/>
      <c r="Q1688" s="233"/>
      <c r="R1688" s="233"/>
      <c r="S1688" s="233"/>
      <c r="T1688" s="233"/>
      <c r="U1688" s="233"/>
      <c r="V1688" s="233"/>
      <c r="W1688" s="233"/>
      <c r="X1688" s="233"/>
      <c r="Y1688" s="233"/>
      <c r="Z1688" s="233"/>
    </row>
    <row r="1689" spans="2:26" x14ac:dyDescent="0.2">
      <c r="B1689" s="233"/>
      <c r="C1689" s="233"/>
      <c r="D1689" s="233"/>
      <c r="E1689" s="233"/>
      <c r="F1689" s="233"/>
      <c r="G1689" s="233"/>
      <c r="H1689" s="233"/>
      <c r="I1689" s="233"/>
      <c r="J1689" s="233"/>
      <c r="K1689" s="233"/>
      <c r="L1689" s="233"/>
      <c r="M1689" s="233"/>
      <c r="N1689" s="233"/>
      <c r="O1689" s="233"/>
      <c r="P1689" s="233"/>
      <c r="Q1689" s="233"/>
      <c r="R1689" s="233"/>
      <c r="S1689" s="233"/>
      <c r="T1689" s="233"/>
      <c r="U1689" s="233"/>
      <c r="V1689" s="233"/>
      <c r="W1689" s="233"/>
      <c r="X1689" s="233"/>
      <c r="Y1689" s="233"/>
      <c r="Z1689" s="233"/>
    </row>
    <row r="1690" spans="2:26" x14ac:dyDescent="0.2">
      <c r="B1690" s="233"/>
      <c r="C1690" s="233"/>
      <c r="D1690" s="233"/>
      <c r="E1690" s="233"/>
      <c r="F1690" s="233"/>
      <c r="G1690" s="233"/>
      <c r="H1690" s="233"/>
      <c r="I1690" s="233"/>
      <c r="J1690" s="233"/>
      <c r="K1690" s="233"/>
      <c r="L1690" s="233"/>
      <c r="M1690" s="233"/>
      <c r="N1690" s="233"/>
      <c r="O1690" s="233"/>
      <c r="P1690" s="233"/>
      <c r="Q1690" s="233"/>
      <c r="R1690" s="233"/>
      <c r="S1690" s="233"/>
      <c r="T1690" s="233"/>
      <c r="U1690" s="233"/>
      <c r="V1690" s="233"/>
      <c r="W1690" s="233"/>
      <c r="X1690" s="233"/>
      <c r="Y1690" s="233"/>
      <c r="Z1690" s="233"/>
    </row>
    <row r="1691" spans="2:26" x14ac:dyDescent="0.2">
      <c r="B1691" s="233"/>
      <c r="C1691" s="233"/>
      <c r="D1691" s="233"/>
      <c r="E1691" s="233"/>
      <c r="F1691" s="233"/>
      <c r="G1691" s="233"/>
      <c r="H1691" s="233"/>
      <c r="I1691" s="233"/>
      <c r="J1691" s="233"/>
      <c r="K1691" s="233"/>
      <c r="L1691" s="233"/>
      <c r="M1691" s="233"/>
      <c r="N1691" s="233"/>
      <c r="O1691" s="233"/>
      <c r="P1691" s="233"/>
      <c r="Q1691" s="233"/>
      <c r="R1691" s="233"/>
      <c r="S1691" s="233"/>
      <c r="T1691" s="233"/>
      <c r="U1691" s="233"/>
      <c r="V1691" s="233"/>
      <c r="W1691" s="233"/>
      <c r="X1691" s="233"/>
      <c r="Y1691" s="233"/>
      <c r="Z1691" s="233"/>
    </row>
    <row r="1692" spans="2:26" x14ac:dyDescent="0.2">
      <c r="B1692" s="233"/>
      <c r="C1692" s="233"/>
      <c r="D1692" s="233"/>
      <c r="E1692" s="233"/>
      <c r="F1692" s="233"/>
      <c r="G1692" s="233"/>
      <c r="H1692" s="233"/>
      <c r="I1692" s="233"/>
      <c r="J1692" s="233"/>
      <c r="K1692" s="233"/>
      <c r="L1692" s="233"/>
      <c r="M1692" s="233"/>
      <c r="N1692" s="233"/>
      <c r="O1692" s="233"/>
      <c r="P1692" s="233"/>
      <c r="Q1692" s="233"/>
      <c r="R1692" s="233"/>
      <c r="S1692" s="233"/>
      <c r="T1692" s="233"/>
      <c r="U1692" s="233"/>
      <c r="V1692" s="233"/>
      <c r="W1692" s="233"/>
      <c r="X1692" s="233"/>
      <c r="Y1692" s="233"/>
      <c r="Z1692" s="233"/>
    </row>
    <row r="1693" spans="2:26" x14ac:dyDescent="0.2">
      <c r="B1693" s="233"/>
      <c r="C1693" s="233"/>
      <c r="D1693" s="233"/>
      <c r="E1693" s="233"/>
      <c r="F1693" s="233"/>
      <c r="G1693" s="233"/>
      <c r="H1693" s="233"/>
      <c r="I1693" s="233"/>
      <c r="J1693" s="233"/>
      <c r="K1693" s="233"/>
      <c r="L1693" s="233"/>
      <c r="M1693" s="233"/>
      <c r="N1693" s="233"/>
      <c r="O1693" s="233"/>
      <c r="P1693" s="233"/>
      <c r="Q1693" s="233"/>
      <c r="R1693" s="233"/>
      <c r="S1693" s="233"/>
      <c r="T1693" s="233"/>
      <c r="U1693" s="233"/>
      <c r="V1693" s="233"/>
      <c r="W1693" s="233"/>
      <c r="X1693" s="233"/>
      <c r="Y1693" s="233"/>
      <c r="Z1693" s="233"/>
    </row>
    <row r="1694" spans="2:26" x14ac:dyDescent="0.2">
      <c r="B1694" s="233"/>
      <c r="C1694" s="233"/>
      <c r="D1694" s="233"/>
      <c r="E1694" s="233"/>
      <c r="F1694" s="233"/>
      <c r="G1694" s="233"/>
      <c r="H1694" s="233"/>
      <c r="I1694" s="233"/>
      <c r="J1694" s="233"/>
      <c r="K1694" s="233"/>
      <c r="L1694" s="233"/>
      <c r="M1694" s="233"/>
      <c r="N1694" s="233"/>
      <c r="O1694" s="233"/>
      <c r="P1694" s="233"/>
      <c r="Q1694" s="233"/>
      <c r="R1694" s="233"/>
      <c r="S1694" s="233"/>
      <c r="T1694" s="233"/>
      <c r="U1694" s="233"/>
      <c r="V1694" s="233"/>
      <c r="W1694" s="233"/>
      <c r="X1694" s="233"/>
      <c r="Y1694" s="233"/>
      <c r="Z1694" s="233"/>
    </row>
    <row r="1695" spans="2:26" x14ac:dyDescent="0.2">
      <c r="B1695" s="233"/>
      <c r="C1695" s="233"/>
      <c r="D1695" s="233"/>
      <c r="E1695" s="233"/>
      <c r="F1695" s="233"/>
      <c r="G1695" s="233"/>
      <c r="H1695" s="233"/>
      <c r="I1695" s="233"/>
      <c r="J1695" s="233"/>
      <c r="K1695" s="233"/>
      <c r="L1695" s="233"/>
      <c r="M1695" s="233"/>
      <c r="N1695" s="233"/>
      <c r="O1695" s="233"/>
      <c r="P1695" s="233"/>
      <c r="Q1695" s="233"/>
      <c r="R1695" s="233"/>
      <c r="S1695" s="233"/>
      <c r="T1695" s="233"/>
      <c r="U1695" s="233"/>
      <c r="V1695" s="233"/>
      <c r="W1695" s="233"/>
      <c r="X1695" s="233"/>
      <c r="Y1695" s="233"/>
      <c r="Z1695" s="233"/>
    </row>
    <row r="1696" spans="2:26" x14ac:dyDescent="0.2">
      <c r="B1696" s="233"/>
      <c r="C1696" s="233"/>
      <c r="D1696" s="233"/>
      <c r="E1696" s="233"/>
      <c r="F1696" s="233"/>
      <c r="G1696" s="233"/>
      <c r="H1696" s="233"/>
      <c r="I1696" s="233"/>
      <c r="J1696" s="233"/>
      <c r="K1696" s="233"/>
      <c r="L1696" s="233"/>
      <c r="M1696" s="233"/>
      <c r="N1696" s="233"/>
      <c r="O1696" s="233"/>
      <c r="P1696" s="233"/>
      <c r="Q1696" s="233"/>
      <c r="R1696" s="233"/>
      <c r="S1696" s="233"/>
      <c r="T1696" s="233"/>
      <c r="U1696" s="233"/>
      <c r="V1696" s="233"/>
      <c r="W1696" s="233"/>
      <c r="X1696" s="233"/>
      <c r="Y1696" s="233"/>
      <c r="Z1696" s="233"/>
    </row>
    <row r="1697" spans="2:26" x14ac:dyDescent="0.2">
      <c r="B1697" s="233"/>
      <c r="C1697" s="233"/>
      <c r="D1697" s="233"/>
      <c r="E1697" s="233"/>
      <c r="F1697" s="233"/>
      <c r="G1697" s="233"/>
      <c r="H1697" s="233"/>
      <c r="I1697" s="233"/>
      <c r="J1697" s="233"/>
      <c r="K1697" s="233"/>
      <c r="L1697" s="233"/>
      <c r="M1697" s="233"/>
      <c r="N1697" s="233"/>
      <c r="O1697" s="233"/>
      <c r="P1697" s="233"/>
      <c r="Q1697" s="233"/>
      <c r="R1697" s="233"/>
      <c r="S1697" s="233"/>
      <c r="T1697" s="233"/>
      <c r="U1697" s="233"/>
      <c r="V1697" s="233"/>
      <c r="W1697" s="233"/>
      <c r="X1697" s="233"/>
      <c r="Y1697" s="233"/>
      <c r="Z1697" s="233"/>
    </row>
    <row r="1698" spans="2:26" x14ac:dyDescent="0.2">
      <c r="B1698" s="233"/>
      <c r="C1698" s="233"/>
      <c r="D1698" s="233"/>
      <c r="E1698" s="233"/>
      <c r="F1698" s="233"/>
      <c r="G1698" s="233"/>
      <c r="H1698" s="233"/>
      <c r="I1698" s="233"/>
      <c r="J1698" s="233"/>
      <c r="K1698" s="233"/>
      <c r="L1698" s="233"/>
      <c r="M1698" s="233"/>
      <c r="N1698" s="233"/>
      <c r="O1698" s="233"/>
      <c r="P1698" s="233"/>
      <c r="Q1698" s="233"/>
      <c r="R1698" s="233"/>
      <c r="S1698" s="233"/>
      <c r="T1698" s="233"/>
      <c r="U1698" s="233"/>
      <c r="V1698" s="233"/>
      <c r="W1698" s="233"/>
      <c r="X1698" s="233"/>
      <c r="Y1698" s="233"/>
      <c r="Z1698" s="233"/>
    </row>
    <row r="1699" spans="2:26" x14ac:dyDescent="0.2">
      <c r="B1699" s="233"/>
      <c r="C1699" s="233"/>
      <c r="D1699" s="233"/>
      <c r="E1699" s="233"/>
      <c r="F1699" s="233"/>
      <c r="G1699" s="233"/>
      <c r="H1699" s="233"/>
      <c r="I1699" s="233"/>
      <c r="J1699" s="233"/>
      <c r="K1699" s="233"/>
      <c r="L1699" s="233"/>
      <c r="M1699" s="233"/>
      <c r="N1699" s="233"/>
      <c r="O1699" s="233"/>
      <c r="P1699" s="233"/>
      <c r="Q1699" s="233"/>
      <c r="R1699" s="233"/>
      <c r="S1699" s="233"/>
      <c r="T1699" s="233"/>
      <c r="U1699" s="233"/>
      <c r="V1699" s="233"/>
      <c r="W1699" s="233"/>
      <c r="X1699" s="233"/>
      <c r="Y1699" s="233"/>
      <c r="Z1699" s="233"/>
    </row>
    <row r="1700" spans="2:26" x14ac:dyDescent="0.2">
      <c r="B1700" s="233"/>
      <c r="C1700" s="233"/>
      <c r="D1700" s="233"/>
      <c r="E1700" s="233"/>
      <c r="F1700" s="233"/>
      <c r="G1700" s="233"/>
      <c r="H1700" s="233"/>
      <c r="I1700" s="233"/>
      <c r="J1700" s="233"/>
      <c r="K1700" s="233"/>
      <c r="L1700" s="233"/>
      <c r="M1700" s="233"/>
      <c r="N1700" s="233"/>
      <c r="O1700" s="233"/>
      <c r="P1700" s="233"/>
      <c r="Q1700" s="233"/>
      <c r="R1700" s="233"/>
      <c r="S1700" s="233"/>
      <c r="T1700" s="233"/>
      <c r="U1700" s="233"/>
      <c r="V1700" s="233"/>
      <c r="W1700" s="233"/>
      <c r="X1700" s="233"/>
      <c r="Y1700" s="233"/>
      <c r="Z1700" s="233"/>
    </row>
    <row r="1701" spans="2:26" x14ac:dyDescent="0.2">
      <c r="B1701" s="233"/>
      <c r="C1701" s="233"/>
      <c r="D1701" s="233"/>
      <c r="E1701" s="233"/>
      <c r="F1701" s="233"/>
      <c r="G1701" s="233"/>
      <c r="H1701" s="233"/>
      <c r="I1701" s="233"/>
      <c r="J1701" s="233"/>
      <c r="K1701" s="233"/>
      <c r="L1701" s="233"/>
      <c r="M1701" s="233"/>
      <c r="N1701" s="233"/>
      <c r="O1701" s="233"/>
      <c r="P1701" s="233"/>
      <c r="Q1701" s="233"/>
      <c r="R1701" s="233"/>
      <c r="S1701" s="233"/>
      <c r="T1701" s="233"/>
      <c r="U1701" s="233"/>
      <c r="V1701" s="233"/>
      <c r="W1701" s="233"/>
      <c r="X1701" s="233"/>
      <c r="Y1701" s="233"/>
      <c r="Z1701" s="233"/>
    </row>
    <row r="1702" spans="2:26" x14ac:dyDescent="0.2">
      <c r="B1702" s="233"/>
      <c r="C1702" s="233"/>
      <c r="D1702" s="233"/>
      <c r="E1702" s="233"/>
      <c r="F1702" s="233"/>
      <c r="G1702" s="233"/>
      <c r="H1702" s="233"/>
      <c r="I1702" s="233"/>
      <c r="J1702" s="233"/>
      <c r="K1702" s="233"/>
      <c r="L1702" s="233"/>
      <c r="M1702" s="233"/>
      <c r="N1702" s="233"/>
      <c r="O1702" s="233"/>
      <c r="P1702" s="233"/>
      <c r="Q1702" s="233"/>
      <c r="R1702" s="233"/>
      <c r="S1702" s="233"/>
      <c r="T1702" s="233"/>
      <c r="U1702" s="233"/>
      <c r="V1702" s="233"/>
      <c r="W1702" s="233"/>
      <c r="X1702" s="233"/>
      <c r="Y1702" s="233"/>
      <c r="Z1702" s="233"/>
    </row>
    <row r="1703" spans="2:26" x14ac:dyDescent="0.2">
      <c r="B1703" s="233"/>
      <c r="C1703" s="233"/>
      <c r="D1703" s="233"/>
      <c r="E1703" s="233"/>
      <c r="F1703" s="233"/>
      <c r="G1703" s="233"/>
      <c r="H1703" s="233"/>
      <c r="I1703" s="233"/>
      <c r="J1703" s="233"/>
      <c r="K1703" s="233"/>
      <c r="L1703" s="233"/>
      <c r="M1703" s="233"/>
      <c r="N1703" s="233"/>
      <c r="O1703" s="233"/>
      <c r="P1703" s="233"/>
      <c r="Q1703" s="233"/>
      <c r="R1703" s="233"/>
      <c r="S1703" s="233"/>
      <c r="T1703" s="233"/>
      <c r="U1703" s="233"/>
      <c r="V1703" s="233"/>
      <c r="W1703" s="233"/>
      <c r="X1703" s="233"/>
      <c r="Y1703" s="233"/>
      <c r="Z1703" s="233"/>
    </row>
    <row r="1704" spans="2:26" x14ac:dyDescent="0.2">
      <c r="B1704" s="233"/>
      <c r="C1704" s="233"/>
      <c r="D1704" s="233"/>
      <c r="E1704" s="233"/>
      <c r="F1704" s="233"/>
      <c r="G1704" s="233"/>
      <c r="H1704" s="233"/>
      <c r="I1704" s="233"/>
      <c r="J1704" s="233"/>
      <c r="K1704" s="233"/>
      <c r="L1704" s="233"/>
      <c r="M1704" s="233"/>
      <c r="N1704" s="233"/>
      <c r="O1704" s="233"/>
      <c r="P1704" s="233"/>
      <c r="Q1704" s="233"/>
      <c r="R1704" s="233"/>
      <c r="S1704" s="233"/>
      <c r="T1704" s="233"/>
      <c r="U1704" s="233"/>
      <c r="V1704" s="233"/>
      <c r="W1704" s="233"/>
      <c r="X1704" s="233"/>
      <c r="Y1704" s="233"/>
      <c r="Z1704" s="233"/>
    </row>
    <row r="1705" spans="2:26" x14ac:dyDescent="0.2">
      <c r="B1705" s="233"/>
      <c r="C1705" s="233"/>
      <c r="D1705" s="233"/>
      <c r="E1705" s="233"/>
      <c r="F1705" s="233"/>
      <c r="G1705" s="233"/>
      <c r="H1705" s="233"/>
      <c r="I1705" s="233"/>
      <c r="J1705" s="233"/>
      <c r="K1705" s="233"/>
      <c r="L1705" s="233"/>
      <c r="M1705" s="233"/>
      <c r="N1705" s="233"/>
      <c r="O1705" s="233"/>
      <c r="P1705" s="233"/>
      <c r="Q1705" s="233"/>
      <c r="R1705" s="233"/>
      <c r="S1705" s="233"/>
      <c r="T1705" s="233"/>
      <c r="U1705" s="233"/>
      <c r="V1705" s="233"/>
      <c r="W1705" s="233"/>
      <c r="X1705" s="233"/>
      <c r="Y1705" s="233"/>
      <c r="Z1705" s="233"/>
    </row>
    <row r="1706" spans="2:26" x14ac:dyDescent="0.2">
      <c r="B1706" s="233"/>
      <c r="C1706" s="233"/>
      <c r="D1706" s="233"/>
      <c r="E1706" s="233"/>
      <c r="F1706" s="233"/>
      <c r="G1706" s="233"/>
      <c r="H1706" s="233"/>
      <c r="I1706" s="233"/>
      <c r="J1706" s="233"/>
      <c r="K1706" s="233"/>
      <c r="L1706" s="233"/>
      <c r="M1706" s="233"/>
      <c r="N1706" s="233"/>
      <c r="O1706" s="233"/>
      <c r="P1706" s="233"/>
      <c r="Q1706" s="233"/>
      <c r="R1706" s="233"/>
      <c r="S1706" s="233"/>
      <c r="T1706" s="233"/>
      <c r="U1706" s="233"/>
      <c r="V1706" s="233"/>
      <c r="W1706" s="233"/>
      <c r="X1706" s="233"/>
      <c r="Y1706" s="233"/>
      <c r="Z1706" s="233"/>
    </row>
    <row r="1707" spans="2:26" x14ac:dyDescent="0.2">
      <c r="B1707" s="233"/>
      <c r="C1707" s="233"/>
      <c r="D1707" s="233"/>
      <c r="E1707" s="233"/>
      <c r="F1707" s="233"/>
      <c r="G1707" s="233"/>
      <c r="H1707" s="233"/>
      <c r="I1707" s="233"/>
      <c r="J1707" s="233"/>
      <c r="K1707" s="233"/>
      <c r="L1707" s="233"/>
      <c r="M1707" s="233"/>
      <c r="N1707" s="233"/>
      <c r="O1707" s="233"/>
      <c r="P1707" s="233"/>
      <c r="Q1707" s="233"/>
      <c r="R1707" s="233"/>
      <c r="S1707" s="233"/>
      <c r="T1707" s="233"/>
      <c r="U1707" s="233"/>
      <c r="V1707" s="233"/>
      <c r="W1707" s="233"/>
      <c r="X1707" s="233"/>
      <c r="Y1707" s="233"/>
      <c r="Z1707" s="233"/>
    </row>
    <row r="1708" spans="2:26" x14ac:dyDescent="0.2">
      <c r="B1708" s="233"/>
      <c r="C1708" s="233"/>
      <c r="D1708" s="233"/>
      <c r="E1708" s="233"/>
      <c r="F1708" s="233"/>
      <c r="G1708" s="233"/>
      <c r="H1708" s="233"/>
      <c r="I1708" s="233"/>
      <c r="J1708" s="233"/>
      <c r="K1708" s="233"/>
      <c r="L1708" s="233"/>
      <c r="M1708" s="233"/>
      <c r="N1708" s="233"/>
      <c r="O1708" s="233"/>
      <c r="P1708" s="233"/>
      <c r="Q1708" s="233"/>
      <c r="R1708" s="233"/>
      <c r="S1708" s="233"/>
      <c r="T1708" s="233"/>
      <c r="U1708" s="233"/>
      <c r="V1708" s="233"/>
      <c r="W1708" s="233"/>
      <c r="X1708" s="233"/>
      <c r="Y1708" s="233"/>
      <c r="Z1708" s="233"/>
    </row>
    <row r="1709" spans="2:26" x14ac:dyDescent="0.2">
      <c r="B1709" s="233"/>
      <c r="C1709" s="233"/>
      <c r="D1709" s="233"/>
      <c r="E1709" s="233"/>
      <c r="F1709" s="233"/>
      <c r="G1709" s="233"/>
      <c r="H1709" s="233"/>
      <c r="I1709" s="233"/>
      <c r="J1709" s="233"/>
      <c r="K1709" s="233"/>
      <c r="L1709" s="233"/>
      <c r="M1709" s="233"/>
      <c r="N1709" s="233"/>
      <c r="O1709" s="233"/>
      <c r="P1709" s="233"/>
      <c r="Q1709" s="233"/>
      <c r="R1709" s="233"/>
      <c r="S1709" s="233"/>
      <c r="T1709" s="233"/>
      <c r="U1709" s="233"/>
      <c r="V1709" s="233"/>
      <c r="W1709" s="233"/>
      <c r="X1709" s="233"/>
      <c r="Y1709" s="233"/>
      <c r="Z1709" s="233"/>
    </row>
    <row r="1710" spans="2:26" x14ac:dyDescent="0.2">
      <c r="B1710" s="233"/>
      <c r="C1710" s="233"/>
      <c r="D1710" s="233"/>
      <c r="E1710" s="233"/>
      <c r="F1710" s="233"/>
      <c r="G1710" s="233"/>
      <c r="H1710" s="233"/>
      <c r="I1710" s="233"/>
      <c r="J1710" s="233"/>
      <c r="K1710" s="233"/>
      <c r="L1710" s="233"/>
      <c r="M1710" s="233"/>
      <c r="N1710" s="233"/>
      <c r="O1710" s="233"/>
      <c r="P1710" s="233"/>
      <c r="Q1710" s="233"/>
      <c r="R1710" s="233"/>
      <c r="S1710" s="233"/>
      <c r="T1710" s="233"/>
      <c r="U1710" s="233"/>
      <c r="V1710" s="233"/>
      <c r="W1710" s="233"/>
      <c r="X1710" s="233"/>
      <c r="Y1710" s="233"/>
      <c r="Z1710" s="233"/>
    </row>
    <row r="1711" spans="2:26" x14ac:dyDescent="0.2">
      <c r="B1711" s="233"/>
      <c r="C1711" s="233"/>
      <c r="D1711" s="233"/>
      <c r="E1711" s="233"/>
      <c r="F1711" s="233"/>
      <c r="G1711" s="233"/>
      <c r="H1711" s="233"/>
      <c r="I1711" s="233"/>
      <c r="J1711" s="233"/>
      <c r="K1711" s="233"/>
      <c r="L1711" s="233"/>
      <c r="M1711" s="233"/>
      <c r="N1711" s="233"/>
      <c r="O1711" s="233"/>
      <c r="P1711" s="233"/>
      <c r="Q1711" s="233"/>
      <c r="R1711" s="233"/>
      <c r="S1711" s="233"/>
      <c r="T1711" s="233"/>
      <c r="U1711" s="233"/>
      <c r="V1711" s="233"/>
      <c r="W1711" s="233"/>
      <c r="X1711" s="233"/>
      <c r="Y1711" s="233"/>
      <c r="Z1711" s="233"/>
    </row>
    <row r="1712" spans="2:26" x14ac:dyDescent="0.2">
      <c r="B1712" s="233"/>
      <c r="C1712" s="233"/>
      <c r="D1712" s="233"/>
      <c r="E1712" s="233"/>
      <c r="F1712" s="233"/>
      <c r="G1712" s="233"/>
      <c r="H1712" s="233"/>
      <c r="I1712" s="233"/>
      <c r="J1712" s="233"/>
      <c r="K1712" s="233"/>
      <c r="L1712" s="233"/>
      <c r="M1712" s="233"/>
      <c r="N1712" s="233"/>
      <c r="O1712" s="233"/>
      <c r="P1712" s="233"/>
      <c r="Q1712" s="233"/>
      <c r="R1712" s="233"/>
      <c r="S1712" s="233"/>
      <c r="T1712" s="233"/>
      <c r="U1712" s="233"/>
      <c r="V1712" s="233"/>
      <c r="W1712" s="233"/>
      <c r="X1712" s="233"/>
      <c r="Y1712" s="233"/>
      <c r="Z1712" s="233"/>
    </row>
    <row r="1713" spans="2:26" x14ac:dyDescent="0.2">
      <c r="B1713" s="233"/>
      <c r="C1713" s="233"/>
      <c r="D1713" s="233"/>
      <c r="E1713" s="233"/>
      <c r="F1713" s="233"/>
      <c r="G1713" s="233"/>
      <c r="H1713" s="233"/>
      <c r="I1713" s="233"/>
      <c r="J1713" s="233"/>
      <c r="K1713" s="233"/>
      <c r="L1713" s="233"/>
      <c r="M1713" s="233"/>
      <c r="N1713" s="233"/>
      <c r="O1713" s="233"/>
      <c r="P1713" s="233"/>
      <c r="Q1713" s="233"/>
      <c r="R1713" s="233"/>
      <c r="S1713" s="233"/>
      <c r="T1713" s="233"/>
      <c r="U1713" s="233"/>
      <c r="V1713" s="233"/>
      <c r="W1713" s="233"/>
      <c r="X1713" s="233"/>
      <c r="Y1713" s="233"/>
      <c r="Z1713" s="233"/>
    </row>
    <row r="1714" spans="2:26" x14ac:dyDescent="0.2">
      <c r="B1714" s="233"/>
      <c r="C1714" s="233"/>
      <c r="D1714" s="233"/>
      <c r="E1714" s="233"/>
      <c r="F1714" s="233"/>
      <c r="G1714" s="233"/>
      <c r="H1714" s="233"/>
      <c r="I1714" s="233"/>
      <c r="J1714" s="233"/>
      <c r="K1714" s="233"/>
      <c r="L1714" s="233"/>
      <c r="M1714" s="233"/>
      <c r="N1714" s="233"/>
      <c r="O1714" s="233"/>
      <c r="P1714" s="233"/>
      <c r="Q1714" s="233"/>
      <c r="R1714" s="233"/>
      <c r="S1714" s="233"/>
      <c r="T1714" s="233"/>
      <c r="U1714" s="233"/>
      <c r="V1714" s="233"/>
      <c r="W1714" s="233"/>
      <c r="X1714" s="233"/>
      <c r="Y1714" s="233"/>
      <c r="Z1714" s="233"/>
    </row>
    <row r="1715" spans="2:26" x14ac:dyDescent="0.2">
      <c r="B1715" s="233"/>
      <c r="C1715" s="233"/>
      <c r="D1715" s="233"/>
      <c r="E1715" s="233"/>
      <c r="F1715" s="233"/>
      <c r="G1715" s="233"/>
      <c r="H1715" s="233"/>
      <c r="I1715" s="233"/>
      <c r="J1715" s="233"/>
      <c r="K1715" s="233"/>
      <c r="L1715" s="233"/>
      <c r="M1715" s="233"/>
      <c r="N1715" s="233"/>
      <c r="O1715" s="233"/>
      <c r="P1715" s="233"/>
      <c r="Q1715" s="233"/>
      <c r="R1715" s="233"/>
      <c r="S1715" s="233"/>
      <c r="T1715" s="233"/>
      <c r="U1715" s="233"/>
      <c r="V1715" s="233"/>
      <c r="W1715" s="233"/>
      <c r="X1715" s="233"/>
      <c r="Y1715" s="233"/>
      <c r="Z1715" s="233"/>
    </row>
    <row r="1716" spans="2:26" x14ac:dyDescent="0.2">
      <c r="B1716" s="233"/>
      <c r="C1716" s="233"/>
      <c r="D1716" s="233"/>
      <c r="E1716" s="233"/>
      <c r="F1716" s="233"/>
      <c r="G1716" s="233"/>
      <c r="H1716" s="233"/>
      <c r="I1716" s="233"/>
      <c r="J1716" s="233"/>
      <c r="K1716" s="233"/>
      <c r="L1716" s="233"/>
      <c r="M1716" s="233"/>
      <c r="N1716" s="233"/>
      <c r="O1716" s="233"/>
      <c r="P1716" s="233"/>
      <c r="Q1716" s="233"/>
      <c r="R1716" s="233"/>
      <c r="S1716" s="233"/>
      <c r="T1716" s="233"/>
      <c r="U1716" s="233"/>
      <c r="V1716" s="233"/>
      <c r="W1716" s="233"/>
      <c r="X1716" s="233"/>
      <c r="Y1716" s="233"/>
      <c r="Z1716" s="233"/>
    </row>
    <row r="1717" spans="2:26" x14ac:dyDescent="0.2">
      <c r="B1717" s="233"/>
      <c r="C1717" s="233"/>
      <c r="D1717" s="233"/>
      <c r="E1717" s="233"/>
      <c r="F1717" s="233"/>
      <c r="G1717" s="233"/>
      <c r="H1717" s="233"/>
      <c r="I1717" s="233"/>
      <c r="J1717" s="233"/>
      <c r="K1717" s="233"/>
      <c r="L1717" s="233"/>
      <c r="M1717" s="233"/>
      <c r="N1717" s="233"/>
      <c r="O1717" s="233"/>
      <c r="P1717" s="233"/>
      <c r="Q1717" s="233"/>
      <c r="R1717" s="233"/>
      <c r="S1717" s="233"/>
      <c r="T1717" s="233"/>
      <c r="U1717" s="233"/>
      <c r="V1717" s="233"/>
      <c r="W1717" s="233"/>
      <c r="X1717" s="233"/>
      <c r="Y1717" s="233"/>
      <c r="Z1717" s="233"/>
    </row>
    <row r="1718" spans="2:26" x14ac:dyDescent="0.2">
      <c r="B1718" s="233"/>
      <c r="C1718" s="233"/>
      <c r="D1718" s="233"/>
      <c r="E1718" s="233"/>
      <c r="F1718" s="233"/>
      <c r="G1718" s="233"/>
      <c r="H1718" s="233"/>
      <c r="I1718" s="233"/>
      <c r="J1718" s="233"/>
      <c r="K1718" s="233"/>
      <c r="L1718" s="233"/>
      <c r="M1718" s="233"/>
      <c r="N1718" s="233"/>
      <c r="O1718" s="233"/>
      <c r="P1718" s="233"/>
      <c r="Q1718" s="233"/>
      <c r="R1718" s="233"/>
      <c r="S1718" s="233"/>
      <c r="T1718" s="233"/>
      <c r="U1718" s="233"/>
      <c r="V1718" s="233"/>
      <c r="W1718" s="233"/>
      <c r="X1718" s="233"/>
      <c r="Y1718" s="233"/>
      <c r="Z1718" s="233"/>
    </row>
    <row r="1719" spans="2:26" x14ac:dyDescent="0.2">
      <c r="B1719" s="233"/>
      <c r="C1719" s="233"/>
      <c r="D1719" s="233"/>
      <c r="E1719" s="233"/>
      <c r="F1719" s="233"/>
      <c r="G1719" s="233"/>
      <c r="H1719" s="233"/>
      <c r="I1719" s="233"/>
      <c r="J1719" s="233"/>
      <c r="K1719" s="233"/>
      <c r="L1719" s="233"/>
      <c r="M1719" s="233"/>
      <c r="N1719" s="233"/>
      <c r="O1719" s="233"/>
      <c r="P1719" s="233"/>
      <c r="Q1719" s="233"/>
      <c r="R1719" s="233"/>
      <c r="S1719" s="233"/>
      <c r="T1719" s="233"/>
      <c r="U1719" s="233"/>
      <c r="V1719" s="233"/>
      <c r="W1719" s="233"/>
      <c r="X1719" s="233"/>
      <c r="Y1719" s="233"/>
      <c r="Z1719" s="233"/>
    </row>
    <row r="1720" spans="2:26" x14ac:dyDescent="0.2">
      <c r="B1720" s="233"/>
      <c r="C1720" s="233"/>
      <c r="D1720" s="233"/>
      <c r="E1720" s="233"/>
      <c r="F1720" s="233"/>
      <c r="G1720" s="233"/>
      <c r="H1720" s="233"/>
      <c r="I1720" s="233"/>
      <c r="J1720" s="233"/>
      <c r="K1720" s="233"/>
      <c r="L1720" s="233"/>
      <c r="M1720" s="233"/>
      <c r="N1720" s="233"/>
      <c r="O1720" s="233"/>
      <c r="P1720" s="233"/>
      <c r="Q1720" s="233"/>
      <c r="R1720" s="233"/>
      <c r="S1720" s="233"/>
      <c r="T1720" s="233"/>
      <c r="U1720" s="233"/>
      <c r="V1720" s="233"/>
      <c r="W1720" s="233"/>
      <c r="X1720" s="233"/>
      <c r="Y1720" s="233"/>
      <c r="Z1720" s="233"/>
    </row>
    <row r="1721" spans="2:26" x14ac:dyDescent="0.2">
      <c r="B1721" s="233"/>
      <c r="C1721" s="233"/>
      <c r="D1721" s="233"/>
      <c r="E1721" s="233"/>
      <c r="F1721" s="233"/>
      <c r="G1721" s="233"/>
      <c r="H1721" s="233"/>
      <c r="I1721" s="233"/>
      <c r="J1721" s="233"/>
      <c r="K1721" s="233"/>
      <c r="L1721" s="233"/>
      <c r="M1721" s="233"/>
      <c r="N1721" s="233"/>
      <c r="O1721" s="233"/>
      <c r="P1721" s="233"/>
      <c r="Q1721" s="233"/>
      <c r="R1721" s="233"/>
      <c r="S1721" s="233"/>
      <c r="T1721" s="233"/>
      <c r="U1721" s="233"/>
      <c r="V1721" s="233"/>
      <c r="W1721" s="233"/>
      <c r="X1721" s="233"/>
      <c r="Y1721" s="233"/>
      <c r="Z1721" s="233"/>
    </row>
    <row r="1722" spans="2:26" x14ac:dyDescent="0.2">
      <c r="B1722" s="233"/>
      <c r="C1722" s="233"/>
      <c r="D1722" s="233"/>
      <c r="E1722" s="233"/>
      <c r="F1722" s="233"/>
      <c r="G1722" s="233"/>
      <c r="H1722" s="233"/>
      <c r="I1722" s="233"/>
      <c r="J1722" s="233"/>
      <c r="K1722" s="233"/>
      <c r="L1722" s="233"/>
      <c r="M1722" s="233"/>
      <c r="N1722" s="233"/>
      <c r="O1722" s="233"/>
      <c r="P1722" s="233"/>
      <c r="Q1722" s="233"/>
      <c r="R1722" s="233"/>
      <c r="S1722" s="233"/>
      <c r="T1722" s="233"/>
      <c r="U1722" s="233"/>
      <c r="V1722" s="233"/>
      <c r="W1722" s="233"/>
      <c r="X1722" s="233"/>
      <c r="Y1722" s="233"/>
      <c r="Z1722" s="233"/>
    </row>
    <row r="1723" spans="2:26" x14ac:dyDescent="0.2">
      <c r="B1723" s="233"/>
      <c r="C1723" s="233"/>
      <c r="D1723" s="233"/>
      <c r="E1723" s="233"/>
      <c r="F1723" s="233"/>
      <c r="G1723" s="233"/>
      <c r="H1723" s="233"/>
      <c r="I1723" s="233"/>
      <c r="J1723" s="233"/>
      <c r="K1723" s="233"/>
      <c r="L1723" s="233"/>
      <c r="M1723" s="233"/>
      <c r="N1723" s="233"/>
      <c r="O1723" s="233"/>
      <c r="P1723" s="233"/>
      <c r="Q1723" s="233"/>
      <c r="R1723" s="233"/>
      <c r="S1723" s="233"/>
      <c r="T1723" s="233"/>
      <c r="U1723" s="233"/>
      <c r="V1723" s="233"/>
      <c r="W1723" s="233"/>
      <c r="X1723" s="233"/>
      <c r="Y1723" s="233"/>
      <c r="Z1723" s="233"/>
    </row>
    <row r="1724" spans="2:26" x14ac:dyDescent="0.2">
      <c r="B1724" s="233"/>
      <c r="C1724" s="233"/>
      <c r="D1724" s="233"/>
      <c r="E1724" s="233"/>
      <c r="F1724" s="233"/>
      <c r="G1724" s="233"/>
      <c r="H1724" s="233"/>
      <c r="I1724" s="233"/>
      <c r="J1724" s="233"/>
      <c r="K1724" s="233"/>
      <c r="L1724" s="233"/>
      <c r="M1724" s="233"/>
      <c r="N1724" s="233"/>
      <c r="O1724" s="233"/>
      <c r="P1724" s="233"/>
      <c r="Q1724" s="233"/>
      <c r="R1724" s="233"/>
      <c r="S1724" s="233"/>
      <c r="T1724" s="233"/>
      <c r="U1724" s="233"/>
      <c r="V1724" s="233"/>
      <c r="W1724" s="233"/>
      <c r="X1724" s="233"/>
      <c r="Y1724" s="233"/>
      <c r="Z1724" s="233"/>
    </row>
    <row r="1725" spans="2:26" x14ac:dyDescent="0.2">
      <c r="B1725" s="233"/>
      <c r="C1725" s="233"/>
      <c r="D1725" s="233"/>
      <c r="E1725" s="233"/>
      <c r="F1725" s="233"/>
      <c r="G1725" s="233"/>
      <c r="H1725" s="233"/>
      <c r="I1725" s="233"/>
      <c r="J1725" s="233"/>
      <c r="K1725" s="233"/>
      <c r="L1725" s="233"/>
      <c r="M1725" s="233"/>
      <c r="N1725" s="233"/>
      <c r="O1725" s="233"/>
      <c r="P1725" s="233"/>
      <c r="Q1725" s="233"/>
      <c r="R1725" s="233"/>
      <c r="S1725" s="233"/>
      <c r="T1725" s="233"/>
      <c r="U1725" s="233"/>
      <c r="V1725" s="233"/>
      <c r="W1725" s="233"/>
      <c r="X1725" s="233"/>
      <c r="Y1725" s="233"/>
      <c r="Z1725" s="233"/>
    </row>
    <row r="1726" spans="2:26" x14ac:dyDescent="0.2">
      <c r="B1726" s="233"/>
      <c r="C1726" s="233"/>
      <c r="D1726" s="233"/>
      <c r="E1726" s="233"/>
      <c r="F1726" s="233"/>
      <c r="G1726" s="233"/>
      <c r="H1726" s="233"/>
      <c r="I1726" s="233"/>
      <c r="J1726" s="233"/>
      <c r="K1726" s="233"/>
      <c r="L1726" s="233"/>
      <c r="M1726" s="233"/>
      <c r="N1726" s="233"/>
      <c r="O1726" s="233"/>
      <c r="P1726" s="233"/>
      <c r="Q1726" s="233"/>
      <c r="R1726" s="233"/>
      <c r="S1726" s="233"/>
      <c r="T1726" s="233"/>
      <c r="U1726" s="233"/>
      <c r="V1726" s="233"/>
      <c r="W1726" s="233"/>
      <c r="X1726" s="233"/>
      <c r="Y1726" s="233"/>
      <c r="Z1726" s="233"/>
    </row>
    <row r="1727" spans="2:26" x14ac:dyDescent="0.2">
      <c r="B1727" s="233"/>
      <c r="C1727" s="233"/>
      <c r="D1727" s="233"/>
      <c r="E1727" s="233"/>
      <c r="F1727" s="233"/>
      <c r="G1727" s="233"/>
      <c r="H1727" s="233"/>
      <c r="I1727" s="233"/>
      <c r="J1727" s="233"/>
      <c r="K1727" s="233"/>
      <c r="L1727" s="233"/>
      <c r="M1727" s="233"/>
      <c r="N1727" s="233"/>
      <c r="O1727" s="233"/>
      <c r="P1727" s="233"/>
      <c r="Q1727" s="233"/>
      <c r="R1727" s="233"/>
      <c r="S1727" s="233"/>
      <c r="T1727" s="233"/>
      <c r="U1727" s="233"/>
      <c r="V1727" s="233"/>
      <c r="W1727" s="233"/>
      <c r="X1727" s="233"/>
      <c r="Y1727" s="233"/>
      <c r="Z1727" s="233"/>
    </row>
    <row r="1728" spans="2:26" x14ac:dyDescent="0.2">
      <c r="B1728" s="233"/>
      <c r="C1728" s="233"/>
      <c r="D1728" s="233"/>
      <c r="E1728" s="233"/>
      <c r="F1728" s="233"/>
      <c r="G1728" s="233"/>
      <c r="H1728" s="233"/>
      <c r="I1728" s="233"/>
      <c r="J1728" s="233"/>
      <c r="K1728" s="233"/>
      <c r="L1728" s="233"/>
      <c r="M1728" s="233"/>
      <c r="N1728" s="233"/>
      <c r="O1728" s="233"/>
      <c r="P1728" s="233"/>
      <c r="Q1728" s="233"/>
      <c r="R1728" s="233"/>
      <c r="S1728" s="233"/>
      <c r="T1728" s="233"/>
      <c r="U1728" s="233"/>
      <c r="V1728" s="233"/>
      <c r="W1728" s="233"/>
      <c r="X1728" s="233"/>
      <c r="Y1728" s="233"/>
      <c r="Z1728" s="233"/>
    </row>
    <row r="1729" spans="2:26" x14ac:dyDescent="0.2">
      <c r="B1729" s="233"/>
      <c r="C1729" s="233"/>
      <c r="D1729" s="233"/>
      <c r="E1729" s="233"/>
      <c r="F1729" s="233"/>
      <c r="G1729" s="233"/>
      <c r="H1729" s="233"/>
      <c r="I1729" s="233"/>
      <c r="J1729" s="233"/>
      <c r="K1729" s="233"/>
      <c r="L1729" s="233"/>
      <c r="M1729" s="233"/>
      <c r="N1729" s="233"/>
      <c r="O1729" s="233"/>
      <c r="P1729" s="233"/>
      <c r="Q1729" s="233"/>
      <c r="R1729" s="233"/>
      <c r="S1729" s="233"/>
      <c r="T1729" s="233"/>
      <c r="U1729" s="233"/>
      <c r="V1729" s="233"/>
      <c r="W1729" s="233"/>
      <c r="X1729" s="233"/>
      <c r="Y1729" s="233"/>
      <c r="Z1729" s="233"/>
    </row>
    <row r="1730" spans="2:26" x14ac:dyDescent="0.2">
      <c r="B1730" s="233"/>
      <c r="C1730" s="233"/>
      <c r="D1730" s="233"/>
      <c r="E1730" s="233"/>
      <c r="F1730" s="233"/>
      <c r="G1730" s="233"/>
      <c r="H1730" s="233"/>
      <c r="I1730" s="233"/>
      <c r="J1730" s="233"/>
      <c r="K1730" s="233"/>
      <c r="L1730" s="233"/>
      <c r="M1730" s="233"/>
      <c r="N1730" s="233"/>
      <c r="O1730" s="233"/>
      <c r="P1730" s="233"/>
      <c r="Q1730" s="233"/>
      <c r="R1730" s="233"/>
      <c r="S1730" s="233"/>
      <c r="T1730" s="233"/>
      <c r="U1730" s="233"/>
      <c r="V1730" s="233"/>
      <c r="W1730" s="233"/>
      <c r="X1730" s="233"/>
      <c r="Y1730" s="233"/>
      <c r="Z1730" s="233"/>
    </row>
    <row r="1731" spans="2:26" x14ac:dyDescent="0.2">
      <c r="B1731" s="233"/>
      <c r="C1731" s="233"/>
      <c r="D1731" s="233"/>
      <c r="E1731" s="233"/>
      <c r="F1731" s="233"/>
      <c r="G1731" s="233"/>
      <c r="H1731" s="233"/>
      <c r="I1731" s="233"/>
      <c r="J1731" s="233"/>
      <c r="K1731" s="233"/>
      <c r="L1731" s="233"/>
      <c r="M1731" s="233"/>
      <c r="N1731" s="233"/>
      <c r="O1731" s="233"/>
      <c r="P1731" s="233"/>
      <c r="Q1731" s="233"/>
      <c r="R1731" s="233"/>
      <c r="S1731" s="233"/>
      <c r="T1731" s="233"/>
      <c r="U1731" s="233"/>
      <c r="V1731" s="233"/>
      <c r="W1731" s="233"/>
      <c r="X1731" s="233"/>
      <c r="Y1731" s="233"/>
      <c r="Z1731" s="233"/>
    </row>
    <row r="1732" spans="2:26" x14ac:dyDescent="0.2">
      <c r="B1732" s="233"/>
      <c r="C1732" s="233"/>
      <c r="D1732" s="233"/>
      <c r="E1732" s="233"/>
      <c r="F1732" s="233"/>
      <c r="G1732" s="233"/>
      <c r="H1732" s="233"/>
      <c r="I1732" s="233"/>
      <c r="J1732" s="233"/>
      <c r="K1732" s="233"/>
      <c r="L1732" s="233"/>
      <c r="M1732" s="233"/>
      <c r="N1732" s="233"/>
      <c r="O1732" s="233"/>
      <c r="P1732" s="233"/>
      <c r="Q1732" s="233"/>
      <c r="R1732" s="233"/>
      <c r="S1732" s="233"/>
      <c r="T1732" s="233"/>
      <c r="U1732" s="233"/>
      <c r="V1732" s="233"/>
      <c r="W1732" s="233"/>
      <c r="X1732" s="233"/>
      <c r="Y1732" s="233"/>
      <c r="Z1732" s="233"/>
    </row>
    <row r="1733" spans="2:26" x14ac:dyDescent="0.2">
      <c r="B1733" s="233"/>
      <c r="C1733" s="233"/>
      <c r="D1733" s="233"/>
      <c r="E1733" s="233"/>
      <c r="F1733" s="233"/>
      <c r="G1733" s="233"/>
      <c r="H1733" s="233"/>
      <c r="I1733" s="233"/>
      <c r="J1733" s="233"/>
      <c r="K1733" s="233"/>
      <c r="L1733" s="233"/>
      <c r="M1733" s="233"/>
      <c r="N1733" s="233"/>
      <c r="O1733" s="233"/>
      <c r="P1733" s="233"/>
      <c r="Q1733" s="233"/>
      <c r="R1733" s="233"/>
      <c r="S1733" s="233"/>
      <c r="T1733" s="233"/>
      <c r="U1733" s="233"/>
      <c r="V1733" s="233"/>
      <c r="W1733" s="233"/>
      <c r="X1733" s="233"/>
      <c r="Y1733" s="233"/>
      <c r="Z1733" s="233"/>
    </row>
    <row r="1734" spans="2:26" x14ac:dyDescent="0.2">
      <c r="B1734" s="233"/>
      <c r="C1734" s="233"/>
      <c r="D1734" s="233"/>
      <c r="E1734" s="233"/>
      <c r="F1734" s="233"/>
      <c r="G1734" s="233"/>
      <c r="H1734" s="233"/>
      <c r="I1734" s="233"/>
      <c r="J1734" s="233"/>
      <c r="K1734" s="233"/>
      <c r="L1734" s="233"/>
      <c r="M1734" s="233"/>
      <c r="N1734" s="233"/>
      <c r="O1734" s="233"/>
      <c r="P1734" s="233"/>
      <c r="Q1734" s="233"/>
      <c r="R1734" s="233"/>
      <c r="S1734" s="233"/>
      <c r="T1734" s="233"/>
      <c r="U1734" s="233"/>
      <c r="V1734" s="233"/>
      <c r="W1734" s="233"/>
      <c r="X1734" s="233"/>
      <c r="Y1734" s="233"/>
      <c r="Z1734" s="233"/>
    </row>
    <row r="1735" spans="2:26" x14ac:dyDescent="0.2">
      <c r="B1735" s="233"/>
      <c r="C1735" s="233"/>
      <c r="D1735" s="233"/>
      <c r="E1735" s="233"/>
      <c r="F1735" s="233"/>
      <c r="G1735" s="233"/>
      <c r="H1735" s="233"/>
      <c r="I1735" s="233"/>
      <c r="J1735" s="233"/>
      <c r="K1735" s="233"/>
      <c r="L1735" s="233"/>
      <c r="M1735" s="233"/>
      <c r="N1735" s="233"/>
      <c r="O1735" s="233"/>
      <c r="P1735" s="233"/>
      <c r="Q1735" s="233"/>
      <c r="R1735" s="233"/>
      <c r="S1735" s="233"/>
      <c r="T1735" s="233"/>
      <c r="U1735" s="233"/>
      <c r="V1735" s="233"/>
      <c r="W1735" s="233"/>
      <c r="X1735" s="233"/>
      <c r="Y1735" s="233"/>
      <c r="Z1735" s="233"/>
    </row>
    <row r="1736" spans="2:26" x14ac:dyDescent="0.2">
      <c r="B1736" s="233"/>
      <c r="C1736" s="233"/>
      <c r="D1736" s="233"/>
      <c r="E1736" s="233"/>
      <c r="F1736" s="233"/>
      <c r="G1736" s="233"/>
      <c r="H1736" s="233"/>
      <c r="I1736" s="233"/>
      <c r="J1736" s="233"/>
      <c r="K1736" s="233"/>
      <c r="L1736" s="233"/>
      <c r="M1736" s="233"/>
      <c r="N1736" s="233"/>
      <c r="O1736" s="233"/>
      <c r="P1736" s="233"/>
      <c r="Q1736" s="233"/>
      <c r="R1736" s="233"/>
      <c r="S1736" s="233"/>
      <c r="T1736" s="233"/>
      <c r="U1736" s="233"/>
      <c r="V1736" s="233"/>
      <c r="W1736" s="233"/>
      <c r="X1736" s="233"/>
      <c r="Y1736" s="233"/>
      <c r="Z1736" s="233"/>
    </row>
    <row r="1737" spans="2:26" x14ac:dyDescent="0.2">
      <c r="B1737" s="233"/>
      <c r="C1737" s="233"/>
      <c r="D1737" s="233"/>
      <c r="E1737" s="233"/>
      <c r="F1737" s="233"/>
      <c r="G1737" s="233"/>
      <c r="H1737" s="233"/>
      <c r="I1737" s="233"/>
      <c r="J1737" s="233"/>
      <c r="K1737" s="233"/>
      <c r="L1737" s="233"/>
      <c r="M1737" s="233"/>
      <c r="N1737" s="233"/>
      <c r="O1737" s="233"/>
      <c r="P1737" s="233"/>
      <c r="Q1737" s="233"/>
      <c r="R1737" s="233"/>
      <c r="S1737" s="233"/>
      <c r="T1737" s="233"/>
      <c r="U1737" s="233"/>
      <c r="V1737" s="233"/>
      <c r="W1737" s="233"/>
      <c r="X1737" s="233"/>
      <c r="Y1737" s="233"/>
      <c r="Z1737" s="233"/>
    </row>
    <row r="1738" spans="2:26" x14ac:dyDescent="0.2">
      <c r="B1738" s="233"/>
      <c r="C1738" s="233"/>
      <c r="D1738" s="233"/>
      <c r="E1738" s="233"/>
      <c r="F1738" s="233"/>
      <c r="G1738" s="233"/>
      <c r="H1738" s="233"/>
      <c r="I1738" s="233"/>
      <c r="J1738" s="233"/>
      <c r="K1738" s="233"/>
      <c r="L1738" s="233"/>
      <c r="M1738" s="233"/>
      <c r="N1738" s="233"/>
      <c r="O1738" s="233"/>
      <c r="P1738" s="233"/>
      <c r="Q1738" s="233"/>
      <c r="R1738" s="233"/>
      <c r="S1738" s="233"/>
      <c r="T1738" s="233"/>
      <c r="U1738" s="233"/>
      <c r="V1738" s="233"/>
      <c r="W1738" s="233"/>
      <c r="X1738" s="233"/>
      <c r="Y1738" s="233"/>
      <c r="Z1738" s="233"/>
    </row>
    <row r="1739" spans="2:26" x14ac:dyDescent="0.2">
      <c r="B1739" s="233"/>
      <c r="C1739" s="233"/>
      <c r="D1739" s="233"/>
      <c r="E1739" s="233"/>
      <c r="F1739" s="233"/>
      <c r="G1739" s="233"/>
      <c r="H1739" s="233"/>
      <c r="I1739" s="233"/>
      <c r="J1739" s="233"/>
      <c r="K1739" s="233"/>
      <c r="L1739" s="233"/>
      <c r="M1739" s="233"/>
      <c r="N1739" s="233"/>
      <c r="O1739" s="233"/>
      <c r="P1739" s="233"/>
      <c r="Q1739" s="233"/>
      <c r="R1739" s="233"/>
      <c r="S1739" s="233"/>
      <c r="T1739" s="233"/>
      <c r="U1739" s="233"/>
      <c r="V1739" s="233"/>
      <c r="W1739" s="233"/>
      <c r="X1739" s="233"/>
      <c r="Y1739" s="233"/>
      <c r="Z1739" s="233"/>
    </row>
    <row r="1740" spans="2:26" x14ac:dyDescent="0.2">
      <c r="B1740" s="233"/>
      <c r="C1740" s="233"/>
      <c r="D1740" s="233"/>
      <c r="E1740" s="233"/>
      <c r="F1740" s="233"/>
      <c r="G1740" s="233"/>
      <c r="H1740" s="233"/>
      <c r="I1740" s="233"/>
      <c r="J1740" s="233"/>
      <c r="K1740" s="233"/>
      <c r="L1740" s="233"/>
      <c r="M1740" s="233"/>
      <c r="N1740" s="233"/>
      <c r="O1740" s="233"/>
      <c r="P1740" s="233"/>
      <c r="Q1740" s="233"/>
      <c r="R1740" s="233"/>
      <c r="S1740" s="233"/>
      <c r="T1740" s="233"/>
      <c r="U1740" s="233"/>
      <c r="V1740" s="233"/>
      <c r="W1740" s="233"/>
      <c r="X1740" s="233"/>
      <c r="Y1740" s="233"/>
      <c r="Z1740" s="233"/>
    </row>
    <row r="1741" spans="2:26" x14ac:dyDescent="0.2">
      <c r="B1741" s="233"/>
      <c r="C1741" s="233"/>
      <c r="D1741" s="233"/>
      <c r="E1741" s="233"/>
      <c r="F1741" s="233"/>
      <c r="G1741" s="233"/>
      <c r="H1741" s="233"/>
      <c r="I1741" s="233"/>
      <c r="J1741" s="233"/>
      <c r="K1741" s="233"/>
      <c r="L1741" s="233"/>
      <c r="M1741" s="233"/>
      <c r="N1741" s="233"/>
      <c r="O1741" s="233"/>
      <c r="P1741" s="233"/>
      <c r="Q1741" s="233"/>
      <c r="R1741" s="233"/>
      <c r="S1741" s="233"/>
      <c r="T1741" s="233"/>
      <c r="U1741" s="233"/>
      <c r="V1741" s="233"/>
      <c r="W1741" s="233"/>
      <c r="X1741" s="233"/>
      <c r="Y1741" s="233"/>
      <c r="Z1741" s="233"/>
    </row>
    <row r="1742" spans="2:26" x14ac:dyDescent="0.2">
      <c r="B1742" s="233"/>
      <c r="C1742" s="233"/>
      <c r="D1742" s="233"/>
      <c r="E1742" s="233"/>
      <c r="F1742" s="233"/>
      <c r="G1742" s="233"/>
      <c r="H1742" s="233"/>
      <c r="I1742" s="233"/>
      <c r="J1742" s="233"/>
      <c r="K1742" s="233"/>
      <c r="L1742" s="233"/>
      <c r="M1742" s="233"/>
      <c r="N1742" s="233"/>
      <c r="O1742" s="233"/>
      <c r="P1742" s="233"/>
      <c r="Q1742" s="233"/>
      <c r="R1742" s="233"/>
      <c r="S1742" s="233"/>
      <c r="T1742" s="233"/>
      <c r="U1742" s="233"/>
      <c r="V1742" s="233"/>
      <c r="W1742" s="233"/>
      <c r="X1742" s="233"/>
      <c r="Y1742" s="233"/>
      <c r="Z1742" s="233"/>
    </row>
    <row r="1743" spans="2:26" x14ac:dyDescent="0.2">
      <c r="B1743" s="233"/>
      <c r="C1743" s="233"/>
      <c r="D1743" s="233"/>
      <c r="E1743" s="233"/>
      <c r="F1743" s="233"/>
      <c r="G1743" s="233"/>
      <c r="H1743" s="233"/>
      <c r="I1743" s="233"/>
      <c r="J1743" s="233"/>
      <c r="K1743" s="233"/>
      <c r="L1743" s="233"/>
      <c r="M1743" s="233"/>
      <c r="N1743" s="233"/>
      <c r="O1743" s="233"/>
      <c r="P1743" s="233"/>
      <c r="Q1743" s="233"/>
      <c r="R1743" s="233"/>
      <c r="S1743" s="233"/>
      <c r="T1743" s="233"/>
      <c r="U1743" s="233"/>
      <c r="V1743" s="233"/>
      <c r="W1743" s="233"/>
      <c r="X1743" s="233"/>
      <c r="Y1743" s="233"/>
      <c r="Z1743" s="233"/>
    </row>
    <row r="1744" spans="2:26" x14ac:dyDescent="0.2">
      <c r="B1744" s="233"/>
      <c r="C1744" s="233"/>
      <c r="D1744" s="233"/>
      <c r="E1744" s="233"/>
      <c r="F1744" s="233"/>
      <c r="G1744" s="233"/>
      <c r="H1744" s="233"/>
      <c r="I1744" s="233"/>
      <c r="J1744" s="233"/>
      <c r="K1744" s="233"/>
      <c r="L1744" s="233"/>
      <c r="M1744" s="233"/>
      <c r="N1744" s="233"/>
      <c r="O1744" s="233"/>
      <c r="P1744" s="233"/>
      <c r="Q1744" s="233"/>
      <c r="R1744" s="233"/>
      <c r="S1744" s="233"/>
      <c r="T1744" s="233"/>
      <c r="U1744" s="233"/>
      <c r="V1744" s="233"/>
      <c r="W1744" s="233"/>
      <c r="X1744" s="233"/>
      <c r="Y1744" s="233"/>
      <c r="Z1744" s="233"/>
    </row>
    <row r="1745" spans="2:26" x14ac:dyDescent="0.2">
      <c r="B1745" s="233"/>
      <c r="C1745" s="233"/>
      <c r="D1745" s="233"/>
      <c r="E1745" s="233"/>
      <c r="F1745" s="233"/>
      <c r="G1745" s="233"/>
      <c r="H1745" s="233"/>
      <c r="I1745" s="233"/>
      <c r="J1745" s="233"/>
      <c r="K1745" s="233"/>
      <c r="L1745" s="233"/>
      <c r="M1745" s="233"/>
      <c r="N1745" s="233"/>
      <c r="O1745" s="233"/>
      <c r="P1745" s="233"/>
      <c r="Q1745" s="233"/>
      <c r="R1745" s="233"/>
      <c r="S1745" s="233"/>
      <c r="T1745" s="233"/>
      <c r="U1745" s="233"/>
      <c r="V1745" s="233"/>
      <c r="W1745" s="233"/>
      <c r="X1745" s="233"/>
      <c r="Y1745" s="233"/>
      <c r="Z1745" s="233"/>
    </row>
    <row r="1746" spans="2:26" x14ac:dyDescent="0.2">
      <c r="B1746" s="233"/>
      <c r="C1746" s="233"/>
      <c r="D1746" s="233"/>
      <c r="E1746" s="233"/>
      <c r="F1746" s="233"/>
      <c r="G1746" s="233"/>
      <c r="H1746" s="233"/>
      <c r="I1746" s="233"/>
      <c r="J1746" s="233"/>
      <c r="K1746" s="233"/>
      <c r="L1746" s="233"/>
      <c r="M1746" s="233"/>
      <c r="N1746" s="233"/>
      <c r="O1746" s="233"/>
      <c r="P1746" s="233"/>
      <c r="Q1746" s="233"/>
      <c r="R1746" s="233"/>
      <c r="S1746" s="233"/>
      <c r="T1746" s="233"/>
      <c r="U1746" s="233"/>
      <c r="V1746" s="233"/>
      <c r="W1746" s="233"/>
      <c r="X1746" s="233"/>
      <c r="Y1746" s="233"/>
      <c r="Z1746" s="233"/>
    </row>
    <row r="1747" spans="2:26" x14ac:dyDescent="0.2">
      <c r="B1747" s="233"/>
      <c r="C1747" s="233"/>
      <c r="D1747" s="233"/>
      <c r="E1747" s="233"/>
      <c r="F1747" s="233"/>
      <c r="G1747" s="233"/>
      <c r="H1747" s="233"/>
      <c r="I1747" s="233"/>
      <c r="J1747" s="233"/>
      <c r="K1747" s="233"/>
      <c r="L1747" s="233"/>
      <c r="M1747" s="233"/>
      <c r="N1747" s="233"/>
      <c r="O1747" s="233"/>
      <c r="P1747" s="233"/>
      <c r="Q1747" s="233"/>
      <c r="R1747" s="233"/>
      <c r="S1747" s="233"/>
      <c r="T1747" s="233"/>
      <c r="U1747" s="233"/>
      <c r="V1747" s="233"/>
      <c r="W1747" s="233"/>
      <c r="X1747" s="233"/>
      <c r="Y1747" s="233"/>
      <c r="Z1747" s="233"/>
    </row>
    <row r="1748" spans="2:26" x14ac:dyDescent="0.2">
      <c r="B1748" s="233"/>
      <c r="C1748" s="233"/>
      <c r="D1748" s="233"/>
      <c r="E1748" s="233"/>
      <c r="F1748" s="233"/>
      <c r="G1748" s="233"/>
      <c r="H1748" s="233"/>
      <c r="I1748" s="233"/>
      <c r="J1748" s="233"/>
      <c r="K1748" s="233"/>
      <c r="L1748" s="233"/>
      <c r="M1748" s="233"/>
      <c r="N1748" s="233"/>
      <c r="O1748" s="233"/>
      <c r="P1748" s="233"/>
      <c r="Q1748" s="233"/>
      <c r="R1748" s="233"/>
      <c r="S1748" s="233"/>
      <c r="T1748" s="233"/>
      <c r="U1748" s="233"/>
      <c r="V1748" s="233"/>
      <c r="W1748" s="233"/>
      <c r="X1748" s="233"/>
      <c r="Y1748" s="233"/>
      <c r="Z1748" s="233"/>
    </row>
    <row r="1749" spans="2:26" x14ac:dyDescent="0.2">
      <c r="B1749" s="233"/>
      <c r="C1749" s="233"/>
      <c r="D1749" s="233"/>
      <c r="E1749" s="233"/>
      <c r="F1749" s="233"/>
      <c r="G1749" s="233"/>
      <c r="H1749" s="233"/>
      <c r="I1749" s="233"/>
      <c r="J1749" s="233"/>
      <c r="K1749" s="233"/>
      <c r="L1749" s="233"/>
      <c r="M1749" s="233"/>
      <c r="N1749" s="233"/>
      <c r="O1749" s="233"/>
      <c r="P1749" s="233"/>
      <c r="Q1749" s="233"/>
      <c r="R1749" s="233"/>
      <c r="S1749" s="233"/>
      <c r="T1749" s="233"/>
      <c r="U1749" s="233"/>
      <c r="V1749" s="233"/>
      <c r="W1749" s="233"/>
      <c r="X1749" s="233"/>
      <c r="Y1749" s="233"/>
      <c r="Z1749" s="233"/>
    </row>
    <row r="1750" spans="2:26" x14ac:dyDescent="0.2">
      <c r="B1750" s="233"/>
      <c r="C1750" s="233"/>
      <c r="D1750" s="233"/>
      <c r="E1750" s="233"/>
      <c r="F1750" s="233"/>
      <c r="G1750" s="233"/>
      <c r="H1750" s="233"/>
      <c r="I1750" s="233"/>
      <c r="J1750" s="233"/>
      <c r="K1750" s="233"/>
      <c r="L1750" s="233"/>
      <c r="M1750" s="233"/>
      <c r="N1750" s="233"/>
      <c r="O1750" s="233"/>
      <c r="P1750" s="233"/>
      <c r="Q1750" s="233"/>
      <c r="R1750" s="233"/>
      <c r="S1750" s="233"/>
      <c r="T1750" s="233"/>
      <c r="U1750" s="233"/>
      <c r="V1750" s="233"/>
      <c r="W1750" s="233"/>
      <c r="X1750" s="233"/>
      <c r="Y1750" s="233"/>
      <c r="Z1750" s="233"/>
    </row>
    <row r="1751" spans="2:26" x14ac:dyDescent="0.2">
      <c r="B1751" s="233"/>
      <c r="C1751" s="233"/>
      <c r="D1751" s="233"/>
      <c r="E1751" s="233"/>
      <c r="F1751" s="233"/>
      <c r="G1751" s="233"/>
      <c r="H1751" s="233"/>
      <c r="I1751" s="233"/>
      <c r="J1751" s="233"/>
      <c r="K1751" s="233"/>
      <c r="L1751" s="233"/>
      <c r="M1751" s="233"/>
      <c r="N1751" s="233"/>
      <c r="O1751" s="233"/>
      <c r="P1751" s="233"/>
      <c r="Q1751" s="233"/>
      <c r="R1751" s="233"/>
      <c r="S1751" s="233"/>
      <c r="T1751" s="233"/>
      <c r="U1751" s="233"/>
      <c r="V1751" s="233"/>
      <c r="W1751" s="233"/>
      <c r="X1751" s="233"/>
      <c r="Y1751" s="233"/>
      <c r="Z1751" s="233"/>
    </row>
    <row r="1752" spans="2:26" x14ac:dyDescent="0.2">
      <c r="B1752" s="233"/>
      <c r="C1752" s="233"/>
      <c r="D1752" s="233"/>
      <c r="E1752" s="233"/>
      <c r="F1752" s="233"/>
      <c r="G1752" s="233"/>
      <c r="H1752" s="233"/>
      <c r="I1752" s="233"/>
      <c r="J1752" s="233"/>
      <c r="K1752" s="233"/>
      <c r="L1752" s="233"/>
      <c r="M1752" s="233"/>
      <c r="N1752" s="233"/>
      <c r="O1752" s="233"/>
      <c r="P1752" s="233"/>
      <c r="Q1752" s="233"/>
      <c r="R1752" s="233"/>
      <c r="S1752" s="233"/>
      <c r="T1752" s="233"/>
      <c r="U1752" s="233"/>
      <c r="V1752" s="233"/>
      <c r="W1752" s="233"/>
      <c r="X1752" s="233"/>
      <c r="Y1752" s="233"/>
      <c r="Z1752" s="233"/>
    </row>
    <row r="1753" spans="2:26" x14ac:dyDescent="0.2">
      <c r="B1753" s="233"/>
      <c r="C1753" s="233"/>
      <c r="D1753" s="233"/>
      <c r="E1753" s="233"/>
      <c r="F1753" s="233"/>
      <c r="G1753" s="233"/>
      <c r="H1753" s="233"/>
      <c r="I1753" s="233"/>
      <c r="J1753" s="233"/>
      <c r="K1753" s="233"/>
      <c r="L1753" s="233"/>
      <c r="M1753" s="233"/>
      <c r="N1753" s="233"/>
      <c r="O1753" s="233"/>
      <c r="P1753" s="233"/>
      <c r="Q1753" s="233"/>
      <c r="R1753" s="233"/>
      <c r="S1753" s="233"/>
      <c r="T1753" s="233"/>
      <c r="U1753" s="233"/>
      <c r="V1753" s="233"/>
      <c r="W1753" s="233"/>
      <c r="X1753" s="233"/>
      <c r="Y1753" s="233"/>
      <c r="Z1753" s="233"/>
    </row>
    <row r="1754" spans="2:26" x14ac:dyDescent="0.2">
      <c r="B1754" s="233"/>
      <c r="C1754" s="233"/>
      <c r="D1754" s="233"/>
      <c r="E1754" s="233"/>
      <c r="F1754" s="233"/>
      <c r="G1754" s="233"/>
      <c r="H1754" s="233"/>
      <c r="I1754" s="233"/>
      <c r="J1754" s="233"/>
      <c r="K1754" s="233"/>
      <c r="L1754" s="233"/>
      <c r="M1754" s="233"/>
      <c r="N1754" s="233"/>
      <c r="O1754" s="233"/>
      <c r="P1754" s="233"/>
      <c r="Q1754" s="233"/>
      <c r="R1754" s="233"/>
      <c r="S1754" s="233"/>
      <c r="T1754" s="233"/>
      <c r="U1754" s="233"/>
      <c r="V1754" s="233"/>
      <c r="W1754" s="233"/>
      <c r="X1754" s="233"/>
      <c r="Y1754" s="233"/>
      <c r="Z1754" s="233"/>
    </row>
    <row r="1755" spans="2:26" x14ac:dyDescent="0.2">
      <c r="B1755" s="233"/>
      <c r="C1755" s="233"/>
      <c r="D1755" s="233"/>
      <c r="E1755" s="233"/>
      <c r="F1755" s="233"/>
      <c r="G1755" s="233"/>
      <c r="H1755" s="233"/>
      <c r="I1755" s="233"/>
      <c r="J1755" s="233"/>
      <c r="K1755" s="233"/>
      <c r="L1755" s="233"/>
      <c r="M1755" s="233"/>
      <c r="N1755" s="233"/>
      <c r="O1755" s="233"/>
      <c r="P1755" s="233"/>
      <c r="Q1755" s="233"/>
      <c r="R1755" s="233"/>
      <c r="S1755" s="233"/>
      <c r="T1755" s="233"/>
      <c r="U1755" s="233"/>
      <c r="V1755" s="233"/>
      <c r="W1755" s="233"/>
      <c r="X1755" s="233"/>
      <c r="Y1755" s="233"/>
      <c r="Z1755" s="233"/>
    </row>
    <row r="1756" spans="2:26" x14ac:dyDescent="0.2">
      <c r="B1756" s="233"/>
      <c r="C1756" s="233"/>
      <c r="D1756" s="233"/>
      <c r="E1756" s="233"/>
      <c r="F1756" s="233"/>
      <c r="G1756" s="233"/>
      <c r="H1756" s="233"/>
      <c r="I1756" s="233"/>
      <c r="J1756" s="233"/>
      <c r="K1756" s="233"/>
      <c r="L1756" s="233"/>
      <c r="M1756" s="233"/>
      <c r="N1756" s="233"/>
      <c r="O1756" s="233"/>
      <c r="P1756" s="233"/>
      <c r="Q1756" s="233"/>
      <c r="R1756" s="233"/>
      <c r="S1756" s="233"/>
      <c r="T1756" s="233"/>
      <c r="U1756" s="233"/>
      <c r="V1756" s="233"/>
      <c r="W1756" s="233"/>
      <c r="X1756" s="233"/>
      <c r="Y1756" s="233"/>
      <c r="Z1756" s="233"/>
    </row>
    <row r="1757" spans="2:26" x14ac:dyDescent="0.2">
      <c r="B1757" s="233"/>
      <c r="C1757" s="233"/>
      <c r="D1757" s="233"/>
      <c r="E1757" s="233"/>
      <c r="F1757" s="233"/>
      <c r="G1757" s="233"/>
      <c r="H1757" s="233"/>
      <c r="I1757" s="233"/>
      <c r="J1757" s="233"/>
      <c r="K1757" s="233"/>
      <c r="L1757" s="233"/>
      <c r="M1757" s="233"/>
      <c r="N1757" s="233"/>
      <c r="O1757" s="233"/>
      <c r="P1757" s="233"/>
      <c r="Q1757" s="233"/>
      <c r="R1757" s="233"/>
      <c r="S1757" s="233"/>
      <c r="T1757" s="233"/>
      <c r="U1757" s="233"/>
      <c r="V1757" s="233"/>
      <c r="W1757" s="233"/>
      <c r="X1757" s="233"/>
      <c r="Y1757" s="233"/>
      <c r="Z1757" s="233"/>
    </row>
    <row r="1758" spans="2:26" x14ac:dyDescent="0.2">
      <c r="B1758" s="233"/>
      <c r="C1758" s="233"/>
      <c r="D1758" s="233"/>
      <c r="E1758" s="233"/>
      <c r="F1758" s="233"/>
      <c r="G1758" s="233"/>
      <c r="H1758" s="233"/>
      <c r="I1758" s="233"/>
      <c r="J1758" s="233"/>
      <c r="K1758" s="233"/>
      <c r="L1758" s="233"/>
      <c r="M1758" s="233"/>
      <c r="N1758" s="233"/>
      <c r="O1758" s="233"/>
      <c r="P1758" s="233"/>
      <c r="Q1758" s="233"/>
      <c r="R1758" s="233"/>
      <c r="S1758" s="233"/>
      <c r="T1758" s="233"/>
      <c r="U1758" s="233"/>
      <c r="V1758" s="233"/>
      <c r="W1758" s="233"/>
      <c r="X1758" s="233"/>
      <c r="Y1758" s="233"/>
      <c r="Z1758" s="233"/>
    </row>
    <row r="1759" spans="2:26" x14ac:dyDescent="0.2">
      <c r="B1759" s="233"/>
      <c r="C1759" s="233"/>
      <c r="D1759" s="233"/>
      <c r="E1759" s="233"/>
      <c r="F1759" s="233"/>
      <c r="G1759" s="233"/>
      <c r="H1759" s="233"/>
      <c r="I1759" s="233"/>
      <c r="J1759" s="233"/>
      <c r="K1759" s="233"/>
      <c r="L1759" s="233"/>
      <c r="M1759" s="233"/>
      <c r="N1759" s="233"/>
      <c r="O1759" s="233"/>
      <c r="P1759" s="233"/>
      <c r="Q1759" s="233"/>
      <c r="R1759" s="233"/>
      <c r="S1759" s="233"/>
      <c r="T1759" s="233"/>
      <c r="U1759" s="233"/>
      <c r="V1759" s="233"/>
      <c r="W1759" s="233"/>
      <c r="X1759" s="233"/>
      <c r="Y1759" s="233"/>
      <c r="Z1759" s="233"/>
    </row>
    <row r="1760" spans="2:26" x14ac:dyDescent="0.2">
      <c r="B1760" s="233"/>
      <c r="C1760" s="233"/>
      <c r="D1760" s="233"/>
      <c r="E1760" s="233"/>
      <c r="F1760" s="233"/>
      <c r="G1760" s="233"/>
      <c r="H1760" s="233"/>
      <c r="I1760" s="233"/>
      <c r="J1760" s="233"/>
      <c r="K1760" s="233"/>
      <c r="L1760" s="233"/>
      <c r="M1760" s="233"/>
      <c r="N1760" s="233"/>
      <c r="O1760" s="233"/>
      <c r="P1760" s="233"/>
      <c r="Q1760" s="233"/>
      <c r="R1760" s="233"/>
      <c r="S1760" s="233"/>
      <c r="T1760" s="233"/>
      <c r="U1760" s="233"/>
      <c r="V1760" s="233"/>
      <c r="W1760" s="233"/>
      <c r="X1760" s="233"/>
      <c r="Y1760" s="233"/>
      <c r="Z1760" s="233"/>
    </row>
    <row r="1761" spans="2:26" x14ac:dyDescent="0.2">
      <c r="B1761" s="233"/>
      <c r="C1761" s="233"/>
      <c r="D1761" s="233"/>
      <c r="E1761" s="233"/>
      <c r="F1761" s="233"/>
      <c r="G1761" s="233"/>
      <c r="H1761" s="233"/>
      <c r="I1761" s="233"/>
      <c r="J1761" s="233"/>
      <c r="K1761" s="233"/>
      <c r="L1761" s="233"/>
      <c r="M1761" s="233"/>
      <c r="N1761" s="233"/>
      <c r="O1761" s="233"/>
      <c r="P1761" s="233"/>
      <c r="Q1761" s="233"/>
      <c r="R1761" s="233"/>
      <c r="S1761" s="233"/>
      <c r="T1761" s="233"/>
      <c r="U1761" s="233"/>
      <c r="V1761" s="233"/>
      <c r="W1761" s="233"/>
      <c r="X1761" s="233"/>
      <c r="Y1761" s="233"/>
      <c r="Z1761" s="233"/>
    </row>
    <row r="1762" spans="2:26" x14ac:dyDescent="0.2">
      <c r="B1762" s="233"/>
      <c r="C1762" s="233"/>
      <c r="D1762" s="233"/>
      <c r="E1762" s="233"/>
      <c r="F1762" s="233"/>
      <c r="G1762" s="233"/>
      <c r="H1762" s="233"/>
      <c r="I1762" s="233"/>
      <c r="J1762" s="233"/>
      <c r="K1762" s="233"/>
      <c r="L1762" s="233"/>
      <c r="M1762" s="233"/>
      <c r="N1762" s="233"/>
      <c r="O1762" s="233"/>
      <c r="P1762" s="233"/>
      <c r="Q1762" s="233"/>
      <c r="R1762" s="233"/>
      <c r="S1762" s="233"/>
      <c r="T1762" s="233"/>
      <c r="U1762" s="233"/>
      <c r="V1762" s="233"/>
      <c r="W1762" s="233"/>
      <c r="X1762" s="233"/>
      <c r="Y1762" s="233"/>
      <c r="Z1762" s="233"/>
    </row>
    <row r="1763" spans="2:26" x14ac:dyDescent="0.2">
      <c r="B1763" s="233"/>
      <c r="C1763" s="233"/>
      <c r="D1763" s="233"/>
      <c r="E1763" s="233"/>
      <c r="F1763" s="233"/>
      <c r="G1763" s="233"/>
      <c r="H1763" s="233"/>
      <c r="I1763" s="233"/>
      <c r="J1763" s="233"/>
      <c r="K1763" s="233"/>
      <c r="L1763" s="233"/>
      <c r="M1763" s="233"/>
      <c r="N1763" s="233"/>
      <c r="O1763" s="233"/>
      <c r="P1763" s="233"/>
      <c r="Q1763" s="233"/>
      <c r="R1763" s="233"/>
      <c r="S1763" s="233"/>
      <c r="T1763" s="233"/>
      <c r="U1763" s="233"/>
      <c r="V1763" s="233"/>
      <c r="W1763" s="233"/>
      <c r="X1763" s="233"/>
      <c r="Y1763" s="233"/>
      <c r="Z1763" s="233"/>
    </row>
    <row r="1764" spans="2:26" x14ac:dyDescent="0.2">
      <c r="B1764" s="233"/>
      <c r="C1764" s="233"/>
      <c r="D1764" s="233"/>
      <c r="E1764" s="233"/>
      <c r="F1764" s="233"/>
      <c r="G1764" s="233"/>
      <c r="H1764" s="233"/>
      <c r="I1764" s="233"/>
      <c r="J1764" s="233"/>
      <c r="K1764" s="233"/>
      <c r="L1764" s="233"/>
      <c r="M1764" s="233"/>
      <c r="N1764" s="233"/>
      <c r="O1764" s="233"/>
      <c r="P1764" s="233"/>
      <c r="Q1764" s="233"/>
      <c r="R1764" s="233"/>
      <c r="S1764" s="233"/>
      <c r="T1764" s="233"/>
      <c r="U1764" s="233"/>
      <c r="V1764" s="233"/>
      <c r="W1764" s="233"/>
      <c r="X1764" s="233"/>
      <c r="Y1764" s="233"/>
      <c r="Z1764" s="233"/>
    </row>
    <row r="1765" spans="2:26" x14ac:dyDescent="0.2">
      <c r="B1765" s="233"/>
      <c r="C1765" s="233"/>
      <c r="D1765" s="233"/>
      <c r="E1765" s="233"/>
      <c r="F1765" s="233"/>
      <c r="G1765" s="233"/>
      <c r="H1765" s="233"/>
      <c r="I1765" s="233"/>
      <c r="J1765" s="233"/>
      <c r="K1765" s="233"/>
      <c r="L1765" s="233"/>
      <c r="M1765" s="233"/>
      <c r="N1765" s="233"/>
      <c r="O1765" s="233"/>
      <c r="P1765" s="233"/>
      <c r="Q1765" s="233"/>
      <c r="R1765" s="233"/>
      <c r="S1765" s="233"/>
      <c r="T1765" s="233"/>
      <c r="U1765" s="233"/>
      <c r="V1765" s="233"/>
      <c r="W1765" s="233"/>
      <c r="X1765" s="233"/>
      <c r="Y1765" s="233"/>
      <c r="Z1765" s="233"/>
    </row>
    <row r="1766" spans="2:26" x14ac:dyDescent="0.2">
      <c r="B1766" s="233"/>
      <c r="C1766" s="233"/>
      <c r="D1766" s="233"/>
      <c r="E1766" s="233"/>
      <c r="F1766" s="233"/>
      <c r="G1766" s="233"/>
      <c r="H1766" s="233"/>
      <c r="I1766" s="233"/>
      <c r="J1766" s="233"/>
      <c r="K1766" s="233"/>
      <c r="L1766" s="233"/>
      <c r="M1766" s="233"/>
      <c r="N1766" s="233"/>
      <c r="O1766" s="233"/>
      <c r="P1766" s="233"/>
      <c r="Q1766" s="233"/>
      <c r="R1766" s="233"/>
      <c r="S1766" s="233"/>
      <c r="T1766" s="233"/>
      <c r="U1766" s="233"/>
      <c r="V1766" s="233"/>
      <c r="W1766" s="233"/>
      <c r="X1766" s="233"/>
      <c r="Y1766" s="233"/>
      <c r="Z1766" s="233"/>
    </row>
    <row r="1767" spans="2:26" x14ac:dyDescent="0.2">
      <c r="B1767" s="233"/>
      <c r="C1767" s="233"/>
      <c r="D1767" s="233"/>
      <c r="E1767" s="233"/>
      <c r="F1767" s="233"/>
      <c r="G1767" s="233"/>
      <c r="H1767" s="233"/>
      <c r="I1767" s="233"/>
      <c r="J1767" s="233"/>
      <c r="K1767" s="233"/>
      <c r="L1767" s="233"/>
      <c r="M1767" s="233"/>
      <c r="N1767" s="233"/>
      <c r="O1767" s="233"/>
      <c r="P1767" s="233"/>
      <c r="Q1767" s="233"/>
      <c r="R1767" s="233"/>
      <c r="S1767" s="233"/>
      <c r="T1767" s="233"/>
      <c r="U1767" s="233"/>
      <c r="V1767" s="233"/>
      <c r="W1767" s="233"/>
      <c r="X1767" s="233"/>
      <c r="Y1767" s="233"/>
      <c r="Z1767" s="233"/>
    </row>
    <row r="1768" spans="2:26" x14ac:dyDescent="0.2">
      <c r="B1768" s="233"/>
      <c r="C1768" s="233"/>
      <c r="D1768" s="233"/>
      <c r="E1768" s="233"/>
      <c r="F1768" s="233"/>
      <c r="G1768" s="233"/>
      <c r="H1768" s="233"/>
      <c r="I1768" s="233"/>
      <c r="J1768" s="233"/>
      <c r="K1768" s="233"/>
      <c r="L1768" s="233"/>
      <c r="M1768" s="233"/>
      <c r="N1768" s="233"/>
      <c r="O1768" s="233"/>
      <c r="P1768" s="233"/>
      <c r="Q1768" s="233"/>
      <c r="R1768" s="233"/>
      <c r="S1768" s="233"/>
      <c r="T1768" s="233"/>
      <c r="U1768" s="233"/>
      <c r="V1768" s="233"/>
      <c r="W1768" s="233"/>
      <c r="X1768" s="233"/>
      <c r="Y1768" s="233"/>
      <c r="Z1768" s="233"/>
    </row>
    <row r="1769" spans="2:26" x14ac:dyDescent="0.2">
      <c r="B1769" s="233"/>
      <c r="C1769" s="233"/>
      <c r="D1769" s="233"/>
      <c r="E1769" s="233"/>
      <c r="F1769" s="233"/>
      <c r="G1769" s="233"/>
      <c r="H1769" s="233"/>
      <c r="I1769" s="233"/>
      <c r="J1769" s="233"/>
      <c r="K1769" s="233"/>
      <c r="L1769" s="233"/>
      <c r="M1769" s="233"/>
      <c r="N1769" s="233"/>
      <c r="O1769" s="233"/>
      <c r="P1769" s="233"/>
      <c r="Q1769" s="233"/>
      <c r="R1769" s="233"/>
      <c r="S1769" s="233"/>
      <c r="T1769" s="233"/>
      <c r="U1769" s="233"/>
      <c r="V1769" s="233"/>
      <c r="W1769" s="233"/>
      <c r="X1769" s="233"/>
      <c r="Y1769" s="233"/>
      <c r="Z1769" s="233"/>
    </row>
    <row r="1770" spans="2:26" x14ac:dyDescent="0.2">
      <c r="B1770" s="233"/>
      <c r="C1770" s="233"/>
      <c r="D1770" s="233"/>
      <c r="E1770" s="233"/>
      <c r="F1770" s="233"/>
      <c r="G1770" s="233"/>
      <c r="H1770" s="233"/>
      <c r="I1770" s="233"/>
      <c r="J1770" s="233"/>
      <c r="K1770" s="233"/>
      <c r="L1770" s="233"/>
      <c r="M1770" s="233"/>
      <c r="N1770" s="233"/>
      <c r="O1770" s="233"/>
      <c r="P1770" s="233"/>
      <c r="Q1770" s="233"/>
      <c r="R1770" s="233"/>
      <c r="S1770" s="233"/>
      <c r="T1770" s="233"/>
      <c r="U1770" s="233"/>
      <c r="V1770" s="233"/>
      <c r="W1770" s="233"/>
      <c r="X1770" s="233"/>
      <c r="Y1770" s="233"/>
      <c r="Z1770" s="233"/>
    </row>
    <row r="1771" spans="2:26" x14ac:dyDescent="0.2">
      <c r="B1771" s="233"/>
      <c r="C1771" s="233"/>
      <c r="D1771" s="233"/>
      <c r="E1771" s="233"/>
      <c r="F1771" s="233"/>
      <c r="G1771" s="233"/>
      <c r="H1771" s="233"/>
      <c r="I1771" s="233"/>
      <c r="J1771" s="233"/>
      <c r="K1771" s="233"/>
      <c r="L1771" s="233"/>
      <c r="M1771" s="233"/>
      <c r="N1771" s="233"/>
      <c r="O1771" s="233"/>
      <c r="P1771" s="233"/>
      <c r="Q1771" s="233"/>
      <c r="R1771" s="233"/>
      <c r="S1771" s="233"/>
      <c r="T1771" s="233"/>
      <c r="U1771" s="233"/>
      <c r="V1771" s="233"/>
      <c r="W1771" s="233"/>
      <c r="X1771" s="233"/>
      <c r="Y1771" s="233"/>
      <c r="Z1771" s="233"/>
    </row>
    <row r="1772" spans="2:26" x14ac:dyDescent="0.2">
      <c r="B1772" s="233"/>
      <c r="C1772" s="233"/>
      <c r="D1772" s="233"/>
      <c r="E1772" s="233"/>
      <c r="F1772" s="233"/>
      <c r="G1772" s="233"/>
      <c r="H1772" s="233"/>
      <c r="I1772" s="233"/>
      <c r="J1772" s="233"/>
      <c r="K1772" s="233"/>
      <c r="L1772" s="233"/>
      <c r="M1772" s="233"/>
      <c r="N1772" s="233"/>
      <c r="O1772" s="233"/>
      <c r="P1772" s="233"/>
      <c r="Q1772" s="233"/>
      <c r="R1772" s="233"/>
      <c r="S1772" s="233"/>
      <c r="T1772" s="233"/>
      <c r="U1772" s="233"/>
      <c r="V1772" s="233"/>
      <c r="W1772" s="233"/>
      <c r="X1772" s="233"/>
      <c r="Y1772" s="233"/>
      <c r="Z1772" s="233"/>
    </row>
    <row r="1773" spans="2:26" x14ac:dyDescent="0.2">
      <c r="B1773" s="233"/>
      <c r="C1773" s="233"/>
      <c r="D1773" s="233"/>
      <c r="E1773" s="233"/>
      <c r="F1773" s="233"/>
      <c r="G1773" s="233"/>
      <c r="H1773" s="233"/>
      <c r="I1773" s="233"/>
      <c r="J1773" s="233"/>
      <c r="K1773" s="233"/>
      <c r="L1773" s="233"/>
      <c r="M1773" s="233"/>
      <c r="N1773" s="233"/>
      <c r="O1773" s="233"/>
      <c r="P1773" s="233"/>
      <c r="Q1773" s="233"/>
      <c r="R1773" s="233"/>
      <c r="S1773" s="233"/>
      <c r="T1773" s="233"/>
      <c r="U1773" s="233"/>
      <c r="V1773" s="233"/>
      <c r="W1773" s="233"/>
      <c r="X1773" s="233"/>
      <c r="Y1773" s="233"/>
      <c r="Z1773" s="233"/>
    </row>
    <row r="1774" spans="2:26" x14ac:dyDescent="0.2">
      <c r="B1774" s="233"/>
      <c r="C1774" s="233"/>
      <c r="D1774" s="233"/>
      <c r="E1774" s="233"/>
      <c r="F1774" s="233"/>
      <c r="G1774" s="233"/>
      <c r="H1774" s="233"/>
      <c r="I1774" s="233"/>
      <c r="J1774" s="233"/>
      <c r="K1774" s="233"/>
      <c r="L1774" s="233"/>
      <c r="M1774" s="233"/>
      <c r="N1774" s="233"/>
      <c r="O1774" s="233"/>
      <c r="P1774" s="233"/>
      <c r="Q1774" s="233"/>
      <c r="R1774" s="233"/>
      <c r="S1774" s="233"/>
      <c r="T1774" s="233"/>
      <c r="U1774" s="233"/>
      <c r="V1774" s="233"/>
      <c r="W1774" s="233"/>
      <c r="X1774" s="233"/>
      <c r="Y1774" s="233"/>
      <c r="Z1774" s="233"/>
    </row>
    <row r="1775" spans="2:26" x14ac:dyDescent="0.2">
      <c r="B1775" s="233"/>
      <c r="C1775" s="233"/>
      <c r="D1775" s="233"/>
      <c r="E1775" s="233"/>
      <c r="F1775" s="233"/>
      <c r="G1775" s="233"/>
      <c r="H1775" s="233"/>
      <c r="I1775" s="233"/>
      <c r="J1775" s="233"/>
      <c r="K1775" s="233"/>
      <c r="L1775" s="233"/>
      <c r="M1775" s="233"/>
      <c r="N1775" s="233"/>
      <c r="O1775" s="233"/>
      <c r="P1775" s="233"/>
      <c r="Q1775" s="233"/>
      <c r="R1775" s="233"/>
      <c r="S1775" s="233"/>
      <c r="T1775" s="233"/>
      <c r="U1775" s="233"/>
      <c r="V1775" s="233"/>
      <c r="W1775" s="233"/>
      <c r="X1775" s="233"/>
      <c r="Y1775" s="233"/>
      <c r="Z1775" s="233"/>
    </row>
    <row r="1776" spans="2:26" x14ac:dyDescent="0.2">
      <c r="B1776" s="233"/>
      <c r="C1776" s="233"/>
      <c r="D1776" s="233"/>
      <c r="E1776" s="233"/>
      <c r="F1776" s="233"/>
      <c r="G1776" s="233"/>
      <c r="H1776" s="233"/>
      <c r="I1776" s="233"/>
      <c r="J1776" s="233"/>
      <c r="K1776" s="233"/>
      <c r="L1776" s="233"/>
      <c r="M1776" s="233"/>
      <c r="N1776" s="233"/>
      <c r="O1776" s="233"/>
      <c r="P1776" s="233"/>
      <c r="Q1776" s="233"/>
      <c r="R1776" s="233"/>
      <c r="S1776" s="233"/>
      <c r="T1776" s="233"/>
      <c r="U1776" s="233"/>
      <c r="V1776" s="233"/>
      <c r="W1776" s="233"/>
      <c r="X1776" s="233"/>
      <c r="Y1776" s="233"/>
      <c r="Z1776" s="233"/>
    </row>
    <row r="1777" spans="2:26" x14ac:dyDescent="0.2">
      <c r="B1777" s="233"/>
      <c r="C1777" s="233"/>
      <c r="D1777" s="233"/>
      <c r="E1777" s="233"/>
      <c r="F1777" s="233"/>
      <c r="G1777" s="233"/>
      <c r="H1777" s="233"/>
      <c r="I1777" s="233"/>
      <c r="J1777" s="233"/>
      <c r="K1777" s="233"/>
      <c r="L1777" s="233"/>
      <c r="M1777" s="233"/>
      <c r="N1777" s="233"/>
      <c r="O1777" s="233"/>
      <c r="P1777" s="233"/>
      <c r="Q1777" s="233"/>
      <c r="R1777" s="233"/>
      <c r="S1777" s="233"/>
      <c r="T1777" s="233"/>
      <c r="U1777" s="233"/>
      <c r="V1777" s="233"/>
      <c r="W1777" s="233"/>
      <c r="X1777" s="233"/>
      <c r="Y1777" s="233"/>
      <c r="Z1777" s="233"/>
    </row>
    <row r="1778" spans="2:26" x14ac:dyDescent="0.2">
      <c r="B1778" s="233"/>
      <c r="C1778" s="233"/>
      <c r="D1778" s="233"/>
      <c r="E1778" s="233"/>
      <c r="F1778" s="233"/>
      <c r="G1778" s="233"/>
      <c r="H1778" s="233"/>
      <c r="I1778" s="233"/>
      <c r="J1778" s="233"/>
      <c r="K1778" s="233"/>
      <c r="L1778" s="233"/>
      <c r="M1778" s="233"/>
      <c r="N1778" s="233"/>
      <c r="O1778" s="233"/>
      <c r="P1778" s="233"/>
      <c r="Q1778" s="233"/>
      <c r="R1778" s="233"/>
      <c r="S1778" s="233"/>
      <c r="T1778" s="233"/>
      <c r="U1778" s="233"/>
      <c r="V1778" s="233"/>
      <c r="W1778" s="233"/>
      <c r="X1778" s="233"/>
      <c r="Y1778" s="233"/>
      <c r="Z1778" s="233"/>
    </row>
    <row r="1779" spans="2:26" x14ac:dyDescent="0.2">
      <c r="B1779" s="233"/>
      <c r="C1779" s="233"/>
      <c r="D1779" s="233"/>
      <c r="E1779" s="233"/>
      <c r="F1779" s="233"/>
      <c r="G1779" s="233"/>
      <c r="H1779" s="233"/>
      <c r="I1779" s="233"/>
      <c r="J1779" s="233"/>
      <c r="K1779" s="233"/>
      <c r="L1779" s="233"/>
      <c r="M1779" s="233"/>
      <c r="N1779" s="233"/>
      <c r="O1779" s="233"/>
      <c r="P1779" s="233"/>
      <c r="Q1779" s="233"/>
      <c r="R1779" s="233"/>
      <c r="S1779" s="233"/>
      <c r="T1779" s="233"/>
      <c r="U1779" s="233"/>
      <c r="V1779" s="233"/>
      <c r="W1779" s="233"/>
      <c r="X1779" s="233"/>
      <c r="Y1779" s="233"/>
      <c r="Z1779" s="233"/>
    </row>
    <row r="1780" spans="2:26" x14ac:dyDescent="0.2">
      <c r="B1780" s="233"/>
      <c r="C1780" s="233"/>
      <c r="D1780" s="233"/>
      <c r="E1780" s="233"/>
      <c r="F1780" s="233"/>
      <c r="G1780" s="233"/>
      <c r="H1780" s="233"/>
      <c r="I1780" s="233"/>
      <c r="J1780" s="233"/>
      <c r="K1780" s="233"/>
      <c r="L1780" s="233"/>
      <c r="M1780" s="233"/>
      <c r="N1780" s="233"/>
      <c r="O1780" s="233"/>
      <c r="P1780" s="233"/>
      <c r="Q1780" s="233"/>
      <c r="R1780" s="233"/>
      <c r="S1780" s="233"/>
      <c r="T1780" s="233"/>
      <c r="U1780" s="233"/>
      <c r="V1780" s="233"/>
      <c r="W1780" s="233"/>
      <c r="X1780" s="233"/>
      <c r="Y1780" s="233"/>
      <c r="Z1780" s="233"/>
    </row>
    <row r="1781" spans="2:26" x14ac:dyDescent="0.2">
      <c r="B1781" s="233"/>
      <c r="C1781" s="233"/>
      <c r="D1781" s="233"/>
      <c r="E1781" s="233"/>
      <c r="F1781" s="233"/>
      <c r="G1781" s="233"/>
      <c r="H1781" s="233"/>
      <c r="I1781" s="233"/>
      <c r="J1781" s="233"/>
      <c r="K1781" s="233"/>
      <c r="L1781" s="233"/>
      <c r="M1781" s="233"/>
      <c r="N1781" s="233"/>
      <c r="O1781" s="233"/>
      <c r="P1781" s="233"/>
      <c r="Q1781" s="233"/>
      <c r="R1781" s="233"/>
      <c r="S1781" s="233"/>
      <c r="T1781" s="233"/>
      <c r="U1781" s="233"/>
      <c r="V1781" s="233"/>
      <c r="W1781" s="233"/>
      <c r="X1781" s="233"/>
      <c r="Y1781" s="233"/>
      <c r="Z1781" s="233"/>
    </row>
    <row r="1782" spans="2:26" x14ac:dyDescent="0.2">
      <c r="B1782" s="233"/>
      <c r="C1782" s="233"/>
      <c r="D1782" s="233"/>
      <c r="E1782" s="233"/>
      <c r="F1782" s="233"/>
      <c r="G1782" s="233"/>
      <c r="H1782" s="233"/>
      <c r="I1782" s="233"/>
      <c r="J1782" s="233"/>
      <c r="K1782" s="233"/>
      <c r="L1782" s="233"/>
      <c r="M1782" s="233"/>
      <c r="N1782" s="233"/>
      <c r="O1782" s="233"/>
      <c r="P1782" s="233"/>
      <c r="Q1782" s="233"/>
      <c r="R1782" s="233"/>
      <c r="S1782" s="233"/>
      <c r="T1782" s="233"/>
      <c r="U1782" s="233"/>
      <c r="V1782" s="233"/>
      <c r="W1782" s="233"/>
      <c r="X1782" s="233"/>
      <c r="Y1782" s="233"/>
      <c r="Z1782" s="233"/>
    </row>
    <row r="1783" spans="2:26" x14ac:dyDescent="0.2">
      <c r="B1783" s="233"/>
      <c r="C1783" s="233"/>
      <c r="D1783" s="233"/>
      <c r="E1783" s="233"/>
      <c r="F1783" s="233"/>
      <c r="G1783" s="233"/>
      <c r="H1783" s="233"/>
      <c r="I1783" s="233"/>
      <c r="J1783" s="233"/>
      <c r="K1783" s="233"/>
      <c r="L1783" s="233"/>
      <c r="M1783" s="233"/>
      <c r="N1783" s="233"/>
      <c r="O1783" s="233"/>
      <c r="P1783" s="233"/>
      <c r="Q1783" s="233"/>
      <c r="R1783" s="233"/>
      <c r="S1783" s="233"/>
      <c r="T1783" s="233"/>
      <c r="U1783" s="233"/>
      <c r="V1783" s="233"/>
      <c r="W1783" s="233"/>
      <c r="X1783" s="233"/>
      <c r="Y1783" s="233"/>
      <c r="Z1783" s="233"/>
    </row>
    <row r="1784" spans="2:26" x14ac:dyDescent="0.2">
      <c r="B1784" s="233"/>
      <c r="C1784" s="233"/>
      <c r="D1784" s="233"/>
      <c r="E1784" s="233"/>
      <c r="F1784" s="233"/>
      <c r="G1784" s="233"/>
      <c r="H1784" s="233"/>
      <c r="I1784" s="233"/>
      <c r="J1784" s="233"/>
      <c r="K1784" s="233"/>
      <c r="L1784" s="233"/>
      <c r="M1784" s="233"/>
      <c r="N1784" s="233"/>
      <c r="O1784" s="233"/>
      <c r="P1784" s="233"/>
      <c r="Q1784" s="233"/>
      <c r="R1784" s="233"/>
      <c r="S1784" s="233"/>
      <c r="T1784" s="233"/>
      <c r="U1784" s="233"/>
      <c r="V1784" s="233"/>
      <c r="W1784" s="233"/>
      <c r="X1784" s="233"/>
      <c r="Y1784" s="233"/>
      <c r="Z1784" s="233"/>
    </row>
    <row r="1785" spans="2:26" x14ac:dyDescent="0.2">
      <c r="B1785" s="233"/>
      <c r="C1785" s="233"/>
      <c r="D1785" s="233"/>
      <c r="E1785" s="233"/>
      <c r="F1785" s="233"/>
      <c r="G1785" s="233"/>
      <c r="H1785" s="233"/>
      <c r="I1785" s="233"/>
      <c r="J1785" s="233"/>
      <c r="K1785" s="233"/>
      <c r="L1785" s="233"/>
      <c r="M1785" s="233"/>
      <c r="N1785" s="233"/>
      <c r="O1785" s="233"/>
      <c r="P1785" s="233"/>
      <c r="Q1785" s="233"/>
      <c r="R1785" s="233"/>
      <c r="S1785" s="233"/>
      <c r="T1785" s="233"/>
      <c r="U1785" s="233"/>
      <c r="V1785" s="233"/>
      <c r="W1785" s="233"/>
      <c r="X1785" s="233"/>
      <c r="Y1785" s="233"/>
      <c r="Z1785" s="233"/>
    </row>
    <row r="1786" spans="2:26" x14ac:dyDescent="0.2">
      <c r="B1786" s="233"/>
      <c r="C1786" s="233"/>
      <c r="D1786" s="233"/>
      <c r="E1786" s="233"/>
      <c r="F1786" s="233"/>
      <c r="G1786" s="233"/>
      <c r="H1786" s="233"/>
      <c r="I1786" s="233"/>
      <c r="J1786" s="233"/>
      <c r="K1786" s="233"/>
      <c r="L1786" s="233"/>
      <c r="M1786" s="233"/>
      <c r="N1786" s="233"/>
      <c r="O1786" s="233"/>
      <c r="P1786" s="233"/>
      <c r="Q1786" s="233"/>
      <c r="R1786" s="233"/>
      <c r="S1786" s="233"/>
      <c r="T1786" s="233"/>
      <c r="U1786" s="233"/>
      <c r="V1786" s="233"/>
      <c r="W1786" s="233"/>
      <c r="X1786" s="233"/>
      <c r="Y1786" s="233"/>
      <c r="Z1786" s="233"/>
    </row>
    <row r="1787" spans="2:26" x14ac:dyDescent="0.2">
      <c r="B1787" s="233"/>
      <c r="C1787" s="233"/>
      <c r="D1787" s="233"/>
      <c r="E1787" s="233"/>
      <c r="F1787" s="233"/>
      <c r="G1787" s="233"/>
      <c r="H1787" s="233"/>
      <c r="I1787" s="233"/>
      <c r="J1787" s="233"/>
      <c r="K1787" s="233"/>
      <c r="L1787" s="233"/>
      <c r="M1787" s="233"/>
      <c r="N1787" s="233"/>
      <c r="O1787" s="233"/>
      <c r="P1787" s="233"/>
      <c r="Q1787" s="233"/>
      <c r="R1787" s="233"/>
      <c r="S1787" s="233"/>
      <c r="T1787" s="233"/>
      <c r="U1787" s="233"/>
      <c r="V1787" s="233"/>
      <c r="W1787" s="233"/>
      <c r="X1787" s="233"/>
      <c r="Y1787" s="233"/>
      <c r="Z1787" s="233"/>
    </row>
    <row r="1788" spans="2:26" x14ac:dyDescent="0.2">
      <c r="B1788" s="233"/>
      <c r="C1788" s="233"/>
      <c r="D1788" s="233"/>
      <c r="E1788" s="233"/>
      <c r="F1788" s="233"/>
      <c r="G1788" s="233"/>
      <c r="H1788" s="233"/>
      <c r="I1788" s="233"/>
      <c r="J1788" s="233"/>
      <c r="K1788" s="233"/>
      <c r="L1788" s="233"/>
      <c r="M1788" s="233"/>
      <c r="N1788" s="233"/>
      <c r="O1788" s="233"/>
      <c r="P1788" s="233"/>
      <c r="Q1788" s="233"/>
      <c r="R1788" s="233"/>
      <c r="S1788" s="233"/>
      <c r="T1788" s="233"/>
      <c r="U1788" s="233"/>
      <c r="V1788" s="233"/>
      <c r="W1788" s="233"/>
      <c r="X1788" s="233"/>
      <c r="Y1788" s="233"/>
      <c r="Z1788" s="233"/>
    </row>
    <row r="1789" spans="2:26" x14ac:dyDescent="0.2">
      <c r="B1789" s="233"/>
      <c r="C1789" s="233"/>
      <c r="D1789" s="233"/>
      <c r="E1789" s="233"/>
      <c r="F1789" s="233"/>
      <c r="G1789" s="233"/>
      <c r="H1789" s="233"/>
      <c r="I1789" s="233"/>
      <c r="J1789" s="233"/>
      <c r="K1789" s="233"/>
      <c r="L1789" s="233"/>
      <c r="M1789" s="233"/>
      <c r="N1789" s="233"/>
      <c r="O1789" s="233"/>
      <c r="P1789" s="233"/>
      <c r="Q1789" s="233"/>
      <c r="R1789" s="233"/>
      <c r="S1789" s="233"/>
      <c r="T1789" s="233"/>
      <c r="U1789" s="233"/>
      <c r="V1789" s="233"/>
      <c r="W1789" s="233"/>
      <c r="X1789" s="233"/>
      <c r="Y1789" s="233"/>
      <c r="Z1789" s="233"/>
    </row>
    <row r="1790" spans="2:26" x14ac:dyDescent="0.2">
      <c r="B1790" s="233"/>
      <c r="C1790" s="233"/>
      <c r="D1790" s="233"/>
      <c r="E1790" s="233"/>
      <c r="F1790" s="233"/>
      <c r="G1790" s="233"/>
      <c r="H1790" s="233"/>
      <c r="I1790" s="233"/>
      <c r="J1790" s="233"/>
      <c r="K1790" s="233"/>
      <c r="L1790" s="233"/>
      <c r="M1790" s="233"/>
      <c r="N1790" s="233"/>
      <c r="O1790" s="233"/>
      <c r="P1790" s="233"/>
      <c r="Q1790" s="233"/>
      <c r="R1790" s="233"/>
      <c r="S1790" s="233"/>
      <c r="T1790" s="233"/>
      <c r="U1790" s="233"/>
      <c r="V1790" s="233"/>
      <c r="W1790" s="233"/>
      <c r="X1790" s="233"/>
      <c r="Y1790" s="233"/>
      <c r="Z1790" s="233"/>
    </row>
    <row r="1791" spans="2:26" x14ac:dyDescent="0.2">
      <c r="B1791" s="233"/>
      <c r="C1791" s="233"/>
      <c r="D1791" s="233"/>
      <c r="E1791" s="233"/>
      <c r="F1791" s="233"/>
      <c r="G1791" s="233"/>
      <c r="H1791" s="233"/>
      <c r="I1791" s="233"/>
      <c r="J1791" s="233"/>
      <c r="K1791" s="233"/>
      <c r="L1791" s="233"/>
      <c r="M1791" s="233"/>
      <c r="N1791" s="233"/>
      <c r="O1791" s="233"/>
      <c r="P1791" s="233"/>
      <c r="Q1791" s="233"/>
      <c r="R1791" s="233"/>
      <c r="S1791" s="233"/>
      <c r="T1791" s="233"/>
      <c r="U1791" s="233"/>
      <c r="V1791" s="233"/>
      <c r="W1791" s="233"/>
      <c r="X1791" s="233"/>
      <c r="Y1791" s="233"/>
      <c r="Z1791" s="233"/>
    </row>
    <row r="1792" spans="2:26" x14ac:dyDescent="0.2">
      <c r="B1792" s="233"/>
      <c r="C1792" s="233"/>
      <c r="D1792" s="233"/>
      <c r="E1792" s="233"/>
      <c r="F1792" s="233"/>
      <c r="G1792" s="233"/>
      <c r="H1792" s="233"/>
      <c r="I1792" s="233"/>
      <c r="J1792" s="233"/>
      <c r="K1792" s="233"/>
      <c r="L1792" s="233"/>
      <c r="M1792" s="233"/>
      <c r="N1792" s="233"/>
      <c r="O1792" s="233"/>
      <c r="P1792" s="233"/>
      <c r="Q1792" s="233"/>
      <c r="R1792" s="233"/>
      <c r="S1792" s="233"/>
      <c r="T1792" s="233"/>
      <c r="U1792" s="233"/>
      <c r="V1792" s="233"/>
      <c r="W1792" s="233"/>
      <c r="X1792" s="233"/>
      <c r="Y1792" s="233"/>
      <c r="Z1792" s="233"/>
    </row>
    <row r="1793" spans="2:26" x14ac:dyDescent="0.2">
      <c r="B1793" s="233"/>
      <c r="C1793" s="233"/>
      <c r="D1793" s="233"/>
      <c r="E1793" s="233"/>
      <c r="F1793" s="233"/>
      <c r="G1793" s="233"/>
      <c r="H1793" s="233"/>
      <c r="I1793" s="233"/>
      <c r="J1793" s="233"/>
      <c r="K1793" s="233"/>
      <c r="L1793" s="233"/>
      <c r="M1793" s="233"/>
      <c r="N1793" s="233"/>
      <c r="O1793" s="233"/>
      <c r="P1793" s="233"/>
      <c r="Q1793" s="233"/>
      <c r="R1793" s="233"/>
      <c r="S1793" s="233"/>
      <c r="T1793" s="233"/>
      <c r="U1793" s="233"/>
      <c r="V1793" s="233"/>
      <c r="W1793" s="233"/>
      <c r="X1793" s="233"/>
      <c r="Y1793" s="233"/>
      <c r="Z1793" s="233"/>
    </row>
    <row r="1794" spans="2:26" x14ac:dyDescent="0.2">
      <c r="B1794" s="233"/>
      <c r="C1794" s="233"/>
      <c r="D1794" s="233"/>
      <c r="E1794" s="233"/>
      <c r="F1794" s="233"/>
      <c r="G1794" s="233"/>
      <c r="H1794" s="233"/>
      <c r="I1794" s="233"/>
      <c r="J1794" s="233"/>
      <c r="K1794" s="233"/>
      <c r="L1794" s="233"/>
      <c r="M1794" s="233"/>
      <c r="N1794" s="233"/>
      <c r="O1794" s="233"/>
      <c r="P1794" s="233"/>
      <c r="Q1794" s="233"/>
      <c r="R1794" s="233"/>
      <c r="S1794" s="233"/>
      <c r="T1794" s="233"/>
      <c r="U1794" s="233"/>
      <c r="V1794" s="233"/>
      <c r="W1794" s="233"/>
      <c r="X1794" s="233"/>
      <c r="Y1794" s="233"/>
      <c r="Z1794" s="233"/>
    </row>
    <row r="1795" spans="2:26" x14ac:dyDescent="0.2">
      <c r="B1795" s="233"/>
      <c r="C1795" s="233"/>
      <c r="D1795" s="233"/>
      <c r="E1795" s="233"/>
      <c r="F1795" s="233"/>
      <c r="G1795" s="233"/>
      <c r="H1795" s="233"/>
      <c r="I1795" s="233"/>
      <c r="J1795" s="233"/>
      <c r="K1795" s="233"/>
      <c r="L1795" s="233"/>
      <c r="M1795" s="233"/>
      <c r="N1795" s="233"/>
      <c r="O1795" s="233"/>
      <c r="P1795" s="233"/>
      <c r="Q1795" s="233"/>
      <c r="R1795" s="233"/>
      <c r="S1795" s="233"/>
      <c r="T1795" s="233"/>
      <c r="U1795" s="233"/>
      <c r="V1795" s="233"/>
      <c r="W1795" s="233"/>
      <c r="X1795" s="233"/>
      <c r="Y1795" s="233"/>
      <c r="Z1795" s="233"/>
    </row>
    <row r="1796" spans="2:26" x14ac:dyDescent="0.2">
      <c r="B1796" s="233"/>
      <c r="C1796" s="233"/>
      <c r="D1796" s="233"/>
      <c r="E1796" s="233"/>
      <c r="F1796" s="233"/>
      <c r="G1796" s="233"/>
      <c r="H1796" s="233"/>
      <c r="I1796" s="233"/>
      <c r="J1796" s="233"/>
      <c r="K1796" s="233"/>
      <c r="L1796" s="233"/>
      <c r="M1796" s="233"/>
      <c r="N1796" s="233"/>
      <c r="O1796" s="233"/>
      <c r="P1796" s="233"/>
      <c r="Q1796" s="233"/>
      <c r="R1796" s="233"/>
      <c r="S1796" s="233"/>
      <c r="T1796" s="233"/>
      <c r="U1796" s="233"/>
      <c r="V1796" s="233"/>
      <c r="W1796" s="233"/>
      <c r="X1796" s="233"/>
      <c r="Y1796" s="233"/>
      <c r="Z1796" s="233"/>
    </row>
    <row r="1797" spans="2:26" x14ac:dyDescent="0.2">
      <c r="B1797" s="233"/>
      <c r="C1797" s="233"/>
      <c r="D1797" s="233"/>
      <c r="E1797" s="233"/>
      <c r="F1797" s="233"/>
      <c r="G1797" s="233"/>
      <c r="H1797" s="233"/>
      <c r="I1797" s="233"/>
      <c r="J1797" s="233"/>
      <c r="K1797" s="233"/>
      <c r="L1797" s="233"/>
      <c r="M1797" s="233"/>
      <c r="N1797" s="233"/>
      <c r="O1797" s="233"/>
      <c r="P1797" s="233"/>
      <c r="Q1797" s="233"/>
      <c r="R1797" s="233"/>
      <c r="S1797" s="233"/>
      <c r="T1797" s="233"/>
      <c r="U1797" s="233"/>
      <c r="V1797" s="233"/>
      <c r="W1797" s="233"/>
      <c r="X1797" s="233"/>
      <c r="Y1797" s="233"/>
      <c r="Z1797" s="233"/>
    </row>
    <row r="1798" spans="2:26" x14ac:dyDescent="0.2">
      <c r="B1798" s="233"/>
      <c r="C1798" s="233"/>
      <c r="D1798" s="233"/>
      <c r="E1798" s="233"/>
      <c r="F1798" s="233"/>
      <c r="G1798" s="233"/>
      <c r="H1798" s="233"/>
      <c r="I1798" s="233"/>
      <c r="J1798" s="233"/>
      <c r="K1798" s="233"/>
      <c r="L1798" s="233"/>
      <c r="M1798" s="233"/>
      <c r="N1798" s="233"/>
      <c r="O1798" s="233"/>
      <c r="P1798" s="233"/>
      <c r="Q1798" s="233"/>
      <c r="R1798" s="233"/>
      <c r="S1798" s="233"/>
      <c r="T1798" s="233"/>
      <c r="U1798" s="233"/>
      <c r="V1798" s="233"/>
      <c r="W1798" s="233"/>
      <c r="X1798" s="233"/>
      <c r="Y1798" s="233"/>
      <c r="Z1798" s="233"/>
    </row>
    <row r="1799" spans="2:26" x14ac:dyDescent="0.2">
      <c r="B1799" s="233"/>
      <c r="C1799" s="233"/>
      <c r="D1799" s="233"/>
      <c r="E1799" s="233"/>
      <c r="F1799" s="233"/>
      <c r="G1799" s="233"/>
      <c r="H1799" s="233"/>
      <c r="I1799" s="233"/>
      <c r="J1799" s="233"/>
      <c r="K1799" s="233"/>
      <c r="L1799" s="233"/>
      <c r="M1799" s="233"/>
      <c r="N1799" s="233"/>
      <c r="O1799" s="233"/>
      <c r="P1799" s="233"/>
      <c r="Q1799" s="233"/>
      <c r="R1799" s="233"/>
      <c r="S1799" s="233"/>
      <c r="T1799" s="233"/>
      <c r="U1799" s="233"/>
      <c r="V1799" s="233"/>
      <c r="W1799" s="233"/>
      <c r="X1799" s="233"/>
      <c r="Y1799" s="233"/>
      <c r="Z1799" s="233"/>
    </row>
    <row r="1800" spans="2:26" x14ac:dyDescent="0.2">
      <c r="B1800" s="233"/>
      <c r="C1800" s="233"/>
      <c r="D1800" s="233"/>
      <c r="E1800" s="233"/>
      <c r="F1800" s="233"/>
      <c r="G1800" s="233"/>
      <c r="H1800" s="233"/>
      <c r="I1800" s="233"/>
      <c r="J1800" s="233"/>
      <c r="K1800" s="233"/>
      <c r="L1800" s="233"/>
      <c r="M1800" s="233"/>
      <c r="N1800" s="233"/>
      <c r="O1800" s="233"/>
      <c r="P1800" s="233"/>
      <c r="Q1800" s="233"/>
      <c r="R1800" s="233"/>
      <c r="S1800" s="233"/>
      <c r="T1800" s="233"/>
      <c r="U1800" s="233"/>
      <c r="V1800" s="233"/>
      <c r="W1800" s="233"/>
      <c r="X1800" s="233"/>
      <c r="Y1800" s="233"/>
      <c r="Z1800" s="233"/>
    </row>
    <row r="1801" spans="2:26" x14ac:dyDescent="0.2">
      <c r="B1801" s="233"/>
      <c r="C1801" s="233"/>
      <c r="D1801" s="233"/>
      <c r="E1801" s="233"/>
      <c r="F1801" s="233"/>
      <c r="G1801" s="233"/>
      <c r="H1801" s="233"/>
      <c r="I1801" s="233"/>
      <c r="J1801" s="233"/>
      <c r="K1801" s="233"/>
      <c r="L1801" s="233"/>
      <c r="M1801" s="233"/>
      <c r="N1801" s="233"/>
      <c r="O1801" s="233"/>
      <c r="P1801" s="233"/>
      <c r="Q1801" s="233"/>
      <c r="R1801" s="233"/>
      <c r="S1801" s="233"/>
      <c r="T1801" s="233"/>
      <c r="U1801" s="233"/>
      <c r="V1801" s="233"/>
      <c r="W1801" s="233"/>
      <c r="X1801" s="233"/>
      <c r="Y1801" s="233"/>
      <c r="Z1801" s="233"/>
    </row>
    <row r="1802" spans="2:26" x14ac:dyDescent="0.2">
      <c r="B1802" s="233"/>
      <c r="C1802" s="233"/>
      <c r="D1802" s="233"/>
      <c r="E1802" s="233"/>
      <c r="F1802" s="233"/>
      <c r="G1802" s="233"/>
      <c r="H1802" s="233"/>
      <c r="I1802" s="233"/>
      <c r="J1802" s="233"/>
      <c r="K1802" s="233"/>
      <c r="L1802" s="233"/>
      <c r="M1802" s="233"/>
      <c r="N1802" s="233"/>
      <c r="O1802" s="233"/>
      <c r="P1802" s="233"/>
      <c r="Q1802" s="233"/>
      <c r="R1802" s="233"/>
      <c r="S1802" s="233"/>
      <c r="T1802" s="233"/>
      <c r="U1802" s="233"/>
      <c r="V1802" s="233"/>
      <c r="W1802" s="233"/>
      <c r="X1802" s="233"/>
      <c r="Y1802" s="233"/>
      <c r="Z1802" s="233"/>
    </row>
    <row r="1803" spans="2:26" x14ac:dyDescent="0.2">
      <c r="B1803" s="233"/>
      <c r="C1803" s="233"/>
      <c r="D1803" s="233"/>
      <c r="E1803" s="233"/>
      <c r="F1803" s="233"/>
      <c r="G1803" s="233"/>
      <c r="H1803" s="233"/>
      <c r="I1803" s="233"/>
      <c r="J1803" s="233"/>
      <c r="K1803" s="233"/>
      <c r="L1803" s="233"/>
      <c r="M1803" s="233"/>
      <c r="N1803" s="233"/>
      <c r="O1803" s="233"/>
      <c r="P1803" s="233"/>
      <c r="Q1803" s="233"/>
      <c r="R1803" s="233"/>
      <c r="S1803" s="233"/>
      <c r="T1803" s="233"/>
      <c r="U1803" s="233"/>
      <c r="V1803" s="233"/>
      <c r="W1803" s="233"/>
      <c r="X1803" s="233"/>
      <c r="Y1803" s="233"/>
      <c r="Z1803" s="233"/>
    </row>
    <row r="1804" spans="2:26" x14ac:dyDescent="0.2">
      <c r="B1804" s="233"/>
      <c r="C1804" s="233"/>
      <c r="D1804" s="233"/>
      <c r="E1804" s="233"/>
      <c r="F1804" s="233"/>
      <c r="G1804" s="233"/>
      <c r="H1804" s="233"/>
      <c r="I1804" s="233"/>
      <c r="J1804" s="233"/>
      <c r="K1804" s="233"/>
      <c r="L1804" s="233"/>
      <c r="M1804" s="233"/>
      <c r="N1804" s="233"/>
      <c r="O1804" s="233"/>
      <c r="P1804" s="233"/>
      <c r="Q1804" s="233"/>
      <c r="R1804" s="233"/>
      <c r="S1804" s="233"/>
      <c r="T1804" s="233"/>
      <c r="U1804" s="233"/>
      <c r="V1804" s="233"/>
      <c r="W1804" s="233"/>
      <c r="X1804" s="233"/>
      <c r="Y1804" s="233"/>
      <c r="Z1804" s="233"/>
    </row>
    <row r="1805" spans="2:26" x14ac:dyDescent="0.2">
      <c r="B1805" s="233"/>
      <c r="C1805" s="233"/>
      <c r="D1805" s="233"/>
      <c r="E1805" s="233"/>
      <c r="F1805" s="233"/>
      <c r="G1805" s="233"/>
      <c r="H1805" s="233"/>
      <c r="I1805" s="233"/>
      <c r="J1805" s="233"/>
      <c r="K1805" s="233"/>
      <c r="L1805" s="233"/>
      <c r="M1805" s="233"/>
      <c r="N1805" s="233"/>
      <c r="O1805" s="233"/>
      <c r="P1805" s="233"/>
      <c r="Q1805" s="233"/>
      <c r="R1805" s="233"/>
      <c r="S1805" s="233"/>
      <c r="T1805" s="233"/>
      <c r="U1805" s="233"/>
      <c r="V1805" s="233"/>
      <c r="W1805" s="233"/>
      <c r="X1805" s="233"/>
      <c r="Y1805" s="233"/>
      <c r="Z1805" s="233"/>
    </row>
    <row r="1806" spans="2:26" x14ac:dyDescent="0.2">
      <c r="B1806" s="233"/>
      <c r="C1806" s="233"/>
      <c r="D1806" s="233"/>
      <c r="E1806" s="233"/>
      <c r="F1806" s="233"/>
      <c r="G1806" s="233"/>
      <c r="H1806" s="233"/>
      <c r="I1806" s="233"/>
      <c r="J1806" s="233"/>
      <c r="K1806" s="233"/>
      <c r="L1806" s="233"/>
      <c r="M1806" s="233"/>
      <c r="N1806" s="233"/>
      <c r="O1806" s="233"/>
      <c r="P1806" s="233"/>
      <c r="Q1806" s="233"/>
      <c r="R1806" s="233"/>
      <c r="S1806" s="233"/>
      <c r="T1806" s="233"/>
      <c r="U1806" s="233"/>
      <c r="V1806" s="233"/>
      <c r="W1806" s="233"/>
      <c r="X1806" s="233"/>
      <c r="Y1806" s="233"/>
      <c r="Z1806" s="233"/>
    </row>
    <row r="1807" spans="2:26" x14ac:dyDescent="0.2">
      <c r="B1807" s="233"/>
      <c r="C1807" s="233"/>
      <c r="D1807" s="233"/>
      <c r="E1807" s="233"/>
      <c r="F1807" s="233"/>
      <c r="G1807" s="233"/>
      <c r="H1807" s="233"/>
      <c r="I1807" s="233"/>
      <c r="J1807" s="233"/>
      <c r="K1807" s="233"/>
      <c r="L1807" s="233"/>
      <c r="M1807" s="233"/>
      <c r="N1807" s="233"/>
      <c r="O1807" s="233"/>
      <c r="P1807" s="233"/>
      <c r="Q1807" s="233"/>
      <c r="R1807" s="233"/>
      <c r="S1807" s="233"/>
      <c r="T1807" s="233"/>
      <c r="U1807" s="233"/>
      <c r="V1807" s="233"/>
      <c r="W1807" s="233"/>
      <c r="X1807" s="233"/>
      <c r="Y1807" s="233"/>
      <c r="Z1807" s="233"/>
    </row>
    <row r="1808" spans="2:26" x14ac:dyDescent="0.2">
      <c r="B1808" s="233"/>
      <c r="C1808" s="233"/>
      <c r="D1808" s="233"/>
      <c r="E1808" s="233"/>
      <c r="F1808" s="233"/>
      <c r="G1808" s="233"/>
      <c r="H1808" s="233"/>
      <c r="I1808" s="233"/>
      <c r="J1808" s="233"/>
      <c r="K1808" s="233"/>
      <c r="L1808" s="233"/>
      <c r="M1808" s="233"/>
      <c r="N1808" s="233"/>
      <c r="O1808" s="233"/>
      <c r="P1808" s="233"/>
      <c r="Q1808" s="233"/>
      <c r="R1808" s="233"/>
      <c r="S1808" s="233"/>
      <c r="T1808" s="233"/>
      <c r="U1808" s="233"/>
      <c r="V1808" s="233"/>
      <c r="W1808" s="233"/>
      <c r="X1808" s="233"/>
      <c r="Y1808" s="233"/>
      <c r="Z1808" s="233"/>
    </row>
    <row r="1809" spans="2:26" x14ac:dyDescent="0.2">
      <c r="B1809" s="233"/>
      <c r="C1809" s="233"/>
      <c r="D1809" s="233"/>
      <c r="E1809" s="233"/>
      <c r="F1809" s="233"/>
      <c r="G1809" s="233"/>
      <c r="H1809" s="233"/>
      <c r="I1809" s="233"/>
      <c r="J1809" s="233"/>
      <c r="K1809" s="233"/>
      <c r="L1809" s="233"/>
      <c r="M1809" s="233"/>
      <c r="N1809" s="233"/>
      <c r="O1809" s="233"/>
      <c r="P1809" s="233"/>
      <c r="Q1809" s="233"/>
      <c r="R1809" s="233"/>
      <c r="S1809" s="233"/>
      <c r="T1809" s="233"/>
      <c r="U1809" s="233"/>
      <c r="V1809" s="233"/>
      <c r="W1809" s="233"/>
      <c r="X1809" s="233"/>
      <c r="Y1809" s="233"/>
      <c r="Z1809" s="233"/>
    </row>
    <row r="1810" spans="2:26" x14ac:dyDescent="0.2">
      <c r="B1810" s="233"/>
      <c r="C1810" s="233"/>
      <c r="D1810" s="233"/>
      <c r="E1810" s="233"/>
      <c r="F1810" s="233"/>
      <c r="G1810" s="233"/>
      <c r="H1810" s="233"/>
      <c r="I1810" s="233"/>
      <c r="J1810" s="233"/>
      <c r="K1810" s="233"/>
      <c r="L1810" s="233"/>
      <c r="M1810" s="233"/>
      <c r="N1810" s="233"/>
      <c r="O1810" s="233"/>
      <c r="P1810" s="233"/>
      <c r="Q1810" s="233"/>
      <c r="R1810" s="233"/>
      <c r="S1810" s="233"/>
      <c r="T1810" s="233"/>
      <c r="U1810" s="233"/>
      <c r="V1810" s="233"/>
      <c r="W1810" s="233"/>
      <c r="X1810" s="233"/>
      <c r="Y1810" s="233"/>
      <c r="Z1810" s="233"/>
    </row>
    <row r="1811" spans="2:26" x14ac:dyDescent="0.2">
      <c r="B1811" s="233"/>
      <c r="C1811" s="233"/>
      <c r="D1811" s="233"/>
      <c r="E1811" s="233"/>
      <c r="F1811" s="233"/>
      <c r="G1811" s="233"/>
      <c r="H1811" s="233"/>
      <c r="I1811" s="233"/>
      <c r="J1811" s="233"/>
      <c r="K1811" s="233"/>
      <c r="L1811" s="233"/>
      <c r="M1811" s="233"/>
      <c r="N1811" s="233"/>
      <c r="O1811" s="233"/>
      <c r="P1811" s="233"/>
      <c r="Q1811" s="233"/>
      <c r="R1811" s="233"/>
      <c r="S1811" s="233"/>
      <c r="T1811" s="233"/>
      <c r="U1811" s="233"/>
      <c r="V1811" s="233"/>
      <c r="W1811" s="233"/>
      <c r="X1811" s="233"/>
      <c r="Y1811" s="233"/>
      <c r="Z1811" s="233"/>
    </row>
    <row r="1812" spans="2:26" x14ac:dyDescent="0.2">
      <c r="B1812" s="233"/>
      <c r="C1812" s="233"/>
      <c r="D1812" s="233"/>
      <c r="E1812" s="233"/>
      <c r="F1812" s="233"/>
      <c r="G1812" s="233"/>
      <c r="H1812" s="233"/>
      <c r="I1812" s="233"/>
      <c r="J1812" s="233"/>
      <c r="K1812" s="233"/>
      <c r="L1812" s="233"/>
      <c r="M1812" s="233"/>
      <c r="N1812" s="233"/>
      <c r="O1812" s="233"/>
      <c r="P1812" s="233"/>
      <c r="Q1812" s="233"/>
      <c r="R1812" s="233"/>
      <c r="S1812" s="233"/>
      <c r="T1812" s="233"/>
      <c r="U1812" s="233"/>
      <c r="V1812" s="233"/>
      <c r="W1812" s="233"/>
      <c r="X1812" s="233"/>
      <c r="Y1812" s="233"/>
      <c r="Z1812" s="233"/>
    </row>
    <row r="1813" spans="2:26" x14ac:dyDescent="0.2">
      <c r="B1813" s="233"/>
      <c r="C1813" s="233"/>
      <c r="D1813" s="233"/>
      <c r="E1813" s="233"/>
      <c r="F1813" s="233"/>
      <c r="G1813" s="233"/>
      <c r="H1813" s="233"/>
      <c r="I1813" s="233"/>
      <c r="J1813" s="233"/>
      <c r="K1813" s="233"/>
      <c r="L1813" s="233"/>
      <c r="M1813" s="233"/>
      <c r="N1813" s="233"/>
      <c r="O1813" s="233"/>
      <c r="P1813" s="233"/>
      <c r="Q1813" s="233"/>
      <c r="R1813" s="233"/>
      <c r="S1813" s="233"/>
      <c r="T1813" s="233"/>
      <c r="U1813" s="233"/>
      <c r="V1813" s="233"/>
      <c r="W1813" s="233"/>
      <c r="X1813" s="233"/>
      <c r="Y1813" s="233"/>
      <c r="Z1813" s="233"/>
    </row>
    <row r="1814" spans="2:26" x14ac:dyDescent="0.2">
      <c r="B1814" s="233"/>
      <c r="C1814" s="233"/>
      <c r="D1814" s="233"/>
      <c r="E1814" s="233"/>
      <c r="F1814" s="233"/>
      <c r="G1814" s="233"/>
      <c r="H1814" s="233"/>
      <c r="I1814" s="233"/>
      <c r="J1814" s="233"/>
      <c r="K1814" s="233"/>
      <c r="L1814" s="233"/>
      <c r="M1814" s="233"/>
      <c r="N1814" s="233"/>
      <c r="O1814" s="233"/>
      <c r="P1814" s="233"/>
      <c r="Q1814" s="233"/>
      <c r="R1814" s="233"/>
      <c r="S1814" s="233"/>
      <c r="T1814" s="233"/>
      <c r="U1814" s="233"/>
      <c r="V1814" s="233"/>
      <c r="W1814" s="233"/>
      <c r="X1814" s="233"/>
      <c r="Y1814" s="233"/>
      <c r="Z1814" s="233"/>
    </row>
    <row r="1815" spans="2:26" x14ac:dyDescent="0.2">
      <c r="B1815" s="233"/>
      <c r="C1815" s="233"/>
      <c r="D1815" s="233"/>
      <c r="E1815" s="233"/>
      <c r="F1815" s="233"/>
      <c r="G1815" s="233"/>
      <c r="H1815" s="233"/>
      <c r="I1815" s="233"/>
      <c r="J1815" s="233"/>
      <c r="K1815" s="233"/>
      <c r="L1815" s="233"/>
      <c r="M1815" s="233"/>
      <c r="N1815" s="233"/>
      <c r="O1815" s="233"/>
      <c r="P1815" s="233"/>
      <c r="Q1815" s="233"/>
      <c r="R1815" s="233"/>
      <c r="S1815" s="233"/>
      <c r="T1815" s="233"/>
      <c r="U1815" s="233"/>
      <c r="V1815" s="233"/>
      <c r="W1815" s="233"/>
      <c r="X1815" s="233"/>
      <c r="Y1815" s="233"/>
      <c r="Z1815" s="233"/>
    </row>
    <row r="1816" spans="2:26" x14ac:dyDescent="0.2">
      <c r="B1816" s="233"/>
      <c r="C1816" s="233"/>
      <c r="D1816" s="233"/>
      <c r="E1816" s="233"/>
      <c r="F1816" s="233"/>
      <c r="G1816" s="233"/>
      <c r="H1816" s="233"/>
      <c r="I1816" s="233"/>
      <c r="J1816" s="233"/>
      <c r="K1816" s="233"/>
      <c r="L1816" s="233"/>
      <c r="M1816" s="233"/>
      <c r="N1816" s="233"/>
      <c r="O1816" s="233"/>
      <c r="P1816" s="233"/>
      <c r="Q1816" s="233"/>
      <c r="R1816" s="233"/>
      <c r="S1816" s="233"/>
      <c r="T1816" s="233"/>
      <c r="U1816" s="233"/>
      <c r="V1816" s="233"/>
      <c r="W1816" s="233"/>
      <c r="X1816" s="233"/>
      <c r="Y1816" s="233"/>
      <c r="Z1816" s="233"/>
    </row>
    <row r="1817" spans="2:26" x14ac:dyDescent="0.2">
      <c r="B1817" s="233"/>
      <c r="C1817" s="233"/>
      <c r="D1817" s="233"/>
      <c r="E1817" s="233"/>
      <c r="F1817" s="233"/>
      <c r="G1817" s="233"/>
      <c r="H1817" s="233"/>
      <c r="I1817" s="233"/>
      <c r="J1817" s="233"/>
      <c r="K1817" s="233"/>
      <c r="L1817" s="233"/>
      <c r="M1817" s="233"/>
      <c r="N1817" s="233"/>
      <c r="O1817" s="233"/>
      <c r="P1817" s="233"/>
      <c r="Q1817" s="233"/>
      <c r="R1817" s="233"/>
      <c r="S1817" s="233"/>
      <c r="T1817" s="233"/>
      <c r="U1817" s="233"/>
      <c r="V1817" s="233"/>
      <c r="W1817" s="233"/>
      <c r="X1817" s="233"/>
      <c r="Y1817" s="233"/>
      <c r="Z1817" s="233"/>
    </row>
    <row r="1818" spans="2:26" x14ac:dyDescent="0.2">
      <c r="B1818" s="233"/>
      <c r="C1818" s="233"/>
      <c r="D1818" s="233"/>
      <c r="E1818" s="233"/>
      <c r="F1818" s="233"/>
      <c r="G1818" s="233"/>
      <c r="H1818" s="233"/>
      <c r="I1818" s="233"/>
      <c r="J1818" s="233"/>
      <c r="K1818" s="233"/>
      <c r="L1818" s="233"/>
      <c r="M1818" s="233"/>
      <c r="N1818" s="233"/>
      <c r="O1818" s="233"/>
      <c r="P1818" s="233"/>
      <c r="Q1818" s="233"/>
      <c r="R1818" s="233"/>
      <c r="S1818" s="233"/>
      <c r="T1818" s="233"/>
      <c r="U1818" s="233"/>
      <c r="V1818" s="233"/>
      <c r="W1818" s="233"/>
      <c r="X1818" s="233"/>
      <c r="Y1818" s="233"/>
      <c r="Z1818" s="233"/>
    </row>
    <row r="1819" spans="2:26" x14ac:dyDescent="0.2">
      <c r="B1819" s="233"/>
      <c r="C1819" s="233"/>
      <c r="D1819" s="233"/>
      <c r="E1819" s="233"/>
      <c r="F1819" s="233"/>
      <c r="G1819" s="233"/>
      <c r="H1819" s="233"/>
      <c r="I1819" s="233"/>
      <c r="J1819" s="233"/>
      <c r="K1819" s="233"/>
      <c r="L1819" s="233"/>
      <c r="M1819" s="233"/>
      <c r="N1819" s="233"/>
      <c r="O1819" s="233"/>
      <c r="P1819" s="233"/>
      <c r="Q1819" s="233"/>
      <c r="R1819" s="233"/>
      <c r="S1819" s="233"/>
      <c r="T1819" s="233"/>
      <c r="U1819" s="233"/>
      <c r="V1819" s="233"/>
      <c r="W1819" s="233"/>
      <c r="X1819" s="233"/>
      <c r="Y1819" s="233"/>
      <c r="Z1819" s="233"/>
    </row>
    <row r="1820" spans="2:26" x14ac:dyDescent="0.2">
      <c r="B1820" s="233"/>
      <c r="C1820" s="233"/>
      <c r="D1820" s="233"/>
      <c r="E1820" s="233"/>
      <c r="F1820" s="233"/>
      <c r="G1820" s="233"/>
      <c r="H1820" s="233"/>
      <c r="I1820" s="233"/>
      <c r="J1820" s="233"/>
      <c r="K1820" s="233"/>
      <c r="L1820" s="233"/>
      <c r="M1820" s="233"/>
      <c r="N1820" s="233"/>
      <c r="O1820" s="233"/>
      <c r="P1820" s="233"/>
      <c r="Q1820" s="233"/>
      <c r="R1820" s="233"/>
      <c r="S1820" s="233"/>
      <c r="T1820" s="233"/>
      <c r="U1820" s="233"/>
      <c r="V1820" s="233"/>
      <c r="W1820" s="233"/>
      <c r="X1820" s="233"/>
      <c r="Y1820" s="233"/>
      <c r="Z1820" s="233"/>
    </row>
    <row r="1821" spans="2:26" x14ac:dyDescent="0.2">
      <c r="B1821" s="233"/>
      <c r="C1821" s="233"/>
      <c r="D1821" s="233"/>
      <c r="E1821" s="233"/>
      <c r="F1821" s="233"/>
      <c r="G1821" s="233"/>
      <c r="H1821" s="233"/>
      <c r="I1821" s="233"/>
      <c r="J1821" s="233"/>
      <c r="K1821" s="233"/>
      <c r="L1821" s="233"/>
      <c r="M1821" s="233"/>
      <c r="N1821" s="233"/>
      <c r="O1821" s="233"/>
      <c r="P1821" s="233"/>
      <c r="Q1821" s="233"/>
      <c r="R1821" s="233"/>
      <c r="S1821" s="233"/>
      <c r="T1821" s="233"/>
      <c r="U1821" s="233"/>
      <c r="V1821" s="233"/>
      <c r="W1821" s="233"/>
      <c r="X1821" s="233"/>
      <c r="Y1821" s="233"/>
      <c r="Z1821" s="233"/>
    </row>
    <row r="1822" spans="2:26" x14ac:dyDescent="0.2">
      <c r="B1822" s="233"/>
      <c r="C1822" s="233"/>
      <c r="D1822" s="233"/>
      <c r="E1822" s="233"/>
      <c r="F1822" s="233"/>
      <c r="G1822" s="233"/>
      <c r="H1822" s="233"/>
      <c r="I1822" s="233"/>
      <c r="J1822" s="233"/>
      <c r="K1822" s="233"/>
      <c r="L1822" s="233"/>
      <c r="M1822" s="233"/>
      <c r="N1822" s="233"/>
      <c r="O1822" s="233"/>
      <c r="P1822" s="233"/>
      <c r="Q1822" s="233"/>
      <c r="R1822" s="233"/>
      <c r="S1822" s="233"/>
      <c r="T1822" s="233"/>
      <c r="U1822" s="233"/>
      <c r="V1822" s="233"/>
      <c r="W1822" s="233"/>
      <c r="X1822" s="233"/>
      <c r="Y1822" s="233"/>
      <c r="Z1822" s="233"/>
    </row>
    <row r="1823" spans="2:26" x14ac:dyDescent="0.2">
      <c r="B1823" s="233"/>
      <c r="C1823" s="233"/>
      <c r="D1823" s="233"/>
      <c r="E1823" s="233"/>
      <c r="F1823" s="233"/>
      <c r="G1823" s="233"/>
      <c r="H1823" s="233"/>
      <c r="I1823" s="233"/>
      <c r="J1823" s="233"/>
      <c r="K1823" s="233"/>
      <c r="L1823" s="233"/>
      <c r="M1823" s="233"/>
      <c r="N1823" s="233"/>
      <c r="O1823" s="233"/>
      <c r="P1823" s="233"/>
      <c r="Q1823" s="233"/>
      <c r="R1823" s="233"/>
      <c r="S1823" s="233"/>
      <c r="T1823" s="233"/>
      <c r="U1823" s="233"/>
      <c r="V1823" s="233"/>
      <c r="W1823" s="233"/>
      <c r="X1823" s="233"/>
      <c r="Y1823" s="233"/>
      <c r="Z1823" s="233"/>
    </row>
    <row r="1824" spans="2:26" x14ac:dyDescent="0.2">
      <c r="B1824" s="233"/>
      <c r="C1824" s="233"/>
      <c r="D1824" s="233"/>
      <c r="E1824" s="233"/>
      <c r="F1824" s="233"/>
      <c r="G1824" s="233"/>
      <c r="H1824" s="233"/>
      <c r="I1824" s="233"/>
      <c r="J1824" s="233"/>
      <c r="K1824" s="233"/>
      <c r="L1824" s="233"/>
      <c r="M1824" s="233"/>
      <c r="N1824" s="233"/>
      <c r="O1824" s="233"/>
      <c r="P1824" s="233"/>
      <c r="Q1824" s="233"/>
      <c r="R1824" s="233"/>
      <c r="S1824" s="233"/>
      <c r="T1824" s="233"/>
      <c r="U1824" s="233"/>
      <c r="V1824" s="233"/>
      <c r="W1824" s="233"/>
      <c r="X1824" s="233"/>
      <c r="Y1824" s="233"/>
      <c r="Z1824" s="233"/>
    </row>
    <row r="1825" spans="2:26" x14ac:dyDescent="0.2">
      <c r="B1825" s="233"/>
      <c r="C1825" s="233"/>
      <c r="D1825" s="233"/>
      <c r="E1825" s="233"/>
      <c r="F1825" s="233"/>
      <c r="G1825" s="233"/>
      <c r="H1825" s="233"/>
      <c r="I1825" s="233"/>
      <c r="J1825" s="233"/>
      <c r="K1825" s="233"/>
      <c r="L1825" s="233"/>
      <c r="M1825" s="233"/>
      <c r="N1825" s="233"/>
      <c r="O1825" s="233"/>
      <c r="P1825" s="233"/>
      <c r="Q1825" s="233"/>
      <c r="R1825" s="233"/>
      <c r="S1825" s="233"/>
      <c r="T1825" s="233"/>
      <c r="U1825" s="233"/>
      <c r="V1825" s="233"/>
      <c r="W1825" s="233"/>
      <c r="X1825" s="233"/>
      <c r="Y1825" s="233"/>
      <c r="Z1825" s="233"/>
    </row>
    <row r="1826" spans="2:26" x14ac:dyDescent="0.2">
      <c r="B1826" s="233"/>
      <c r="C1826" s="233"/>
      <c r="D1826" s="233"/>
      <c r="E1826" s="233"/>
      <c r="F1826" s="233"/>
      <c r="G1826" s="233"/>
      <c r="H1826" s="233"/>
      <c r="I1826" s="233"/>
      <c r="J1826" s="233"/>
      <c r="K1826" s="233"/>
      <c r="L1826" s="233"/>
      <c r="M1826" s="233"/>
      <c r="N1826" s="233"/>
      <c r="O1826" s="233"/>
      <c r="P1826" s="233"/>
      <c r="Q1826" s="233"/>
      <c r="R1826" s="233"/>
      <c r="S1826" s="233"/>
      <c r="T1826" s="233"/>
      <c r="U1826" s="233"/>
      <c r="V1826" s="233"/>
      <c r="W1826" s="233"/>
      <c r="X1826" s="233"/>
      <c r="Y1826" s="233"/>
      <c r="Z1826" s="233"/>
    </row>
    <row r="1827" spans="2:26" x14ac:dyDescent="0.2">
      <c r="B1827" s="233"/>
      <c r="C1827" s="233"/>
      <c r="D1827" s="233"/>
      <c r="E1827" s="233"/>
      <c r="F1827" s="233"/>
      <c r="G1827" s="233"/>
      <c r="H1827" s="233"/>
      <c r="I1827" s="233"/>
      <c r="J1827" s="233"/>
      <c r="K1827" s="233"/>
      <c r="L1827" s="233"/>
      <c r="M1827" s="233"/>
      <c r="N1827" s="233"/>
      <c r="O1827" s="233"/>
      <c r="P1827" s="233"/>
      <c r="Q1827" s="233"/>
      <c r="R1827" s="233"/>
      <c r="S1827" s="233"/>
      <c r="T1827" s="233"/>
      <c r="U1827" s="233"/>
      <c r="V1827" s="233"/>
      <c r="W1827" s="233"/>
      <c r="X1827" s="233"/>
      <c r="Y1827" s="233"/>
      <c r="Z1827" s="233"/>
    </row>
    <row r="1828" spans="2:26" x14ac:dyDescent="0.2">
      <c r="B1828" s="233"/>
      <c r="C1828" s="233"/>
      <c r="D1828" s="233"/>
      <c r="E1828" s="233"/>
      <c r="F1828" s="233"/>
      <c r="G1828" s="233"/>
      <c r="H1828" s="233"/>
      <c r="I1828" s="233"/>
      <c r="J1828" s="233"/>
      <c r="K1828" s="233"/>
      <c r="L1828" s="233"/>
      <c r="M1828" s="233"/>
      <c r="N1828" s="233"/>
      <c r="O1828" s="233"/>
      <c r="P1828" s="233"/>
      <c r="Q1828" s="233"/>
      <c r="R1828" s="233"/>
      <c r="S1828" s="233"/>
      <c r="T1828" s="233"/>
      <c r="U1828" s="233"/>
      <c r="V1828" s="233"/>
      <c r="W1828" s="233"/>
      <c r="X1828" s="233"/>
      <c r="Y1828" s="233"/>
      <c r="Z1828" s="233"/>
    </row>
    <row r="1829" spans="2:26" x14ac:dyDescent="0.2">
      <c r="B1829" s="233"/>
      <c r="C1829" s="233"/>
      <c r="D1829" s="233"/>
      <c r="E1829" s="233"/>
      <c r="F1829" s="233"/>
      <c r="G1829" s="233"/>
      <c r="H1829" s="233"/>
      <c r="I1829" s="233"/>
      <c r="J1829" s="233"/>
      <c r="K1829" s="233"/>
      <c r="L1829" s="233"/>
      <c r="M1829" s="233"/>
      <c r="N1829" s="233"/>
      <c r="O1829" s="233"/>
      <c r="P1829" s="233"/>
      <c r="Q1829" s="233"/>
      <c r="R1829" s="233"/>
      <c r="S1829" s="233"/>
      <c r="T1829" s="233"/>
      <c r="U1829" s="233"/>
      <c r="V1829" s="233"/>
      <c r="W1829" s="233"/>
      <c r="X1829" s="233"/>
      <c r="Y1829" s="233"/>
      <c r="Z1829" s="233"/>
    </row>
    <row r="1830" spans="2:26" x14ac:dyDescent="0.2">
      <c r="B1830" s="233"/>
      <c r="C1830" s="233"/>
      <c r="D1830" s="233"/>
      <c r="E1830" s="233"/>
      <c r="F1830" s="233"/>
      <c r="G1830" s="233"/>
      <c r="H1830" s="233"/>
      <c r="I1830" s="233"/>
      <c r="J1830" s="233"/>
      <c r="K1830" s="233"/>
      <c r="L1830" s="233"/>
      <c r="M1830" s="233"/>
      <c r="N1830" s="233"/>
      <c r="O1830" s="233"/>
      <c r="P1830" s="233"/>
      <c r="Q1830" s="233"/>
      <c r="R1830" s="233"/>
      <c r="S1830" s="233"/>
      <c r="T1830" s="233"/>
      <c r="U1830" s="233"/>
      <c r="V1830" s="233"/>
      <c r="W1830" s="233"/>
      <c r="X1830" s="233"/>
      <c r="Y1830" s="233"/>
      <c r="Z1830" s="233"/>
    </row>
    <row r="1831" spans="2:26" x14ac:dyDescent="0.2">
      <c r="B1831" s="233"/>
      <c r="C1831" s="233"/>
      <c r="D1831" s="233"/>
      <c r="E1831" s="233"/>
      <c r="F1831" s="233"/>
      <c r="G1831" s="233"/>
      <c r="H1831" s="233"/>
      <c r="I1831" s="233"/>
      <c r="J1831" s="233"/>
      <c r="K1831" s="233"/>
      <c r="L1831" s="233"/>
      <c r="M1831" s="233"/>
      <c r="N1831" s="233"/>
      <c r="O1831" s="233"/>
      <c r="P1831" s="233"/>
      <c r="Q1831" s="233"/>
      <c r="R1831" s="233"/>
      <c r="S1831" s="233"/>
      <c r="T1831" s="233"/>
      <c r="U1831" s="233"/>
      <c r="V1831" s="233"/>
      <c r="W1831" s="233"/>
      <c r="X1831" s="233"/>
      <c r="Y1831" s="233"/>
      <c r="Z1831" s="233"/>
    </row>
    <row r="1832" spans="2:26" x14ac:dyDescent="0.2">
      <c r="B1832" s="233"/>
      <c r="C1832" s="233"/>
      <c r="D1832" s="233"/>
      <c r="E1832" s="233"/>
      <c r="F1832" s="233"/>
      <c r="G1832" s="233"/>
      <c r="H1832" s="233"/>
      <c r="I1832" s="233"/>
      <c r="J1832" s="233"/>
      <c r="K1832" s="233"/>
      <c r="L1832" s="233"/>
      <c r="M1832" s="233"/>
      <c r="N1832" s="233"/>
      <c r="O1832" s="233"/>
      <c r="P1832" s="233"/>
      <c r="Q1832" s="233"/>
      <c r="R1832" s="233"/>
      <c r="S1832" s="233"/>
      <c r="T1832" s="233"/>
      <c r="U1832" s="233"/>
      <c r="V1832" s="233"/>
      <c r="W1832" s="233"/>
      <c r="X1832" s="233"/>
      <c r="Y1832" s="233"/>
      <c r="Z1832" s="233"/>
    </row>
    <row r="1833" spans="2:26" x14ac:dyDescent="0.2">
      <c r="B1833" s="233"/>
      <c r="C1833" s="233"/>
      <c r="D1833" s="233"/>
      <c r="E1833" s="233"/>
      <c r="F1833" s="233"/>
      <c r="G1833" s="233"/>
      <c r="H1833" s="233"/>
      <c r="I1833" s="233"/>
      <c r="J1833" s="233"/>
      <c r="K1833" s="233"/>
      <c r="L1833" s="233"/>
      <c r="M1833" s="233"/>
      <c r="N1833" s="233"/>
      <c r="O1833" s="233"/>
      <c r="P1833" s="233"/>
      <c r="Q1833" s="233"/>
      <c r="R1833" s="233"/>
      <c r="S1833" s="233"/>
      <c r="T1833" s="233"/>
      <c r="U1833" s="233"/>
      <c r="V1833" s="233"/>
      <c r="W1833" s="233"/>
      <c r="X1833" s="233"/>
      <c r="Y1833" s="233"/>
      <c r="Z1833" s="233"/>
    </row>
    <row r="1834" spans="2:26" x14ac:dyDescent="0.2">
      <c r="B1834" s="233"/>
      <c r="C1834" s="233"/>
      <c r="D1834" s="233"/>
      <c r="E1834" s="233"/>
      <c r="F1834" s="233"/>
      <c r="G1834" s="233"/>
      <c r="H1834" s="233"/>
      <c r="I1834" s="233"/>
      <c r="J1834" s="233"/>
      <c r="K1834" s="233"/>
      <c r="L1834" s="233"/>
      <c r="M1834" s="233"/>
      <c r="N1834" s="233"/>
      <c r="O1834" s="233"/>
      <c r="P1834" s="233"/>
      <c r="Q1834" s="233"/>
      <c r="R1834" s="233"/>
      <c r="S1834" s="233"/>
      <c r="T1834" s="233"/>
      <c r="U1834" s="233"/>
      <c r="V1834" s="233"/>
      <c r="W1834" s="233"/>
      <c r="X1834" s="233"/>
      <c r="Y1834" s="233"/>
      <c r="Z1834" s="233"/>
    </row>
    <row r="1835" spans="2:26" x14ac:dyDescent="0.2">
      <c r="B1835" s="233"/>
      <c r="C1835" s="233"/>
      <c r="D1835" s="233"/>
      <c r="E1835" s="233"/>
      <c r="F1835" s="233"/>
      <c r="G1835" s="233"/>
      <c r="H1835" s="233"/>
      <c r="I1835" s="233"/>
      <c r="J1835" s="233"/>
      <c r="K1835" s="233"/>
      <c r="L1835" s="233"/>
      <c r="M1835" s="233"/>
      <c r="N1835" s="233"/>
      <c r="O1835" s="233"/>
      <c r="P1835" s="233"/>
      <c r="Q1835" s="233"/>
      <c r="R1835" s="233"/>
      <c r="S1835" s="233"/>
      <c r="T1835" s="233"/>
      <c r="U1835" s="233"/>
      <c r="V1835" s="233"/>
      <c r="W1835" s="233"/>
      <c r="X1835" s="233"/>
      <c r="Y1835" s="233"/>
      <c r="Z1835" s="233"/>
    </row>
    <row r="1836" spans="2:26" x14ac:dyDescent="0.2">
      <c r="B1836" s="233"/>
      <c r="C1836" s="233"/>
      <c r="D1836" s="233"/>
      <c r="E1836" s="233"/>
      <c r="F1836" s="233"/>
      <c r="G1836" s="233"/>
      <c r="H1836" s="233"/>
      <c r="I1836" s="233"/>
      <c r="J1836" s="233"/>
      <c r="K1836" s="233"/>
      <c r="L1836" s="233"/>
      <c r="M1836" s="233"/>
      <c r="N1836" s="233"/>
      <c r="O1836" s="233"/>
      <c r="P1836" s="233"/>
      <c r="Q1836" s="233"/>
      <c r="R1836" s="233"/>
      <c r="S1836" s="233"/>
      <c r="T1836" s="233"/>
      <c r="U1836" s="233"/>
      <c r="V1836" s="233"/>
      <c r="W1836" s="233"/>
      <c r="X1836" s="233"/>
      <c r="Y1836" s="233"/>
      <c r="Z1836" s="233"/>
    </row>
    <row r="1837" spans="2:26" x14ac:dyDescent="0.2">
      <c r="B1837" s="233"/>
      <c r="C1837" s="233"/>
      <c r="D1837" s="233"/>
      <c r="E1837" s="233"/>
      <c r="F1837" s="233"/>
      <c r="G1837" s="233"/>
      <c r="H1837" s="233"/>
      <c r="I1837" s="233"/>
      <c r="J1837" s="233"/>
      <c r="K1837" s="233"/>
      <c r="L1837" s="233"/>
      <c r="M1837" s="233"/>
      <c r="N1837" s="233"/>
      <c r="O1837" s="233"/>
      <c r="P1837" s="233"/>
      <c r="Q1837" s="233"/>
      <c r="R1837" s="233"/>
      <c r="S1837" s="233"/>
      <c r="T1837" s="233"/>
      <c r="U1837" s="233"/>
      <c r="V1837" s="233"/>
      <c r="W1837" s="233"/>
      <c r="X1837" s="233"/>
      <c r="Y1837" s="233"/>
      <c r="Z1837" s="233"/>
    </row>
    <row r="1838" spans="2:26" x14ac:dyDescent="0.2">
      <c r="B1838" s="233"/>
      <c r="C1838" s="233"/>
      <c r="D1838" s="233"/>
      <c r="E1838" s="233"/>
      <c r="F1838" s="233"/>
      <c r="G1838" s="233"/>
      <c r="H1838" s="233"/>
      <c r="I1838" s="233"/>
      <c r="J1838" s="233"/>
      <c r="K1838" s="233"/>
      <c r="L1838" s="233"/>
      <c r="M1838" s="233"/>
      <c r="N1838" s="233"/>
      <c r="O1838" s="233"/>
      <c r="P1838" s="233"/>
      <c r="Q1838" s="233"/>
      <c r="R1838" s="233"/>
      <c r="S1838" s="233"/>
      <c r="T1838" s="233"/>
      <c r="U1838" s="233"/>
      <c r="V1838" s="233"/>
      <c r="W1838" s="233"/>
      <c r="X1838" s="233"/>
      <c r="Y1838" s="233"/>
      <c r="Z1838" s="233"/>
    </row>
    <row r="1839" spans="2:26" x14ac:dyDescent="0.2">
      <c r="B1839" s="233"/>
      <c r="C1839" s="233"/>
      <c r="D1839" s="233"/>
      <c r="E1839" s="233"/>
      <c r="F1839" s="233"/>
      <c r="G1839" s="233"/>
      <c r="H1839" s="233"/>
      <c r="I1839" s="233"/>
      <c r="J1839" s="233"/>
      <c r="K1839" s="233"/>
      <c r="L1839" s="233"/>
      <c r="M1839" s="233"/>
      <c r="N1839" s="233"/>
      <c r="O1839" s="233"/>
      <c r="P1839" s="233"/>
      <c r="Q1839" s="233"/>
      <c r="R1839" s="233"/>
      <c r="S1839" s="233"/>
      <c r="T1839" s="233"/>
      <c r="U1839" s="233"/>
      <c r="V1839" s="233"/>
      <c r="W1839" s="233"/>
      <c r="X1839" s="233"/>
      <c r="Y1839" s="233"/>
      <c r="Z1839" s="233"/>
    </row>
    <row r="1840" spans="2:26" x14ac:dyDescent="0.2">
      <c r="B1840" s="233"/>
      <c r="C1840" s="233"/>
      <c r="D1840" s="233"/>
      <c r="E1840" s="233"/>
      <c r="F1840" s="233"/>
      <c r="G1840" s="233"/>
      <c r="H1840" s="233"/>
      <c r="I1840" s="233"/>
      <c r="J1840" s="233"/>
      <c r="K1840" s="233"/>
      <c r="L1840" s="233"/>
      <c r="M1840" s="233"/>
      <c r="N1840" s="233"/>
      <c r="O1840" s="233"/>
      <c r="P1840" s="233"/>
      <c r="Q1840" s="233"/>
      <c r="R1840" s="233"/>
      <c r="S1840" s="233"/>
      <c r="T1840" s="233"/>
      <c r="U1840" s="233"/>
      <c r="V1840" s="233"/>
      <c r="W1840" s="233"/>
      <c r="X1840" s="233"/>
      <c r="Y1840" s="233"/>
      <c r="Z1840" s="233"/>
    </row>
    <row r="1841" spans="2:26" x14ac:dyDescent="0.2">
      <c r="B1841" s="233"/>
      <c r="C1841" s="233"/>
      <c r="D1841" s="233"/>
      <c r="E1841" s="233"/>
      <c r="F1841" s="233"/>
      <c r="G1841" s="233"/>
      <c r="H1841" s="233"/>
      <c r="I1841" s="233"/>
      <c r="J1841" s="233"/>
      <c r="K1841" s="233"/>
      <c r="L1841" s="233"/>
      <c r="M1841" s="233"/>
      <c r="N1841" s="233"/>
      <c r="O1841" s="233"/>
      <c r="P1841" s="233"/>
      <c r="Q1841" s="233"/>
      <c r="R1841" s="233"/>
      <c r="S1841" s="233"/>
      <c r="T1841" s="233"/>
      <c r="U1841" s="233"/>
      <c r="V1841" s="233"/>
      <c r="W1841" s="233"/>
      <c r="X1841" s="233"/>
      <c r="Y1841" s="233"/>
      <c r="Z1841" s="233"/>
    </row>
    <row r="1842" spans="2:26" x14ac:dyDescent="0.2">
      <c r="B1842" s="233"/>
      <c r="C1842" s="233"/>
      <c r="D1842" s="233"/>
      <c r="E1842" s="233"/>
      <c r="F1842" s="233"/>
      <c r="G1842" s="233"/>
      <c r="H1842" s="233"/>
      <c r="I1842" s="233"/>
      <c r="J1842" s="233"/>
      <c r="K1842" s="233"/>
      <c r="L1842" s="233"/>
      <c r="M1842" s="233"/>
      <c r="N1842" s="233"/>
      <c r="O1842" s="233"/>
      <c r="P1842" s="233"/>
      <c r="Q1842" s="233"/>
      <c r="R1842" s="233"/>
      <c r="S1842" s="233"/>
      <c r="T1842" s="233"/>
      <c r="U1842" s="233"/>
      <c r="V1842" s="233"/>
      <c r="W1842" s="233"/>
      <c r="X1842" s="233"/>
      <c r="Y1842" s="233"/>
      <c r="Z1842" s="233"/>
    </row>
    <row r="1843" spans="2:26" x14ac:dyDescent="0.2">
      <c r="B1843" s="233"/>
      <c r="C1843" s="233"/>
      <c r="D1843" s="233"/>
      <c r="E1843" s="233"/>
      <c r="F1843" s="233"/>
      <c r="G1843" s="233"/>
      <c r="H1843" s="233"/>
      <c r="I1843" s="233"/>
      <c r="J1843" s="233"/>
      <c r="K1843" s="233"/>
      <c r="L1843" s="233"/>
      <c r="M1843" s="233"/>
      <c r="N1843" s="233"/>
      <c r="O1843" s="233"/>
      <c r="P1843" s="233"/>
      <c r="Q1843" s="233"/>
      <c r="R1843" s="233"/>
      <c r="S1843" s="233"/>
      <c r="T1843" s="233"/>
      <c r="U1843" s="233"/>
      <c r="V1843" s="233"/>
      <c r="W1843" s="233"/>
      <c r="X1843" s="233"/>
      <c r="Y1843" s="233"/>
      <c r="Z1843" s="233"/>
    </row>
    <row r="1844" spans="2:26" x14ac:dyDescent="0.2">
      <c r="B1844" s="233"/>
      <c r="C1844" s="233"/>
      <c r="D1844" s="233"/>
      <c r="E1844" s="233"/>
      <c r="F1844" s="233"/>
      <c r="G1844" s="233"/>
      <c r="H1844" s="233"/>
      <c r="I1844" s="233"/>
      <c r="J1844" s="233"/>
      <c r="K1844" s="233"/>
      <c r="L1844" s="233"/>
      <c r="M1844" s="233"/>
      <c r="N1844" s="233"/>
      <c r="O1844" s="233"/>
      <c r="P1844" s="233"/>
      <c r="Q1844" s="233"/>
      <c r="R1844" s="233"/>
      <c r="S1844" s="233"/>
      <c r="T1844" s="233"/>
      <c r="U1844" s="233"/>
      <c r="V1844" s="233"/>
      <c r="W1844" s="233"/>
      <c r="X1844" s="233"/>
      <c r="Y1844" s="233"/>
      <c r="Z1844" s="233"/>
    </row>
    <row r="1845" spans="2:26" x14ac:dyDescent="0.2">
      <c r="B1845" s="233"/>
      <c r="C1845" s="233"/>
      <c r="D1845" s="233"/>
      <c r="E1845" s="233"/>
      <c r="F1845" s="233"/>
      <c r="G1845" s="233"/>
      <c r="H1845" s="233"/>
      <c r="I1845" s="233"/>
      <c r="J1845" s="233"/>
      <c r="K1845" s="233"/>
      <c r="L1845" s="233"/>
      <c r="M1845" s="233"/>
      <c r="N1845" s="233"/>
      <c r="O1845" s="233"/>
      <c r="P1845" s="233"/>
      <c r="Q1845" s="233"/>
      <c r="R1845" s="233"/>
      <c r="S1845" s="233"/>
      <c r="T1845" s="233"/>
      <c r="U1845" s="233"/>
      <c r="V1845" s="233"/>
      <c r="W1845" s="233"/>
      <c r="X1845" s="233"/>
      <c r="Y1845" s="233"/>
      <c r="Z1845" s="233"/>
    </row>
    <row r="1846" spans="2:26" x14ac:dyDescent="0.2">
      <c r="B1846" s="233"/>
      <c r="C1846" s="233"/>
      <c r="D1846" s="233"/>
      <c r="E1846" s="233"/>
      <c r="F1846" s="233"/>
      <c r="G1846" s="233"/>
      <c r="H1846" s="233"/>
      <c r="I1846" s="233"/>
      <c r="J1846" s="233"/>
      <c r="K1846" s="233"/>
      <c r="L1846" s="233"/>
      <c r="M1846" s="233"/>
      <c r="N1846" s="233"/>
      <c r="O1846" s="233"/>
      <c r="P1846" s="233"/>
      <c r="Q1846" s="233"/>
      <c r="R1846" s="233"/>
      <c r="S1846" s="233"/>
      <c r="T1846" s="233"/>
      <c r="U1846" s="233"/>
      <c r="V1846" s="233"/>
      <c r="W1846" s="233"/>
      <c r="X1846" s="233"/>
      <c r="Y1846" s="233"/>
      <c r="Z1846" s="233"/>
    </row>
    <row r="1847" spans="2:26" x14ac:dyDescent="0.2">
      <c r="B1847" s="233"/>
      <c r="C1847" s="233"/>
      <c r="D1847" s="233"/>
      <c r="E1847" s="233"/>
      <c r="F1847" s="233"/>
      <c r="G1847" s="233"/>
      <c r="H1847" s="233"/>
      <c r="I1847" s="233"/>
      <c r="J1847" s="233"/>
      <c r="K1847" s="233"/>
      <c r="L1847" s="233"/>
      <c r="M1847" s="233"/>
      <c r="N1847" s="233"/>
      <c r="O1847" s="233"/>
      <c r="P1847" s="233"/>
      <c r="Q1847" s="233"/>
      <c r="R1847" s="233"/>
      <c r="S1847" s="233"/>
      <c r="T1847" s="233"/>
      <c r="U1847" s="233"/>
      <c r="V1847" s="233"/>
      <c r="W1847" s="233"/>
      <c r="X1847" s="233"/>
      <c r="Y1847" s="233"/>
      <c r="Z1847" s="233"/>
    </row>
    <row r="1848" spans="2:26" x14ac:dyDescent="0.2">
      <c r="B1848" s="233"/>
      <c r="C1848" s="233"/>
      <c r="D1848" s="233"/>
      <c r="E1848" s="233"/>
      <c r="F1848" s="233"/>
      <c r="G1848" s="233"/>
      <c r="H1848" s="233"/>
      <c r="I1848" s="233"/>
      <c r="J1848" s="233"/>
      <c r="K1848" s="233"/>
      <c r="L1848" s="233"/>
      <c r="M1848" s="233"/>
      <c r="N1848" s="233"/>
      <c r="O1848" s="233"/>
      <c r="P1848" s="233"/>
      <c r="Q1848" s="233"/>
      <c r="R1848" s="233"/>
      <c r="S1848" s="233"/>
      <c r="T1848" s="233"/>
      <c r="U1848" s="233"/>
      <c r="V1848" s="233"/>
      <c r="W1848" s="233"/>
      <c r="X1848" s="233"/>
      <c r="Y1848" s="233"/>
      <c r="Z1848" s="233"/>
    </row>
    <row r="1849" spans="2:26" x14ac:dyDescent="0.2">
      <c r="B1849" s="233"/>
      <c r="C1849" s="233"/>
      <c r="D1849" s="233"/>
      <c r="E1849" s="233"/>
      <c r="F1849" s="233"/>
      <c r="G1849" s="233"/>
      <c r="H1849" s="233"/>
      <c r="I1849" s="233"/>
      <c r="J1849" s="233"/>
      <c r="K1849" s="233"/>
      <c r="L1849" s="233"/>
      <c r="M1849" s="233"/>
      <c r="N1849" s="233"/>
      <c r="O1849" s="233"/>
      <c r="P1849" s="233"/>
      <c r="Q1849" s="233"/>
      <c r="R1849" s="233"/>
      <c r="S1849" s="233"/>
      <c r="T1849" s="233"/>
      <c r="U1849" s="233"/>
      <c r="V1849" s="233"/>
      <c r="W1849" s="233"/>
      <c r="X1849" s="233"/>
      <c r="Y1849" s="233"/>
      <c r="Z1849" s="233"/>
    </row>
    <row r="1850" spans="2:26" x14ac:dyDescent="0.2">
      <c r="B1850" s="233"/>
      <c r="C1850" s="233"/>
      <c r="D1850" s="233"/>
      <c r="E1850" s="233"/>
      <c r="F1850" s="233"/>
      <c r="G1850" s="233"/>
      <c r="H1850" s="233"/>
      <c r="I1850" s="233"/>
      <c r="J1850" s="233"/>
      <c r="K1850" s="233"/>
      <c r="L1850" s="233"/>
      <c r="M1850" s="233"/>
      <c r="N1850" s="233"/>
      <c r="O1850" s="233"/>
      <c r="P1850" s="233"/>
      <c r="Q1850" s="233"/>
      <c r="R1850" s="233"/>
      <c r="S1850" s="233"/>
      <c r="T1850" s="233"/>
      <c r="U1850" s="233"/>
      <c r="V1850" s="233"/>
      <c r="W1850" s="233"/>
      <c r="X1850" s="233"/>
      <c r="Y1850" s="233"/>
      <c r="Z1850" s="233"/>
    </row>
    <row r="1851" spans="2:26" x14ac:dyDescent="0.2">
      <c r="B1851" s="233"/>
      <c r="C1851" s="233"/>
      <c r="D1851" s="233"/>
      <c r="E1851" s="233"/>
      <c r="F1851" s="233"/>
      <c r="G1851" s="233"/>
      <c r="H1851" s="233"/>
      <c r="I1851" s="233"/>
      <c r="J1851" s="233"/>
      <c r="K1851" s="233"/>
      <c r="L1851" s="233"/>
      <c r="M1851" s="233"/>
      <c r="N1851" s="233"/>
      <c r="O1851" s="233"/>
      <c r="P1851" s="233"/>
      <c r="Q1851" s="233"/>
      <c r="R1851" s="233"/>
      <c r="S1851" s="233"/>
      <c r="T1851" s="233"/>
      <c r="U1851" s="233"/>
      <c r="V1851" s="233"/>
      <c r="W1851" s="233"/>
      <c r="X1851" s="233"/>
      <c r="Y1851" s="233"/>
      <c r="Z1851" s="233"/>
    </row>
    <row r="1852" spans="2:26" x14ac:dyDescent="0.2">
      <c r="B1852" s="233"/>
      <c r="C1852" s="233"/>
      <c r="D1852" s="233"/>
      <c r="E1852" s="233"/>
      <c r="F1852" s="233"/>
      <c r="G1852" s="233"/>
      <c r="H1852" s="233"/>
      <c r="I1852" s="233"/>
      <c r="J1852" s="233"/>
      <c r="K1852" s="233"/>
      <c r="L1852" s="233"/>
      <c r="M1852" s="233"/>
      <c r="N1852" s="233"/>
      <c r="O1852" s="233"/>
      <c r="P1852" s="233"/>
      <c r="Q1852" s="233"/>
      <c r="R1852" s="233"/>
      <c r="S1852" s="233"/>
      <c r="T1852" s="233"/>
      <c r="U1852" s="233"/>
      <c r="V1852" s="233"/>
      <c r="W1852" s="233"/>
      <c r="X1852" s="233"/>
      <c r="Y1852" s="233"/>
      <c r="Z1852" s="233"/>
    </row>
    <row r="1853" spans="2:26" x14ac:dyDescent="0.2">
      <c r="B1853" s="233"/>
      <c r="C1853" s="233"/>
      <c r="D1853" s="233"/>
      <c r="E1853" s="233"/>
      <c r="F1853" s="233"/>
      <c r="G1853" s="233"/>
      <c r="H1853" s="233"/>
      <c r="I1853" s="233"/>
      <c r="J1853" s="233"/>
      <c r="K1853" s="233"/>
      <c r="L1853" s="233"/>
      <c r="M1853" s="233"/>
      <c r="N1853" s="233"/>
      <c r="O1853" s="233"/>
      <c r="P1853" s="233"/>
      <c r="Q1853" s="233"/>
      <c r="R1853" s="233"/>
      <c r="S1853" s="233"/>
      <c r="T1853" s="233"/>
      <c r="U1853" s="233"/>
      <c r="V1853" s="233"/>
      <c r="W1853" s="233"/>
      <c r="X1853" s="233"/>
      <c r="Y1853" s="233"/>
      <c r="Z1853" s="233"/>
    </row>
    <row r="1854" spans="2:26" x14ac:dyDescent="0.2">
      <c r="B1854" s="233"/>
      <c r="C1854" s="233"/>
      <c r="D1854" s="233"/>
      <c r="E1854" s="233"/>
      <c r="F1854" s="233"/>
      <c r="G1854" s="233"/>
      <c r="H1854" s="233"/>
      <c r="I1854" s="233"/>
      <c r="J1854" s="233"/>
      <c r="K1854" s="233"/>
      <c r="L1854" s="233"/>
      <c r="M1854" s="233"/>
      <c r="N1854" s="233"/>
      <c r="O1854" s="233"/>
      <c r="P1854" s="233"/>
      <c r="Q1854" s="233"/>
      <c r="R1854" s="233"/>
      <c r="S1854" s="233"/>
      <c r="T1854" s="233"/>
      <c r="U1854" s="233"/>
      <c r="V1854" s="233"/>
      <c r="W1854" s="233"/>
      <c r="X1854" s="233"/>
      <c r="Y1854" s="233"/>
      <c r="Z1854" s="233"/>
    </row>
    <row r="1855" spans="2:26" x14ac:dyDescent="0.2">
      <c r="B1855" s="233"/>
      <c r="C1855" s="233"/>
      <c r="D1855" s="233"/>
      <c r="E1855" s="233"/>
      <c r="F1855" s="233"/>
      <c r="G1855" s="233"/>
      <c r="H1855" s="233"/>
      <c r="I1855" s="233"/>
      <c r="J1855" s="233"/>
      <c r="K1855" s="233"/>
      <c r="L1855" s="233"/>
      <c r="M1855" s="233"/>
      <c r="N1855" s="233"/>
      <c r="O1855" s="233"/>
      <c r="P1855" s="233"/>
      <c r="Q1855" s="233"/>
      <c r="R1855" s="233"/>
      <c r="S1855" s="233"/>
      <c r="T1855" s="233"/>
      <c r="U1855" s="233"/>
      <c r="V1855" s="233"/>
      <c r="W1855" s="233"/>
      <c r="X1855" s="233"/>
      <c r="Y1855" s="233"/>
      <c r="Z1855" s="233"/>
    </row>
    <row r="1856" spans="2:26" x14ac:dyDescent="0.2">
      <c r="B1856" s="233"/>
      <c r="C1856" s="233"/>
      <c r="D1856" s="233"/>
      <c r="E1856" s="233"/>
      <c r="F1856" s="233"/>
      <c r="G1856" s="233"/>
      <c r="H1856" s="233"/>
      <c r="I1856" s="233"/>
      <c r="J1856" s="233"/>
      <c r="K1856" s="233"/>
      <c r="L1856" s="233"/>
      <c r="M1856" s="233"/>
      <c r="N1856" s="233"/>
      <c r="O1856" s="233"/>
      <c r="P1856" s="233"/>
      <c r="Q1856" s="233"/>
      <c r="R1856" s="233"/>
      <c r="S1856" s="233"/>
      <c r="T1856" s="233"/>
      <c r="U1856" s="233"/>
      <c r="V1856" s="233"/>
      <c r="W1856" s="233"/>
      <c r="X1856" s="233"/>
      <c r="Y1856" s="233"/>
      <c r="Z1856" s="233"/>
    </row>
    <row r="1857" spans="2:26" x14ac:dyDescent="0.2">
      <c r="B1857" s="233"/>
      <c r="C1857" s="233"/>
      <c r="D1857" s="233"/>
      <c r="E1857" s="233"/>
      <c r="F1857" s="233"/>
      <c r="G1857" s="233"/>
      <c r="H1857" s="233"/>
      <c r="I1857" s="233"/>
      <c r="J1857" s="233"/>
      <c r="K1857" s="233"/>
      <c r="L1857" s="233"/>
      <c r="M1857" s="233"/>
      <c r="N1857" s="233"/>
      <c r="O1857" s="233"/>
      <c r="P1857" s="233"/>
      <c r="Q1857" s="233"/>
      <c r="R1857" s="233"/>
      <c r="S1857" s="233"/>
      <c r="T1857" s="233"/>
      <c r="U1857" s="233"/>
      <c r="V1857" s="233"/>
      <c r="W1857" s="233"/>
      <c r="X1857" s="233"/>
      <c r="Y1857" s="233"/>
      <c r="Z1857" s="233"/>
    </row>
    <row r="1858" spans="2:26" x14ac:dyDescent="0.2">
      <c r="B1858" s="233"/>
      <c r="C1858" s="233"/>
      <c r="D1858" s="233"/>
      <c r="E1858" s="233"/>
      <c r="F1858" s="233"/>
      <c r="G1858" s="233"/>
      <c r="H1858" s="233"/>
      <c r="I1858" s="233"/>
      <c r="J1858" s="233"/>
      <c r="K1858" s="233"/>
      <c r="L1858" s="233"/>
      <c r="M1858" s="233"/>
      <c r="N1858" s="233"/>
      <c r="O1858" s="233"/>
      <c r="P1858" s="233"/>
      <c r="Q1858" s="233"/>
      <c r="R1858" s="233"/>
      <c r="S1858" s="233"/>
      <c r="T1858" s="233"/>
      <c r="U1858" s="233"/>
      <c r="V1858" s="233"/>
      <c r="W1858" s="233"/>
      <c r="X1858" s="233"/>
      <c r="Y1858" s="233"/>
      <c r="Z1858" s="233"/>
    </row>
    <row r="1859" spans="2:26" x14ac:dyDescent="0.2">
      <c r="B1859" s="233"/>
      <c r="C1859" s="233"/>
      <c r="D1859" s="233"/>
      <c r="E1859" s="233"/>
      <c r="F1859" s="233"/>
      <c r="G1859" s="233"/>
      <c r="H1859" s="233"/>
      <c r="I1859" s="233"/>
      <c r="J1859" s="233"/>
      <c r="K1859" s="233"/>
      <c r="L1859" s="233"/>
      <c r="M1859" s="233"/>
      <c r="N1859" s="233"/>
      <c r="O1859" s="233"/>
      <c r="P1859" s="233"/>
      <c r="Q1859" s="233"/>
      <c r="R1859" s="233"/>
      <c r="S1859" s="233"/>
      <c r="T1859" s="233"/>
      <c r="U1859" s="233"/>
      <c r="V1859" s="233"/>
      <c r="W1859" s="233"/>
      <c r="X1859" s="233"/>
      <c r="Y1859" s="233"/>
      <c r="Z1859" s="233"/>
    </row>
    <row r="1860" spans="2:26" x14ac:dyDescent="0.2">
      <c r="B1860" s="233"/>
      <c r="C1860" s="233"/>
      <c r="D1860" s="233"/>
      <c r="E1860" s="233"/>
      <c r="F1860" s="233"/>
      <c r="G1860" s="233"/>
      <c r="H1860" s="233"/>
      <c r="I1860" s="233"/>
      <c r="J1860" s="233"/>
      <c r="K1860" s="233"/>
      <c r="L1860" s="233"/>
      <c r="M1860" s="233"/>
      <c r="N1860" s="233"/>
      <c r="O1860" s="233"/>
      <c r="P1860" s="233"/>
      <c r="Q1860" s="233"/>
      <c r="R1860" s="233"/>
      <c r="S1860" s="233"/>
      <c r="T1860" s="233"/>
      <c r="U1860" s="233"/>
      <c r="V1860" s="233"/>
      <c r="W1860" s="233"/>
      <c r="X1860" s="233"/>
      <c r="Y1860" s="233"/>
      <c r="Z1860" s="233"/>
    </row>
    <row r="1861" spans="2:26" x14ac:dyDescent="0.2">
      <c r="B1861" s="233"/>
      <c r="C1861" s="233"/>
      <c r="D1861" s="233"/>
      <c r="E1861" s="233"/>
      <c r="F1861" s="233"/>
      <c r="G1861" s="233"/>
      <c r="H1861" s="233"/>
      <c r="I1861" s="233"/>
      <c r="J1861" s="233"/>
      <c r="K1861" s="233"/>
      <c r="L1861" s="233"/>
      <c r="M1861" s="233"/>
      <c r="N1861" s="233"/>
      <c r="O1861" s="233"/>
      <c r="P1861" s="233"/>
      <c r="Q1861" s="233"/>
      <c r="R1861" s="233"/>
      <c r="S1861" s="233"/>
      <c r="T1861" s="233"/>
      <c r="U1861" s="233"/>
      <c r="V1861" s="233"/>
      <c r="W1861" s="233"/>
      <c r="X1861" s="233"/>
      <c r="Y1861" s="233"/>
      <c r="Z1861" s="233"/>
    </row>
    <row r="1862" spans="2:26" x14ac:dyDescent="0.2">
      <c r="B1862" s="233"/>
      <c r="C1862" s="233"/>
      <c r="D1862" s="233"/>
      <c r="E1862" s="233"/>
      <c r="F1862" s="233"/>
      <c r="G1862" s="233"/>
      <c r="H1862" s="233"/>
      <c r="I1862" s="233"/>
      <c r="J1862" s="233"/>
      <c r="K1862" s="233"/>
      <c r="L1862" s="233"/>
      <c r="M1862" s="233"/>
      <c r="N1862" s="233"/>
      <c r="O1862" s="233"/>
      <c r="P1862" s="233"/>
      <c r="Q1862" s="233"/>
      <c r="R1862" s="233"/>
      <c r="S1862" s="233"/>
      <c r="T1862" s="233"/>
      <c r="U1862" s="233"/>
      <c r="V1862" s="233"/>
      <c r="W1862" s="233"/>
      <c r="X1862" s="233"/>
      <c r="Y1862" s="233"/>
      <c r="Z1862" s="233"/>
    </row>
    <row r="1863" spans="2:26" x14ac:dyDescent="0.2">
      <c r="B1863" s="233"/>
      <c r="C1863" s="233"/>
      <c r="D1863" s="233"/>
      <c r="E1863" s="233"/>
      <c r="F1863" s="233"/>
      <c r="G1863" s="233"/>
      <c r="H1863" s="233"/>
      <c r="I1863" s="233"/>
      <c r="J1863" s="233"/>
      <c r="K1863" s="233"/>
      <c r="L1863" s="233"/>
      <c r="M1863" s="233"/>
      <c r="N1863" s="233"/>
      <c r="O1863" s="233"/>
      <c r="P1863" s="233"/>
      <c r="Q1863" s="233"/>
      <c r="R1863" s="233"/>
      <c r="S1863" s="233"/>
      <c r="T1863" s="233"/>
      <c r="U1863" s="233"/>
      <c r="V1863" s="233"/>
      <c r="W1863" s="233"/>
      <c r="X1863" s="233"/>
      <c r="Y1863" s="233"/>
      <c r="Z1863" s="233"/>
    </row>
    <row r="1864" spans="2:26" x14ac:dyDescent="0.2">
      <c r="B1864" s="233"/>
      <c r="C1864" s="233"/>
      <c r="D1864" s="233"/>
      <c r="E1864" s="233"/>
      <c r="F1864" s="233"/>
      <c r="G1864" s="233"/>
      <c r="H1864" s="233"/>
      <c r="I1864" s="233"/>
      <c r="J1864" s="233"/>
      <c r="K1864" s="233"/>
      <c r="L1864" s="233"/>
      <c r="M1864" s="233"/>
      <c r="N1864" s="233"/>
      <c r="O1864" s="233"/>
      <c r="P1864" s="233"/>
      <c r="Q1864" s="233"/>
      <c r="R1864" s="233"/>
      <c r="S1864" s="233"/>
      <c r="T1864" s="233"/>
      <c r="U1864" s="233"/>
      <c r="V1864" s="233"/>
      <c r="W1864" s="233"/>
      <c r="X1864" s="233"/>
      <c r="Y1864" s="233"/>
      <c r="Z1864" s="233"/>
    </row>
    <row r="1865" spans="2:26" x14ac:dyDescent="0.2">
      <c r="B1865" s="233"/>
      <c r="C1865" s="233"/>
      <c r="D1865" s="233"/>
      <c r="E1865" s="233"/>
      <c r="F1865" s="233"/>
      <c r="G1865" s="233"/>
      <c r="H1865" s="233"/>
      <c r="I1865" s="233"/>
      <c r="J1865" s="233"/>
      <c r="K1865" s="233"/>
      <c r="L1865" s="233"/>
      <c r="M1865" s="233"/>
      <c r="N1865" s="233"/>
      <c r="O1865" s="233"/>
      <c r="P1865" s="233"/>
      <c r="Q1865" s="233"/>
      <c r="R1865" s="233"/>
      <c r="S1865" s="233"/>
      <c r="T1865" s="233"/>
      <c r="U1865" s="233"/>
      <c r="V1865" s="233"/>
      <c r="W1865" s="233"/>
      <c r="X1865" s="233"/>
      <c r="Y1865" s="233"/>
      <c r="Z1865" s="233"/>
    </row>
    <row r="1866" spans="2:26" x14ac:dyDescent="0.2">
      <c r="B1866" s="233"/>
      <c r="C1866" s="233"/>
      <c r="D1866" s="233"/>
      <c r="E1866" s="233"/>
      <c r="F1866" s="233"/>
      <c r="G1866" s="233"/>
      <c r="H1866" s="233"/>
      <c r="I1866" s="233"/>
      <c r="J1866" s="233"/>
      <c r="K1866" s="233"/>
      <c r="L1866" s="233"/>
      <c r="M1866" s="233"/>
      <c r="N1866" s="233"/>
      <c r="O1866" s="233"/>
      <c r="P1866" s="233"/>
      <c r="Q1866" s="233"/>
      <c r="R1866" s="233"/>
      <c r="S1866" s="233"/>
      <c r="T1866" s="233"/>
      <c r="U1866" s="233"/>
      <c r="V1866" s="233"/>
      <c r="W1866" s="233"/>
      <c r="X1866" s="233"/>
      <c r="Y1866" s="233"/>
      <c r="Z1866" s="233"/>
    </row>
    <row r="1867" spans="2:26" x14ac:dyDescent="0.2">
      <c r="B1867" s="233"/>
      <c r="C1867" s="233"/>
      <c r="D1867" s="233"/>
      <c r="E1867" s="233"/>
      <c r="F1867" s="233"/>
      <c r="G1867" s="233"/>
      <c r="H1867" s="233"/>
      <c r="I1867" s="233"/>
      <c r="J1867" s="233"/>
      <c r="K1867" s="233"/>
      <c r="L1867" s="233"/>
      <c r="M1867" s="233"/>
      <c r="N1867" s="233"/>
      <c r="O1867" s="233"/>
      <c r="P1867" s="233"/>
      <c r="Q1867" s="233"/>
      <c r="R1867" s="233"/>
      <c r="S1867" s="233"/>
      <c r="T1867" s="233"/>
      <c r="U1867" s="233"/>
      <c r="V1867" s="233"/>
      <c r="W1867" s="233"/>
      <c r="X1867" s="233"/>
      <c r="Y1867" s="233"/>
      <c r="Z1867" s="233"/>
    </row>
    <row r="1868" spans="2:26" x14ac:dyDescent="0.2">
      <c r="B1868" s="233"/>
      <c r="C1868" s="233"/>
      <c r="D1868" s="233"/>
      <c r="E1868" s="233"/>
      <c r="F1868" s="233"/>
      <c r="G1868" s="233"/>
      <c r="H1868" s="233"/>
      <c r="I1868" s="233"/>
      <c r="J1868" s="233"/>
      <c r="K1868" s="233"/>
      <c r="L1868" s="233"/>
      <c r="M1868" s="233"/>
      <c r="N1868" s="233"/>
      <c r="O1868" s="233"/>
      <c r="P1868" s="233"/>
      <c r="Q1868" s="233"/>
      <c r="R1868" s="233"/>
      <c r="S1868" s="233"/>
      <c r="T1868" s="233"/>
      <c r="U1868" s="233"/>
      <c r="V1868" s="233"/>
      <c r="W1868" s="233"/>
      <c r="X1868" s="233"/>
      <c r="Y1868" s="233"/>
      <c r="Z1868" s="233"/>
    </row>
    <row r="1869" spans="2:26" x14ac:dyDescent="0.2">
      <c r="B1869" s="233"/>
      <c r="C1869" s="233"/>
      <c r="D1869" s="233"/>
      <c r="E1869" s="233"/>
      <c r="F1869" s="233"/>
      <c r="G1869" s="233"/>
      <c r="H1869" s="233"/>
      <c r="I1869" s="233"/>
      <c r="J1869" s="233"/>
      <c r="K1869" s="233"/>
      <c r="L1869" s="233"/>
      <c r="M1869" s="233"/>
      <c r="N1869" s="233"/>
      <c r="O1869" s="233"/>
      <c r="P1869" s="233"/>
      <c r="Q1869" s="233"/>
      <c r="R1869" s="233"/>
      <c r="S1869" s="233"/>
      <c r="T1869" s="233"/>
      <c r="U1869" s="233"/>
      <c r="V1869" s="233"/>
      <c r="W1869" s="233"/>
      <c r="X1869" s="233"/>
      <c r="Y1869" s="233"/>
      <c r="Z1869" s="233"/>
    </row>
    <row r="1870" spans="2:26" x14ac:dyDescent="0.2">
      <c r="B1870" s="233"/>
      <c r="C1870" s="233"/>
      <c r="D1870" s="233"/>
      <c r="E1870" s="233"/>
      <c r="F1870" s="233"/>
      <c r="G1870" s="233"/>
      <c r="H1870" s="233"/>
      <c r="I1870" s="233"/>
      <c r="J1870" s="233"/>
      <c r="K1870" s="233"/>
      <c r="L1870" s="233"/>
      <c r="M1870" s="233"/>
      <c r="N1870" s="233"/>
      <c r="O1870" s="233"/>
      <c r="P1870" s="233"/>
      <c r="Q1870" s="233"/>
      <c r="R1870" s="233"/>
      <c r="S1870" s="233"/>
      <c r="T1870" s="233"/>
      <c r="U1870" s="233"/>
      <c r="V1870" s="233"/>
      <c r="W1870" s="233"/>
      <c r="X1870" s="233"/>
      <c r="Y1870" s="233"/>
      <c r="Z1870" s="233"/>
    </row>
    <row r="1871" spans="2:26" x14ac:dyDescent="0.2">
      <c r="B1871" s="233"/>
      <c r="C1871" s="233"/>
      <c r="D1871" s="233"/>
      <c r="E1871" s="233"/>
      <c r="F1871" s="233"/>
      <c r="G1871" s="233"/>
      <c r="H1871" s="233"/>
      <c r="I1871" s="233"/>
      <c r="J1871" s="233"/>
      <c r="K1871" s="233"/>
      <c r="L1871" s="233"/>
      <c r="M1871" s="233"/>
      <c r="N1871" s="233"/>
      <c r="O1871" s="233"/>
      <c r="P1871" s="233"/>
      <c r="Q1871" s="233"/>
      <c r="R1871" s="233"/>
      <c r="S1871" s="233"/>
      <c r="T1871" s="233"/>
      <c r="U1871" s="233"/>
      <c r="V1871" s="233"/>
      <c r="W1871" s="233"/>
      <c r="X1871" s="233"/>
      <c r="Y1871" s="233"/>
      <c r="Z1871" s="233"/>
    </row>
    <row r="1872" spans="2:26" x14ac:dyDescent="0.2">
      <c r="B1872" s="233"/>
      <c r="C1872" s="233"/>
      <c r="D1872" s="233"/>
      <c r="E1872" s="233"/>
      <c r="F1872" s="233"/>
      <c r="G1872" s="233"/>
      <c r="H1872" s="233"/>
      <c r="I1872" s="233"/>
      <c r="J1872" s="233"/>
      <c r="K1872" s="233"/>
      <c r="L1872" s="233"/>
      <c r="M1872" s="233"/>
      <c r="N1872" s="233"/>
      <c r="O1872" s="233"/>
      <c r="P1872" s="233"/>
      <c r="Q1872" s="233"/>
      <c r="R1872" s="233"/>
      <c r="S1872" s="233"/>
      <c r="T1872" s="233"/>
      <c r="U1872" s="233"/>
      <c r="V1872" s="233"/>
      <c r="W1872" s="233"/>
      <c r="X1872" s="233"/>
      <c r="Y1872" s="233"/>
      <c r="Z1872" s="233"/>
    </row>
    <row r="1873" spans="2:26" x14ac:dyDescent="0.2">
      <c r="B1873" s="233"/>
      <c r="C1873" s="233"/>
      <c r="D1873" s="233"/>
      <c r="E1873" s="233"/>
      <c r="F1873" s="233"/>
      <c r="G1873" s="233"/>
      <c r="H1873" s="233"/>
      <c r="I1873" s="233"/>
      <c r="J1873" s="233"/>
      <c r="K1873" s="233"/>
      <c r="L1873" s="233"/>
      <c r="M1873" s="233"/>
      <c r="N1873" s="233"/>
      <c r="O1873" s="233"/>
      <c r="P1873" s="233"/>
      <c r="Q1873" s="233"/>
      <c r="R1873" s="233"/>
      <c r="S1873" s="233"/>
      <c r="T1873" s="233"/>
      <c r="U1873" s="233"/>
      <c r="V1873" s="233"/>
      <c r="W1873" s="233"/>
      <c r="X1873" s="233"/>
      <c r="Y1873" s="233"/>
      <c r="Z1873" s="233"/>
    </row>
    <row r="1874" spans="2:26" x14ac:dyDescent="0.2">
      <c r="B1874" s="233"/>
      <c r="C1874" s="233"/>
      <c r="D1874" s="233"/>
      <c r="E1874" s="233"/>
      <c r="F1874" s="233"/>
      <c r="G1874" s="233"/>
      <c r="H1874" s="233"/>
      <c r="I1874" s="233"/>
      <c r="J1874" s="233"/>
      <c r="K1874" s="233"/>
      <c r="L1874" s="233"/>
      <c r="M1874" s="233"/>
      <c r="N1874" s="233"/>
      <c r="O1874" s="233"/>
      <c r="P1874" s="233"/>
      <c r="Q1874" s="233"/>
      <c r="R1874" s="233"/>
      <c r="S1874" s="233"/>
      <c r="T1874" s="233"/>
      <c r="U1874" s="233"/>
      <c r="V1874" s="233"/>
      <c r="W1874" s="233"/>
      <c r="X1874" s="233"/>
      <c r="Y1874" s="233"/>
      <c r="Z1874" s="233"/>
    </row>
    <row r="1875" spans="2:26" x14ac:dyDescent="0.2">
      <c r="B1875" s="233"/>
      <c r="C1875" s="233"/>
      <c r="D1875" s="233"/>
      <c r="E1875" s="233"/>
      <c r="F1875" s="233"/>
      <c r="G1875" s="233"/>
      <c r="H1875" s="233"/>
      <c r="I1875" s="233"/>
      <c r="J1875" s="233"/>
      <c r="K1875" s="233"/>
      <c r="L1875" s="233"/>
      <c r="M1875" s="233"/>
      <c r="N1875" s="233"/>
      <c r="O1875" s="233"/>
      <c r="P1875" s="233"/>
      <c r="Q1875" s="233"/>
      <c r="R1875" s="233"/>
      <c r="S1875" s="233"/>
      <c r="T1875" s="233"/>
      <c r="U1875" s="233"/>
      <c r="V1875" s="233"/>
      <c r="W1875" s="233"/>
      <c r="X1875" s="233"/>
      <c r="Y1875" s="233"/>
      <c r="Z1875" s="233"/>
    </row>
    <row r="1876" spans="2:26" x14ac:dyDescent="0.2">
      <c r="B1876" s="233"/>
      <c r="C1876" s="233"/>
      <c r="D1876" s="233"/>
      <c r="E1876" s="233"/>
      <c r="F1876" s="233"/>
      <c r="G1876" s="233"/>
      <c r="H1876" s="233"/>
      <c r="I1876" s="233"/>
      <c r="J1876" s="233"/>
      <c r="K1876" s="233"/>
      <c r="L1876" s="233"/>
      <c r="M1876" s="233"/>
      <c r="N1876" s="233"/>
      <c r="O1876" s="233"/>
      <c r="P1876" s="233"/>
      <c r="Q1876" s="233"/>
      <c r="R1876" s="233"/>
      <c r="S1876" s="233"/>
      <c r="T1876" s="233"/>
      <c r="U1876" s="233"/>
      <c r="V1876" s="233"/>
      <c r="W1876" s="233"/>
      <c r="X1876" s="233"/>
      <c r="Y1876" s="233"/>
      <c r="Z1876" s="233"/>
    </row>
    <row r="1877" spans="2:26" x14ac:dyDescent="0.2">
      <c r="B1877" s="233"/>
      <c r="C1877" s="233"/>
      <c r="D1877" s="233"/>
      <c r="E1877" s="233"/>
      <c r="F1877" s="233"/>
      <c r="G1877" s="233"/>
      <c r="H1877" s="233"/>
      <c r="I1877" s="233"/>
      <c r="J1877" s="233"/>
      <c r="K1877" s="233"/>
      <c r="L1877" s="233"/>
      <c r="M1877" s="233"/>
      <c r="N1877" s="233"/>
      <c r="O1877" s="233"/>
      <c r="P1877" s="233"/>
      <c r="Q1877" s="233"/>
      <c r="R1877" s="233"/>
      <c r="S1877" s="233"/>
      <c r="T1877" s="233"/>
      <c r="U1877" s="233"/>
      <c r="V1877" s="233"/>
      <c r="W1877" s="233"/>
      <c r="X1877" s="233"/>
      <c r="Y1877" s="233"/>
      <c r="Z1877" s="233"/>
    </row>
    <row r="1878" spans="2:26" x14ac:dyDescent="0.2">
      <c r="B1878" s="233"/>
      <c r="C1878" s="233"/>
      <c r="D1878" s="233"/>
      <c r="E1878" s="233"/>
      <c r="F1878" s="233"/>
      <c r="G1878" s="233"/>
      <c r="H1878" s="233"/>
      <c r="I1878" s="233"/>
      <c r="J1878" s="233"/>
      <c r="K1878" s="233"/>
      <c r="L1878" s="233"/>
      <c r="M1878" s="233"/>
      <c r="N1878" s="233"/>
      <c r="O1878" s="233"/>
      <c r="P1878" s="233"/>
      <c r="Q1878" s="233"/>
      <c r="R1878" s="233"/>
      <c r="S1878" s="233"/>
      <c r="T1878" s="233"/>
      <c r="U1878" s="233"/>
      <c r="V1878" s="233"/>
      <c r="W1878" s="233"/>
      <c r="X1878" s="233"/>
      <c r="Y1878" s="233"/>
      <c r="Z1878" s="233"/>
    </row>
    <row r="1879" spans="2:26" x14ac:dyDescent="0.2">
      <c r="B1879" s="233"/>
      <c r="C1879" s="233"/>
      <c r="D1879" s="233"/>
      <c r="E1879" s="233"/>
      <c r="F1879" s="233"/>
      <c r="G1879" s="233"/>
      <c r="H1879" s="233"/>
      <c r="I1879" s="233"/>
      <c r="J1879" s="233"/>
      <c r="K1879" s="233"/>
      <c r="L1879" s="233"/>
      <c r="M1879" s="233"/>
      <c r="N1879" s="233"/>
      <c r="O1879" s="233"/>
      <c r="P1879" s="233"/>
      <c r="Q1879" s="233"/>
      <c r="R1879" s="233"/>
      <c r="S1879" s="233"/>
      <c r="T1879" s="233"/>
      <c r="U1879" s="233"/>
      <c r="V1879" s="233"/>
      <c r="W1879" s="233"/>
      <c r="X1879" s="233"/>
      <c r="Y1879" s="233"/>
      <c r="Z1879" s="233"/>
    </row>
    <row r="1880" spans="2:26" x14ac:dyDescent="0.2">
      <c r="B1880" s="233"/>
      <c r="C1880" s="233"/>
      <c r="D1880" s="233"/>
      <c r="E1880" s="233"/>
      <c r="F1880" s="233"/>
      <c r="G1880" s="233"/>
      <c r="H1880" s="233"/>
      <c r="I1880" s="233"/>
      <c r="J1880" s="233"/>
      <c r="K1880" s="233"/>
      <c r="L1880" s="233"/>
      <c r="M1880" s="233"/>
      <c r="N1880" s="233"/>
      <c r="O1880" s="233"/>
      <c r="P1880" s="233"/>
      <c r="Q1880" s="233"/>
      <c r="R1880" s="233"/>
      <c r="S1880" s="233"/>
      <c r="T1880" s="233"/>
      <c r="U1880" s="233"/>
      <c r="V1880" s="233"/>
      <c r="W1880" s="233"/>
      <c r="X1880" s="233"/>
      <c r="Y1880" s="233"/>
      <c r="Z1880" s="233"/>
    </row>
    <row r="1881" spans="2:26" x14ac:dyDescent="0.2">
      <c r="B1881" s="233"/>
      <c r="C1881" s="233"/>
      <c r="D1881" s="233"/>
      <c r="E1881" s="233"/>
      <c r="F1881" s="233"/>
      <c r="G1881" s="233"/>
      <c r="H1881" s="233"/>
      <c r="I1881" s="233"/>
      <c r="J1881" s="233"/>
      <c r="K1881" s="233"/>
      <c r="L1881" s="233"/>
      <c r="M1881" s="233"/>
      <c r="N1881" s="233"/>
      <c r="O1881" s="233"/>
      <c r="P1881" s="233"/>
      <c r="Q1881" s="233"/>
      <c r="R1881" s="233"/>
      <c r="S1881" s="233"/>
      <c r="T1881" s="233"/>
      <c r="U1881" s="233"/>
      <c r="V1881" s="233"/>
      <c r="W1881" s="233"/>
      <c r="X1881" s="233"/>
      <c r="Y1881" s="233"/>
      <c r="Z1881" s="233"/>
    </row>
    <row r="1882" spans="2:26" x14ac:dyDescent="0.2">
      <c r="B1882" s="233"/>
      <c r="C1882" s="233"/>
      <c r="D1882" s="233"/>
      <c r="E1882" s="233"/>
      <c r="F1882" s="233"/>
      <c r="G1882" s="233"/>
      <c r="H1882" s="233"/>
      <c r="I1882" s="233"/>
      <c r="J1882" s="233"/>
      <c r="K1882" s="233"/>
      <c r="L1882" s="233"/>
      <c r="M1882" s="233"/>
      <c r="N1882" s="233"/>
      <c r="O1882" s="233"/>
      <c r="P1882" s="233"/>
      <c r="Q1882" s="233"/>
      <c r="R1882" s="233"/>
      <c r="S1882" s="233"/>
      <c r="T1882" s="233"/>
      <c r="U1882" s="233"/>
      <c r="V1882" s="233"/>
      <c r="W1882" s="233"/>
      <c r="X1882" s="233"/>
      <c r="Y1882" s="233"/>
      <c r="Z1882" s="233"/>
    </row>
    <row r="1883" spans="2:26" x14ac:dyDescent="0.2">
      <c r="B1883" s="233"/>
      <c r="C1883" s="233"/>
      <c r="D1883" s="233"/>
      <c r="E1883" s="233"/>
      <c r="F1883" s="233"/>
      <c r="G1883" s="233"/>
      <c r="H1883" s="233"/>
      <c r="I1883" s="233"/>
      <c r="J1883" s="233"/>
      <c r="K1883" s="233"/>
      <c r="L1883" s="233"/>
      <c r="M1883" s="233"/>
      <c r="N1883" s="233"/>
      <c r="O1883" s="233"/>
      <c r="P1883" s="233"/>
      <c r="Q1883" s="233"/>
      <c r="R1883" s="233"/>
      <c r="S1883" s="233"/>
      <c r="T1883" s="233"/>
      <c r="U1883" s="233"/>
      <c r="V1883" s="233"/>
      <c r="W1883" s="233"/>
      <c r="X1883" s="233"/>
      <c r="Y1883" s="233"/>
      <c r="Z1883" s="233"/>
    </row>
    <row r="1884" spans="2:26" x14ac:dyDescent="0.2">
      <c r="B1884" s="233"/>
      <c r="C1884" s="233"/>
      <c r="D1884" s="233"/>
      <c r="E1884" s="233"/>
      <c r="F1884" s="233"/>
      <c r="G1884" s="233"/>
      <c r="H1884" s="233"/>
      <c r="I1884" s="233"/>
      <c r="J1884" s="233"/>
      <c r="K1884" s="233"/>
      <c r="L1884" s="233"/>
      <c r="M1884" s="233"/>
      <c r="N1884" s="233"/>
      <c r="O1884" s="233"/>
      <c r="P1884" s="233"/>
      <c r="Q1884" s="233"/>
      <c r="R1884" s="233"/>
      <c r="S1884" s="233"/>
      <c r="T1884" s="233"/>
      <c r="U1884" s="233"/>
      <c r="V1884" s="233"/>
      <c r="W1884" s="233"/>
      <c r="X1884" s="233"/>
      <c r="Y1884" s="233"/>
      <c r="Z1884" s="233"/>
    </row>
    <row r="1885" spans="2:26" x14ac:dyDescent="0.2">
      <c r="B1885" s="233"/>
      <c r="C1885" s="233"/>
      <c r="D1885" s="233"/>
      <c r="E1885" s="233"/>
      <c r="F1885" s="233"/>
      <c r="G1885" s="233"/>
      <c r="H1885" s="233"/>
      <c r="I1885" s="233"/>
      <c r="J1885" s="233"/>
      <c r="K1885" s="233"/>
      <c r="L1885" s="233"/>
      <c r="M1885" s="233"/>
      <c r="N1885" s="233"/>
      <c r="O1885" s="233"/>
      <c r="P1885" s="233"/>
      <c r="Q1885" s="233"/>
      <c r="R1885" s="233"/>
      <c r="S1885" s="233"/>
      <c r="T1885" s="233"/>
      <c r="U1885" s="233"/>
      <c r="V1885" s="233"/>
      <c r="W1885" s="233"/>
      <c r="X1885" s="233"/>
      <c r="Y1885" s="233"/>
      <c r="Z1885" s="233"/>
    </row>
    <row r="1886" spans="2:26" x14ac:dyDescent="0.2">
      <c r="B1886" s="233"/>
      <c r="C1886" s="233"/>
      <c r="D1886" s="233"/>
      <c r="E1886" s="233"/>
      <c r="F1886" s="233"/>
      <c r="G1886" s="233"/>
      <c r="H1886" s="233"/>
      <c r="I1886" s="233"/>
      <c r="J1886" s="233"/>
      <c r="K1886" s="233"/>
      <c r="L1886" s="233"/>
      <c r="M1886" s="233"/>
      <c r="N1886" s="233"/>
      <c r="O1886" s="233"/>
      <c r="P1886" s="233"/>
      <c r="Q1886" s="233"/>
      <c r="R1886" s="233"/>
      <c r="S1886" s="233"/>
      <c r="T1886" s="233"/>
      <c r="U1886" s="233"/>
      <c r="V1886" s="233"/>
      <c r="W1886" s="233"/>
      <c r="X1886" s="233"/>
      <c r="Y1886" s="233"/>
      <c r="Z1886" s="233"/>
    </row>
    <row r="1887" spans="2:26" x14ac:dyDescent="0.2">
      <c r="B1887" s="233"/>
      <c r="C1887" s="233"/>
      <c r="D1887" s="233"/>
      <c r="E1887" s="233"/>
      <c r="F1887" s="233"/>
      <c r="G1887" s="233"/>
      <c r="H1887" s="233"/>
      <c r="I1887" s="233"/>
      <c r="J1887" s="233"/>
      <c r="K1887" s="233"/>
      <c r="L1887" s="233"/>
      <c r="M1887" s="233"/>
      <c r="N1887" s="233"/>
      <c r="O1887" s="233"/>
      <c r="P1887" s="233"/>
      <c r="Q1887" s="233"/>
      <c r="R1887" s="233"/>
      <c r="S1887" s="233"/>
      <c r="T1887" s="233"/>
      <c r="U1887" s="233"/>
      <c r="V1887" s="233"/>
      <c r="W1887" s="233"/>
      <c r="X1887" s="233"/>
      <c r="Y1887" s="233"/>
      <c r="Z1887" s="233"/>
    </row>
    <row r="1888" spans="2:26" x14ac:dyDescent="0.2">
      <c r="B1888" s="233"/>
      <c r="C1888" s="233"/>
      <c r="D1888" s="233"/>
      <c r="E1888" s="233"/>
      <c r="F1888" s="233"/>
      <c r="G1888" s="233"/>
      <c r="H1888" s="233"/>
      <c r="I1888" s="233"/>
      <c r="J1888" s="233"/>
      <c r="K1888" s="233"/>
      <c r="L1888" s="233"/>
      <c r="M1888" s="233"/>
      <c r="N1888" s="233"/>
      <c r="O1888" s="233"/>
      <c r="P1888" s="233"/>
      <c r="Q1888" s="233"/>
      <c r="R1888" s="233"/>
      <c r="S1888" s="233"/>
      <c r="T1888" s="233"/>
      <c r="U1888" s="233"/>
      <c r="V1888" s="233"/>
      <c r="W1888" s="233"/>
      <c r="X1888" s="233"/>
      <c r="Y1888" s="233"/>
      <c r="Z1888" s="233"/>
    </row>
    <row r="1889" spans="2:26" x14ac:dyDescent="0.2">
      <c r="B1889" s="233"/>
      <c r="C1889" s="233"/>
      <c r="D1889" s="233"/>
      <c r="E1889" s="233"/>
      <c r="F1889" s="233"/>
      <c r="G1889" s="233"/>
      <c r="H1889" s="233"/>
      <c r="I1889" s="233"/>
      <c r="J1889" s="233"/>
      <c r="K1889" s="233"/>
      <c r="L1889" s="233"/>
      <c r="M1889" s="233"/>
      <c r="N1889" s="233"/>
      <c r="O1889" s="233"/>
      <c r="P1889" s="233"/>
      <c r="Q1889" s="233"/>
      <c r="R1889" s="233"/>
      <c r="S1889" s="233"/>
      <c r="T1889" s="233"/>
      <c r="U1889" s="233"/>
      <c r="V1889" s="233"/>
      <c r="W1889" s="233"/>
      <c r="X1889" s="233"/>
      <c r="Y1889" s="233"/>
      <c r="Z1889" s="233"/>
    </row>
    <row r="1890" spans="2:26" x14ac:dyDescent="0.2">
      <c r="B1890" s="233"/>
      <c r="C1890" s="233"/>
      <c r="D1890" s="233"/>
      <c r="E1890" s="233"/>
      <c r="F1890" s="233"/>
      <c r="G1890" s="233"/>
      <c r="H1890" s="233"/>
      <c r="I1890" s="233"/>
      <c r="J1890" s="233"/>
      <c r="K1890" s="233"/>
      <c r="L1890" s="233"/>
      <c r="M1890" s="233"/>
      <c r="N1890" s="233"/>
      <c r="O1890" s="233"/>
      <c r="P1890" s="233"/>
      <c r="Q1890" s="233"/>
      <c r="R1890" s="233"/>
      <c r="S1890" s="233"/>
      <c r="T1890" s="233"/>
      <c r="U1890" s="233"/>
      <c r="V1890" s="233"/>
      <c r="W1890" s="233"/>
      <c r="X1890" s="233"/>
      <c r="Y1890" s="233"/>
      <c r="Z1890" s="233"/>
    </row>
    <row r="1891" spans="2:26" x14ac:dyDescent="0.2">
      <c r="B1891" s="233"/>
      <c r="C1891" s="233"/>
      <c r="D1891" s="233"/>
      <c r="E1891" s="233"/>
      <c r="F1891" s="233"/>
      <c r="G1891" s="233"/>
      <c r="H1891" s="233"/>
      <c r="I1891" s="233"/>
      <c r="J1891" s="233"/>
      <c r="K1891" s="233"/>
      <c r="L1891" s="233"/>
      <c r="M1891" s="233"/>
      <c r="N1891" s="233"/>
      <c r="O1891" s="233"/>
      <c r="P1891" s="233"/>
      <c r="Q1891" s="233"/>
      <c r="R1891" s="233"/>
      <c r="S1891" s="233"/>
      <c r="T1891" s="233"/>
      <c r="U1891" s="233"/>
      <c r="V1891" s="233"/>
      <c r="W1891" s="233"/>
      <c r="X1891" s="233"/>
      <c r="Y1891" s="233"/>
      <c r="Z1891" s="233"/>
    </row>
    <row r="1892" spans="2:26" x14ac:dyDescent="0.2">
      <c r="B1892" s="233"/>
      <c r="C1892" s="233"/>
      <c r="D1892" s="233"/>
      <c r="E1892" s="233"/>
      <c r="F1892" s="233"/>
      <c r="G1892" s="233"/>
      <c r="H1892" s="233"/>
      <c r="I1892" s="233"/>
      <c r="J1892" s="233"/>
      <c r="K1892" s="233"/>
      <c r="L1892" s="233"/>
      <c r="M1892" s="233"/>
      <c r="N1892" s="233"/>
      <c r="O1892" s="233"/>
      <c r="P1892" s="233"/>
      <c r="Q1892" s="233"/>
      <c r="R1892" s="233"/>
      <c r="S1892" s="233"/>
      <c r="T1892" s="233"/>
      <c r="U1892" s="233"/>
      <c r="V1892" s="233"/>
      <c r="W1892" s="233"/>
      <c r="X1892" s="233"/>
      <c r="Y1892" s="233"/>
      <c r="Z1892" s="233"/>
    </row>
    <row r="1893" spans="2:26" x14ac:dyDescent="0.2">
      <c r="B1893" s="233"/>
      <c r="C1893" s="233"/>
      <c r="D1893" s="233"/>
      <c r="E1893" s="233"/>
      <c r="F1893" s="233"/>
      <c r="G1893" s="233"/>
      <c r="H1893" s="233"/>
      <c r="I1893" s="233"/>
      <c r="J1893" s="233"/>
      <c r="K1893" s="233"/>
      <c r="L1893" s="233"/>
      <c r="M1893" s="233"/>
      <c r="N1893" s="233"/>
      <c r="O1893" s="233"/>
      <c r="P1893" s="233"/>
      <c r="Q1893" s="233"/>
      <c r="R1893" s="233"/>
      <c r="S1893" s="233"/>
      <c r="T1893" s="233"/>
      <c r="U1893" s="233"/>
      <c r="V1893" s="233"/>
      <c r="W1893" s="233"/>
      <c r="X1893" s="233"/>
      <c r="Y1893" s="233"/>
      <c r="Z1893" s="233"/>
    </row>
    <row r="1894" spans="2:26" x14ac:dyDescent="0.2">
      <c r="B1894" s="233"/>
      <c r="C1894" s="233"/>
      <c r="D1894" s="233"/>
      <c r="E1894" s="233"/>
      <c r="F1894" s="233"/>
      <c r="G1894" s="233"/>
      <c r="H1894" s="233"/>
      <c r="I1894" s="233"/>
      <c r="J1894" s="233"/>
      <c r="K1894" s="233"/>
      <c r="L1894" s="233"/>
      <c r="M1894" s="233"/>
      <c r="N1894" s="233"/>
      <c r="O1894" s="233"/>
      <c r="P1894" s="233"/>
      <c r="Q1894" s="233"/>
      <c r="R1894" s="233"/>
      <c r="S1894" s="233"/>
      <c r="T1894" s="233"/>
      <c r="U1894" s="233"/>
      <c r="V1894" s="233"/>
      <c r="W1894" s="233"/>
      <c r="X1894" s="233"/>
      <c r="Y1894" s="233"/>
      <c r="Z1894" s="233"/>
    </row>
    <row r="1895" spans="2:26" x14ac:dyDescent="0.2">
      <c r="B1895" s="233"/>
      <c r="C1895" s="233"/>
      <c r="D1895" s="233"/>
      <c r="E1895" s="233"/>
      <c r="F1895" s="233"/>
      <c r="G1895" s="233"/>
      <c r="H1895" s="233"/>
      <c r="I1895" s="233"/>
      <c r="J1895" s="233"/>
      <c r="K1895" s="233"/>
      <c r="L1895" s="233"/>
      <c r="M1895" s="233"/>
      <c r="N1895" s="233"/>
      <c r="O1895" s="233"/>
      <c r="P1895" s="233"/>
      <c r="Q1895" s="233"/>
      <c r="R1895" s="233"/>
      <c r="S1895" s="233"/>
      <c r="T1895" s="233"/>
      <c r="U1895" s="233"/>
      <c r="V1895" s="233"/>
      <c r="W1895" s="233"/>
      <c r="X1895" s="233"/>
      <c r="Y1895" s="233"/>
      <c r="Z1895" s="233"/>
    </row>
    <row r="1896" spans="2:26" x14ac:dyDescent="0.2">
      <c r="B1896" s="233"/>
      <c r="C1896" s="233"/>
      <c r="D1896" s="233"/>
      <c r="E1896" s="233"/>
      <c r="F1896" s="233"/>
      <c r="G1896" s="233"/>
      <c r="H1896" s="233"/>
      <c r="I1896" s="233"/>
      <c r="J1896" s="233"/>
      <c r="K1896" s="233"/>
      <c r="L1896" s="233"/>
      <c r="M1896" s="233"/>
      <c r="N1896" s="233"/>
      <c r="O1896" s="233"/>
      <c r="P1896" s="233"/>
      <c r="Q1896" s="233"/>
      <c r="R1896" s="233"/>
      <c r="S1896" s="233"/>
      <c r="T1896" s="233"/>
      <c r="U1896" s="233"/>
      <c r="V1896" s="233"/>
      <c r="W1896" s="233"/>
      <c r="X1896" s="233"/>
      <c r="Y1896" s="233"/>
      <c r="Z1896" s="233"/>
    </row>
    <row r="1897" spans="2:26" x14ac:dyDescent="0.2">
      <c r="B1897" s="233"/>
      <c r="C1897" s="233"/>
      <c r="D1897" s="233"/>
      <c r="E1897" s="233"/>
      <c r="F1897" s="233"/>
      <c r="G1897" s="233"/>
      <c r="H1897" s="233"/>
      <c r="I1897" s="233"/>
      <c r="J1897" s="233"/>
      <c r="K1897" s="233"/>
      <c r="L1897" s="233"/>
      <c r="M1897" s="233"/>
      <c r="N1897" s="233"/>
      <c r="O1897" s="233"/>
      <c r="P1897" s="233"/>
      <c r="Q1897" s="233"/>
      <c r="R1897" s="233"/>
      <c r="S1897" s="233"/>
      <c r="T1897" s="233"/>
      <c r="U1897" s="233"/>
      <c r="V1897" s="233"/>
      <c r="W1897" s="233"/>
      <c r="X1897" s="233"/>
      <c r="Y1897" s="233"/>
      <c r="Z1897" s="233"/>
    </row>
    <row r="1898" spans="2:26" x14ac:dyDescent="0.2">
      <c r="B1898" s="233"/>
      <c r="C1898" s="233"/>
      <c r="D1898" s="233"/>
      <c r="E1898" s="233"/>
      <c r="F1898" s="233"/>
      <c r="G1898" s="233"/>
      <c r="H1898" s="233"/>
      <c r="I1898" s="233"/>
      <c r="J1898" s="233"/>
      <c r="K1898" s="233"/>
      <c r="L1898" s="233"/>
      <c r="M1898" s="233"/>
      <c r="N1898" s="233"/>
      <c r="O1898" s="233"/>
      <c r="P1898" s="233"/>
      <c r="Q1898" s="233"/>
      <c r="R1898" s="233"/>
      <c r="S1898" s="233"/>
      <c r="T1898" s="233"/>
      <c r="U1898" s="233"/>
      <c r="V1898" s="233"/>
      <c r="W1898" s="233"/>
      <c r="X1898" s="233"/>
      <c r="Y1898" s="233"/>
      <c r="Z1898" s="233"/>
    </row>
    <row r="1899" spans="2:26" x14ac:dyDescent="0.2">
      <c r="B1899" s="233"/>
      <c r="C1899" s="233"/>
      <c r="D1899" s="233"/>
      <c r="E1899" s="233"/>
      <c r="F1899" s="233"/>
      <c r="G1899" s="233"/>
      <c r="H1899" s="233"/>
      <c r="I1899" s="233"/>
      <c r="J1899" s="233"/>
      <c r="K1899" s="233"/>
      <c r="L1899" s="233"/>
      <c r="M1899" s="233"/>
      <c r="N1899" s="233"/>
      <c r="O1899" s="233"/>
      <c r="P1899" s="233"/>
      <c r="Q1899" s="233"/>
      <c r="R1899" s="233"/>
      <c r="S1899" s="233"/>
      <c r="T1899" s="233"/>
      <c r="U1899" s="233"/>
      <c r="V1899" s="233"/>
      <c r="W1899" s="233"/>
      <c r="X1899" s="233"/>
      <c r="Y1899" s="233"/>
      <c r="Z1899" s="233"/>
    </row>
    <row r="1900" spans="2:26" x14ac:dyDescent="0.2">
      <c r="B1900" s="233"/>
      <c r="C1900" s="233"/>
      <c r="D1900" s="233"/>
      <c r="E1900" s="233"/>
      <c r="F1900" s="233"/>
      <c r="G1900" s="233"/>
      <c r="H1900" s="233"/>
      <c r="I1900" s="233"/>
      <c r="J1900" s="233"/>
      <c r="K1900" s="233"/>
      <c r="L1900" s="233"/>
      <c r="M1900" s="233"/>
      <c r="N1900" s="233"/>
      <c r="O1900" s="233"/>
      <c r="P1900" s="233"/>
      <c r="Q1900" s="233"/>
      <c r="R1900" s="233"/>
      <c r="S1900" s="233"/>
      <c r="T1900" s="233"/>
      <c r="U1900" s="233"/>
      <c r="V1900" s="233"/>
      <c r="W1900" s="233"/>
      <c r="X1900" s="233"/>
      <c r="Y1900" s="233"/>
      <c r="Z1900" s="233"/>
    </row>
    <row r="1901" spans="2:26" x14ac:dyDescent="0.2">
      <c r="B1901" s="233"/>
      <c r="C1901" s="233"/>
      <c r="D1901" s="233"/>
      <c r="E1901" s="233"/>
      <c r="F1901" s="233"/>
      <c r="G1901" s="233"/>
      <c r="H1901" s="233"/>
      <c r="I1901" s="233"/>
      <c r="J1901" s="233"/>
      <c r="K1901" s="233"/>
      <c r="L1901" s="233"/>
      <c r="M1901" s="233"/>
      <c r="N1901" s="233"/>
      <c r="O1901" s="233"/>
      <c r="P1901" s="233"/>
      <c r="Q1901" s="233"/>
      <c r="R1901" s="233"/>
      <c r="S1901" s="233"/>
      <c r="T1901" s="233"/>
      <c r="U1901" s="233"/>
      <c r="V1901" s="233"/>
      <c r="W1901" s="233"/>
      <c r="X1901" s="233"/>
      <c r="Y1901" s="233"/>
      <c r="Z1901" s="233"/>
    </row>
    <row r="1902" spans="2:26" x14ac:dyDescent="0.2">
      <c r="B1902" s="233"/>
      <c r="C1902" s="233"/>
      <c r="D1902" s="233"/>
      <c r="E1902" s="233"/>
      <c r="F1902" s="233"/>
      <c r="G1902" s="233"/>
      <c r="H1902" s="233"/>
      <c r="I1902" s="233"/>
      <c r="J1902" s="233"/>
      <c r="K1902" s="233"/>
      <c r="L1902" s="233"/>
      <c r="M1902" s="233"/>
      <c r="N1902" s="233"/>
      <c r="O1902" s="233"/>
      <c r="P1902" s="233"/>
      <c r="Q1902" s="233"/>
      <c r="R1902" s="233"/>
      <c r="S1902" s="233"/>
      <c r="T1902" s="233"/>
      <c r="U1902" s="233"/>
      <c r="V1902" s="233"/>
      <c r="W1902" s="233"/>
      <c r="X1902" s="233"/>
      <c r="Y1902" s="233"/>
      <c r="Z1902" s="233"/>
    </row>
    <row r="1903" spans="2:26" x14ac:dyDescent="0.2">
      <c r="B1903" s="233"/>
      <c r="C1903" s="233"/>
      <c r="D1903" s="233"/>
      <c r="E1903" s="233"/>
      <c r="F1903" s="233"/>
      <c r="G1903" s="233"/>
      <c r="H1903" s="233"/>
      <c r="I1903" s="233"/>
      <c r="J1903" s="233"/>
      <c r="K1903" s="233"/>
      <c r="L1903" s="233"/>
      <c r="M1903" s="233"/>
      <c r="N1903" s="233"/>
      <c r="O1903" s="233"/>
      <c r="P1903" s="233"/>
      <c r="Q1903" s="233"/>
      <c r="R1903" s="233"/>
      <c r="S1903" s="233"/>
      <c r="T1903" s="233"/>
      <c r="U1903" s="233"/>
      <c r="V1903" s="233"/>
      <c r="W1903" s="233"/>
      <c r="X1903" s="233"/>
      <c r="Y1903" s="233"/>
      <c r="Z1903" s="233"/>
    </row>
    <row r="1904" spans="2:26" x14ac:dyDescent="0.2">
      <c r="B1904" s="233"/>
      <c r="C1904" s="233"/>
      <c r="D1904" s="233"/>
      <c r="E1904" s="233"/>
      <c r="F1904" s="233"/>
      <c r="G1904" s="233"/>
      <c r="H1904" s="233"/>
      <c r="I1904" s="233"/>
      <c r="J1904" s="233"/>
      <c r="K1904" s="233"/>
      <c r="L1904" s="233"/>
      <c r="M1904" s="233"/>
      <c r="N1904" s="233"/>
      <c r="O1904" s="233"/>
      <c r="P1904" s="233"/>
      <c r="Q1904" s="233"/>
      <c r="R1904" s="233"/>
      <c r="S1904" s="233"/>
      <c r="T1904" s="233"/>
      <c r="U1904" s="233"/>
      <c r="V1904" s="233"/>
      <c r="W1904" s="233"/>
      <c r="X1904" s="233"/>
      <c r="Y1904" s="233"/>
      <c r="Z1904" s="233"/>
    </row>
    <row r="1905" spans="2:26" x14ac:dyDescent="0.2">
      <c r="B1905" s="233"/>
      <c r="C1905" s="233"/>
      <c r="D1905" s="233"/>
      <c r="E1905" s="233"/>
      <c r="F1905" s="233"/>
      <c r="G1905" s="233"/>
      <c r="H1905" s="233"/>
      <c r="I1905" s="233"/>
      <c r="J1905" s="233"/>
      <c r="K1905" s="233"/>
      <c r="L1905" s="233"/>
      <c r="M1905" s="233"/>
      <c r="N1905" s="233"/>
      <c r="O1905" s="233"/>
      <c r="P1905" s="233"/>
      <c r="Q1905" s="233"/>
      <c r="R1905" s="233"/>
      <c r="S1905" s="233"/>
      <c r="T1905" s="233"/>
      <c r="U1905" s="233"/>
      <c r="V1905" s="233"/>
      <c r="W1905" s="233"/>
      <c r="X1905" s="233"/>
      <c r="Y1905" s="233"/>
      <c r="Z1905" s="233"/>
    </row>
    <row r="1906" spans="2:26" x14ac:dyDescent="0.2">
      <c r="B1906" s="233"/>
      <c r="C1906" s="233"/>
      <c r="D1906" s="233"/>
      <c r="E1906" s="233"/>
      <c r="F1906" s="233"/>
      <c r="G1906" s="233"/>
      <c r="H1906" s="233"/>
      <c r="I1906" s="233"/>
      <c r="J1906" s="233"/>
      <c r="K1906" s="233"/>
      <c r="L1906" s="233"/>
      <c r="M1906" s="233"/>
      <c r="N1906" s="233"/>
      <c r="O1906" s="233"/>
      <c r="P1906" s="233"/>
      <c r="Q1906" s="233"/>
      <c r="R1906" s="233"/>
      <c r="S1906" s="233"/>
      <c r="T1906" s="233"/>
      <c r="U1906" s="233"/>
      <c r="V1906" s="233"/>
      <c r="W1906" s="233"/>
      <c r="X1906" s="233"/>
      <c r="Y1906" s="233"/>
      <c r="Z1906" s="233"/>
    </row>
    <row r="1907" spans="2:26" x14ac:dyDescent="0.2">
      <c r="B1907" s="233"/>
      <c r="C1907" s="233"/>
      <c r="D1907" s="233"/>
      <c r="E1907" s="233"/>
      <c r="F1907" s="233"/>
      <c r="G1907" s="233"/>
      <c r="H1907" s="233"/>
      <c r="I1907" s="233"/>
      <c r="J1907" s="233"/>
      <c r="K1907" s="233"/>
      <c r="L1907" s="233"/>
      <c r="M1907" s="233"/>
      <c r="N1907" s="233"/>
      <c r="O1907" s="233"/>
      <c r="P1907" s="233"/>
      <c r="Q1907" s="233"/>
      <c r="R1907" s="233"/>
      <c r="S1907" s="233"/>
      <c r="T1907" s="233"/>
      <c r="U1907" s="233"/>
      <c r="V1907" s="233"/>
      <c r="W1907" s="233"/>
      <c r="X1907" s="233"/>
      <c r="Y1907" s="233"/>
      <c r="Z1907" s="233"/>
    </row>
    <row r="1908" spans="2:26" x14ac:dyDescent="0.2">
      <c r="B1908" s="233"/>
      <c r="C1908" s="233"/>
      <c r="D1908" s="233"/>
      <c r="E1908" s="233"/>
      <c r="F1908" s="233"/>
      <c r="G1908" s="233"/>
      <c r="H1908" s="233"/>
      <c r="I1908" s="233"/>
      <c r="J1908" s="233"/>
      <c r="K1908" s="233"/>
      <c r="L1908" s="233"/>
      <c r="M1908" s="233"/>
      <c r="N1908" s="233"/>
      <c r="O1908" s="233"/>
      <c r="P1908" s="233"/>
      <c r="Q1908" s="233"/>
      <c r="R1908" s="233"/>
      <c r="S1908" s="233"/>
      <c r="T1908" s="233"/>
      <c r="U1908" s="233"/>
      <c r="V1908" s="233"/>
      <c r="W1908" s="233"/>
      <c r="X1908" s="233"/>
      <c r="Y1908" s="233"/>
      <c r="Z1908" s="233"/>
    </row>
    <row r="1909" spans="2:26" x14ac:dyDescent="0.2">
      <c r="B1909" s="233"/>
      <c r="C1909" s="233"/>
      <c r="D1909" s="233"/>
      <c r="E1909" s="233"/>
      <c r="F1909" s="233"/>
      <c r="G1909" s="233"/>
      <c r="H1909" s="233"/>
      <c r="I1909" s="233"/>
      <c r="J1909" s="233"/>
      <c r="K1909" s="233"/>
      <c r="L1909" s="233"/>
      <c r="M1909" s="233"/>
      <c r="N1909" s="233"/>
      <c r="O1909" s="233"/>
      <c r="P1909" s="233"/>
      <c r="Q1909" s="233"/>
      <c r="R1909" s="233"/>
      <c r="S1909" s="233"/>
      <c r="T1909" s="233"/>
      <c r="U1909" s="233"/>
      <c r="V1909" s="233"/>
      <c r="W1909" s="233"/>
      <c r="X1909" s="233"/>
      <c r="Y1909" s="233"/>
      <c r="Z1909" s="233"/>
    </row>
    <row r="1910" spans="2:26" x14ac:dyDescent="0.2">
      <c r="B1910" s="233"/>
      <c r="C1910" s="233"/>
      <c r="D1910" s="233"/>
      <c r="E1910" s="233"/>
      <c r="F1910" s="233"/>
      <c r="G1910" s="233"/>
      <c r="H1910" s="233"/>
      <c r="I1910" s="233"/>
      <c r="J1910" s="233"/>
      <c r="K1910" s="233"/>
      <c r="L1910" s="233"/>
      <c r="M1910" s="233"/>
      <c r="N1910" s="233"/>
      <c r="O1910" s="233"/>
      <c r="P1910" s="233"/>
      <c r="Q1910" s="233"/>
      <c r="R1910" s="233"/>
      <c r="S1910" s="233"/>
      <c r="T1910" s="233"/>
      <c r="U1910" s="233"/>
      <c r="V1910" s="233"/>
      <c r="W1910" s="233"/>
      <c r="X1910" s="233"/>
      <c r="Y1910" s="233"/>
      <c r="Z1910" s="233"/>
    </row>
    <row r="1911" spans="2:26" x14ac:dyDescent="0.2">
      <c r="B1911" s="233"/>
      <c r="C1911" s="233"/>
      <c r="D1911" s="233"/>
      <c r="E1911" s="233"/>
      <c r="F1911" s="233"/>
      <c r="G1911" s="233"/>
      <c r="H1911" s="233"/>
      <c r="I1911" s="233"/>
      <c r="J1911" s="233"/>
      <c r="K1911" s="233"/>
      <c r="L1911" s="233"/>
      <c r="M1911" s="233"/>
      <c r="N1911" s="233"/>
      <c r="O1911" s="233"/>
      <c r="P1911" s="233"/>
      <c r="Q1911" s="233"/>
      <c r="R1911" s="233"/>
      <c r="S1911" s="233"/>
      <c r="T1911" s="233"/>
      <c r="U1911" s="233"/>
      <c r="V1911" s="233"/>
      <c r="W1911" s="233"/>
      <c r="X1911" s="233"/>
      <c r="Y1911" s="233"/>
      <c r="Z1911" s="233"/>
    </row>
    <row r="1912" spans="2:26" x14ac:dyDescent="0.2">
      <c r="B1912" s="233"/>
      <c r="C1912" s="233"/>
      <c r="D1912" s="233"/>
      <c r="E1912" s="233"/>
      <c r="F1912" s="233"/>
      <c r="G1912" s="233"/>
      <c r="H1912" s="233"/>
      <c r="I1912" s="233"/>
      <c r="J1912" s="233"/>
      <c r="K1912" s="233"/>
      <c r="L1912" s="233"/>
      <c r="M1912" s="233"/>
      <c r="N1912" s="233"/>
      <c r="O1912" s="233"/>
      <c r="P1912" s="233"/>
      <c r="Q1912" s="233"/>
      <c r="R1912" s="233"/>
      <c r="S1912" s="233"/>
      <c r="T1912" s="233"/>
      <c r="U1912" s="233"/>
      <c r="V1912" s="233"/>
      <c r="W1912" s="233"/>
      <c r="X1912" s="233"/>
      <c r="Y1912" s="233"/>
      <c r="Z1912" s="233"/>
    </row>
    <row r="1913" spans="2:26" x14ac:dyDescent="0.2">
      <c r="B1913" s="233"/>
      <c r="C1913" s="233"/>
      <c r="D1913" s="233"/>
      <c r="E1913" s="233"/>
      <c r="F1913" s="233"/>
      <c r="G1913" s="233"/>
      <c r="H1913" s="233"/>
      <c r="I1913" s="233"/>
      <c r="J1913" s="233"/>
      <c r="K1913" s="233"/>
      <c r="L1913" s="233"/>
      <c r="M1913" s="233"/>
      <c r="N1913" s="233"/>
      <c r="O1913" s="233"/>
      <c r="P1913" s="233"/>
      <c r="Q1913" s="233"/>
      <c r="R1913" s="233"/>
      <c r="S1913" s="233"/>
      <c r="T1913" s="233"/>
      <c r="U1913" s="233"/>
      <c r="V1913" s="233"/>
      <c r="W1913" s="233"/>
      <c r="X1913" s="233"/>
      <c r="Y1913" s="233"/>
      <c r="Z1913" s="233"/>
    </row>
    <row r="1914" spans="2:26" x14ac:dyDescent="0.2">
      <c r="B1914" s="233"/>
      <c r="C1914" s="233"/>
      <c r="D1914" s="233"/>
      <c r="E1914" s="233"/>
      <c r="F1914" s="233"/>
      <c r="G1914" s="233"/>
      <c r="H1914" s="233"/>
      <c r="I1914" s="233"/>
      <c r="J1914" s="233"/>
      <c r="K1914" s="233"/>
      <c r="L1914" s="233"/>
      <c r="M1914" s="233"/>
      <c r="N1914" s="233"/>
      <c r="O1914" s="233"/>
      <c r="P1914" s="233"/>
      <c r="Q1914" s="233"/>
      <c r="R1914" s="233"/>
      <c r="S1914" s="233"/>
      <c r="T1914" s="233"/>
      <c r="U1914" s="233"/>
      <c r="V1914" s="233"/>
      <c r="W1914" s="233"/>
      <c r="X1914" s="233"/>
      <c r="Y1914" s="233"/>
      <c r="Z1914" s="233"/>
    </row>
    <row r="1915" spans="2:26" x14ac:dyDescent="0.2">
      <c r="B1915" s="233"/>
      <c r="C1915" s="233"/>
      <c r="D1915" s="233"/>
      <c r="E1915" s="233"/>
      <c r="F1915" s="233"/>
      <c r="G1915" s="233"/>
      <c r="H1915" s="233"/>
      <c r="I1915" s="233"/>
      <c r="J1915" s="233"/>
      <c r="K1915" s="233"/>
      <c r="L1915" s="233"/>
      <c r="M1915" s="233"/>
      <c r="N1915" s="233"/>
      <c r="O1915" s="233"/>
      <c r="P1915" s="233"/>
      <c r="Q1915" s="233"/>
      <c r="R1915" s="233"/>
      <c r="S1915" s="233"/>
      <c r="T1915" s="233"/>
      <c r="U1915" s="233"/>
      <c r="V1915" s="233"/>
      <c r="W1915" s="233"/>
      <c r="X1915" s="233"/>
      <c r="Y1915" s="233"/>
      <c r="Z1915" s="233"/>
    </row>
    <row r="1916" spans="2:26" x14ac:dyDescent="0.2">
      <c r="B1916" s="233"/>
      <c r="C1916" s="233"/>
      <c r="D1916" s="233"/>
      <c r="E1916" s="233"/>
      <c r="F1916" s="233"/>
      <c r="G1916" s="233"/>
      <c r="H1916" s="233"/>
      <c r="I1916" s="233"/>
      <c r="J1916" s="233"/>
      <c r="K1916" s="233"/>
      <c r="L1916" s="233"/>
      <c r="M1916" s="233"/>
      <c r="N1916" s="233"/>
      <c r="O1916" s="233"/>
      <c r="P1916" s="233"/>
      <c r="Q1916" s="233"/>
      <c r="R1916" s="233"/>
      <c r="S1916" s="233"/>
      <c r="T1916" s="233"/>
      <c r="U1916" s="233"/>
      <c r="V1916" s="233"/>
      <c r="W1916" s="233"/>
      <c r="X1916" s="233"/>
      <c r="Y1916" s="233"/>
      <c r="Z1916" s="233"/>
    </row>
    <row r="1917" spans="2:26" x14ac:dyDescent="0.2">
      <c r="B1917" s="233"/>
      <c r="C1917" s="233"/>
      <c r="D1917" s="233"/>
      <c r="E1917" s="233"/>
      <c r="F1917" s="233"/>
      <c r="G1917" s="233"/>
      <c r="H1917" s="233"/>
      <c r="I1917" s="233"/>
      <c r="J1917" s="233"/>
      <c r="K1917" s="233"/>
      <c r="L1917" s="233"/>
      <c r="M1917" s="233"/>
      <c r="N1917" s="233"/>
      <c r="O1917" s="233"/>
      <c r="P1917" s="233"/>
      <c r="Q1917" s="233"/>
      <c r="R1917" s="233"/>
      <c r="S1917" s="233"/>
      <c r="T1917" s="233"/>
      <c r="U1917" s="233"/>
      <c r="V1917" s="233"/>
      <c r="W1917" s="233"/>
      <c r="X1917" s="233"/>
      <c r="Y1917" s="233"/>
      <c r="Z1917" s="233"/>
    </row>
    <row r="1918" spans="2:26" x14ac:dyDescent="0.2">
      <c r="B1918" s="233"/>
      <c r="C1918" s="233"/>
      <c r="D1918" s="233"/>
      <c r="E1918" s="233"/>
      <c r="F1918" s="233"/>
      <c r="G1918" s="233"/>
      <c r="H1918" s="233"/>
      <c r="I1918" s="233"/>
      <c r="J1918" s="233"/>
      <c r="K1918" s="233"/>
      <c r="L1918" s="233"/>
      <c r="M1918" s="233"/>
      <c r="N1918" s="233"/>
      <c r="O1918" s="233"/>
      <c r="P1918" s="233"/>
      <c r="Q1918" s="233"/>
      <c r="R1918" s="233"/>
      <c r="S1918" s="233"/>
      <c r="T1918" s="233"/>
      <c r="U1918" s="233"/>
      <c r="V1918" s="233"/>
      <c r="W1918" s="233"/>
      <c r="X1918" s="233"/>
      <c r="Y1918" s="233"/>
      <c r="Z1918" s="233"/>
    </row>
    <row r="1919" spans="2:26" x14ac:dyDescent="0.2">
      <c r="B1919" s="233"/>
      <c r="C1919" s="233"/>
      <c r="D1919" s="233"/>
      <c r="E1919" s="233"/>
      <c r="F1919" s="233"/>
      <c r="G1919" s="233"/>
      <c r="H1919" s="233"/>
      <c r="I1919" s="233"/>
      <c r="J1919" s="233"/>
      <c r="K1919" s="233"/>
      <c r="L1919" s="233"/>
      <c r="M1919" s="233"/>
      <c r="N1919" s="233"/>
      <c r="O1919" s="233"/>
      <c r="P1919" s="233"/>
      <c r="Q1919" s="233"/>
      <c r="R1919" s="233"/>
      <c r="S1919" s="233"/>
      <c r="T1919" s="233"/>
      <c r="U1919" s="233"/>
      <c r="V1919" s="233"/>
      <c r="W1919" s="233"/>
      <c r="X1919" s="233"/>
      <c r="Y1919" s="233"/>
      <c r="Z1919" s="233"/>
    </row>
    <row r="1920" spans="2:26" x14ac:dyDescent="0.2">
      <c r="B1920" s="233"/>
      <c r="C1920" s="233"/>
      <c r="D1920" s="233"/>
      <c r="E1920" s="233"/>
      <c r="F1920" s="233"/>
      <c r="G1920" s="233"/>
      <c r="H1920" s="233"/>
      <c r="I1920" s="233"/>
      <c r="J1920" s="233"/>
      <c r="K1920" s="233"/>
      <c r="L1920" s="233"/>
      <c r="M1920" s="233"/>
      <c r="N1920" s="233"/>
      <c r="O1920" s="233"/>
      <c r="P1920" s="233"/>
      <c r="Q1920" s="233"/>
      <c r="R1920" s="233"/>
      <c r="S1920" s="233"/>
      <c r="T1920" s="233"/>
      <c r="U1920" s="233"/>
      <c r="V1920" s="233"/>
      <c r="W1920" s="233"/>
      <c r="X1920" s="233"/>
      <c r="Y1920" s="233"/>
      <c r="Z1920" s="233"/>
    </row>
    <row r="1921" spans="2:26" x14ac:dyDescent="0.2">
      <c r="B1921" s="233"/>
      <c r="C1921" s="233"/>
      <c r="D1921" s="233"/>
      <c r="E1921" s="233"/>
      <c r="F1921" s="233"/>
      <c r="G1921" s="233"/>
      <c r="H1921" s="233"/>
      <c r="I1921" s="233"/>
      <c r="J1921" s="233"/>
      <c r="K1921" s="233"/>
      <c r="L1921" s="233"/>
      <c r="M1921" s="233"/>
      <c r="N1921" s="233"/>
      <c r="O1921" s="233"/>
      <c r="P1921" s="233"/>
      <c r="Q1921" s="233"/>
      <c r="R1921" s="233"/>
      <c r="S1921" s="233"/>
      <c r="T1921" s="233"/>
      <c r="U1921" s="233"/>
      <c r="V1921" s="233"/>
      <c r="W1921" s="233"/>
      <c r="X1921" s="233"/>
      <c r="Y1921" s="233"/>
      <c r="Z1921" s="233"/>
    </row>
    <row r="1922" spans="2:26" x14ac:dyDescent="0.2">
      <c r="B1922" s="233"/>
      <c r="C1922" s="233"/>
      <c r="D1922" s="233"/>
      <c r="E1922" s="233"/>
      <c r="F1922" s="233"/>
      <c r="G1922" s="233"/>
      <c r="H1922" s="233"/>
      <c r="I1922" s="233"/>
      <c r="J1922" s="233"/>
      <c r="K1922" s="233"/>
      <c r="L1922" s="233"/>
      <c r="M1922" s="233"/>
      <c r="N1922" s="233"/>
      <c r="O1922" s="233"/>
      <c r="P1922" s="233"/>
      <c r="Q1922" s="233"/>
      <c r="R1922" s="233"/>
      <c r="S1922" s="233"/>
      <c r="T1922" s="233"/>
      <c r="U1922" s="233"/>
      <c r="V1922" s="233"/>
      <c r="W1922" s="233"/>
      <c r="X1922" s="233"/>
      <c r="Y1922" s="233"/>
      <c r="Z1922" s="233"/>
    </row>
    <row r="1923" spans="2:26" x14ac:dyDescent="0.2">
      <c r="B1923" s="233"/>
      <c r="C1923" s="233"/>
      <c r="D1923" s="233"/>
      <c r="E1923" s="233"/>
      <c r="F1923" s="233"/>
      <c r="G1923" s="233"/>
      <c r="H1923" s="233"/>
      <c r="I1923" s="233"/>
      <c r="J1923" s="233"/>
      <c r="K1923" s="233"/>
      <c r="L1923" s="233"/>
      <c r="M1923" s="233"/>
      <c r="N1923" s="233"/>
      <c r="O1923" s="233"/>
      <c r="P1923" s="233"/>
      <c r="Q1923" s="233"/>
      <c r="R1923" s="233"/>
      <c r="S1923" s="233"/>
      <c r="T1923" s="233"/>
      <c r="U1923" s="233"/>
      <c r="V1923" s="233"/>
      <c r="W1923" s="233"/>
      <c r="X1923" s="233"/>
      <c r="Y1923" s="233"/>
      <c r="Z1923" s="233"/>
    </row>
    <row r="1924" spans="2:26" x14ac:dyDescent="0.2">
      <c r="B1924" s="233"/>
      <c r="C1924" s="233"/>
      <c r="D1924" s="233"/>
      <c r="E1924" s="233"/>
      <c r="F1924" s="233"/>
      <c r="G1924" s="233"/>
      <c r="H1924" s="233"/>
      <c r="I1924" s="233"/>
      <c r="J1924" s="233"/>
      <c r="K1924" s="233"/>
      <c r="L1924" s="233"/>
      <c r="M1924" s="233"/>
      <c r="N1924" s="233"/>
      <c r="O1924" s="233"/>
      <c r="P1924" s="233"/>
      <c r="Q1924" s="233"/>
      <c r="R1924" s="233"/>
      <c r="S1924" s="233"/>
      <c r="T1924" s="233"/>
      <c r="U1924" s="233"/>
      <c r="V1924" s="233"/>
      <c r="W1924" s="233"/>
      <c r="X1924" s="233"/>
      <c r="Y1924" s="233"/>
      <c r="Z1924" s="233"/>
    </row>
    <row r="1925" spans="2:26" x14ac:dyDescent="0.2">
      <c r="B1925" s="233"/>
      <c r="C1925" s="233"/>
      <c r="D1925" s="233"/>
      <c r="E1925" s="233"/>
      <c r="F1925" s="233"/>
      <c r="G1925" s="233"/>
      <c r="H1925" s="233"/>
      <c r="I1925" s="233"/>
      <c r="J1925" s="233"/>
      <c r="K1925" s="233"/>
      <c r="L1925" s="233"/>
      <c r="M1925" s="233"/>
      <c r="N1925" s="233"/>
      <c r="O1925" s="233"/>
      <c r="P1925" s="233"/>
      <c r="Q1925" s="233"/>
      <c r="R1925" s="233"/>
      <c r="S1925" s="233"/>
      <c r="T1925" s="233"/>
      <c r="U1925" s="233"/>
      <c r="V1925" s="233"/>
      <c r="W1925" s="233"/>
      <c r="X1925" s="233"/>
      <c r="Y1925" s="233"/>
      <c r="Z1925" s="233"/>
    </row>
    <row r="1926" spans="2:26" x14ac:dyDescent="0.2">
      <c r="B1926" s="233"/>
      <c r="C1926" s="233"/>
      <c r="D1926" s="233"/>
      <c r="E1926" s="233"/>
      <c r="F1926" s="233"/>
      <c r="G1926" s="233"/>
      <c r="H1926" s="233"/>
      <c r="I1926" s="233"/>
      <c r="J1926" s="233"/>
      <c r="K1926" s="233"/>
      <c r="L1926" s="233"/>
      <c r="M1926" s="233"/>
      <c r="N1926" s="233"/>
      <c r="O1926" s="233"/>
      <c r="P1926" s="233"/>
      <c r="Q1926" s="233"/>
      <c r="R1926" s="233"/>
      <c r="S1926" s="233"/>
      <c r="T1926" s="233"/>
      <c r="U1926" s="233"/>
      <c r="V1926" s="233"/>
      <c r="W1926" s="233"/>
      <c r="X1926" s="233"/>
      <c r="Y1926" s="233"/>
      <c r="Z1926" s="233"/>
    </row>
    <row r="1927" spans="2:26" x14ac:dyDescent="0.2">
      <c r="B1927" s="233"/>
      <c r="C1927" s="233"/>
      <c r="D1927" s="233"/>
      <c r="E1927" s="233"/>
      <c r="F1927" s="233"/>
      <c r="G1927" s="233"/>
      <c r="H1927" s="233"/>
      <c r="I1927" s="233"/>
      <c r="J1927" s="233"/>
      <c r="K1927" s="233"/>
      <c r="L1927" s="233"/>
      <c r="M1927" s="233"/>
      <c r="N1927" s="233"/>
      <c r="O1927" s="233"/>
      <c r="P1927" s="233"/>
      <c r="Q1927" s="233"/>
      <c r="R1927" s="233"/>
      <c r="S1927" s="233"/>
      <c r="T1927" s="233"/>
      <c r="U1927" s="233"/>
      <c r="V1927" s="233"/>
      <c r="W1927" s="233"/>
      <c r="X1927" s="233"/>
      <c r="Y1927" s="233"/>
      <c r="Z1927" s="233"/>
    </row>
    <row r="1928" spans="2:26" x14ac:dyDescent="0.2">
      <c r="B1928" s="233"/>
      <c r="C1928" s="233"/>
      <c r="D1928" s="233"/>
      <c r="E1928" s="233"/>
      <c r="F1928" s="233"/>
      <c r="G1928" s="233"/>
      <c r="H1928" s="233"/>
      <c r="I1928" s="233"/>
      <c r="J1928" s="233"/>
      <c r="K1928" s="233"/>
      <c r="L1928" s="233"/>
      <c r="M1928" s="233"/>
      <c r="N1928" s="233"/>
      <c r="O1928" s="233"/>
      <c r="P1928" s="233"/>
      <c r="Q1928" s="233"/>
      <c r="R1928" s="233"/>
      <c r="S1928" s="233"/>
      <c r="T1928" s="233"/>
      <c r="U1928" s="233"/>
      <c r="V1928" s="233"/>
      <c r="W1928" s="233"/>
      <c r="X1928" s="233"/>
      <c r="Y1928" s="233"/>
      <c r="Z1928" s="233"/>
    </row>
    <row r="1929" spans="2:26" x14ac:dyDescent="0.2">
      <c r="B1929" s="233"/>
      <c r="C1929" s="233"/>
      <c r="D1929" s="233"/>
      <c r="E1929" s="233"/>
      <c r="F1929" s="233"/>
      <c r="G1929" s="233"/>
      <c r="H1929" s="233"/>
      <c r="I1929" s="233"/>
      <c r="J1929" s="233"/>
      <c r="K1929" s="233"/>
      <c r="L1929" s="233"/>
      <c r="M1929" s="233"/>
      <c r="N1929" s="233"/>
      <c r="O1929" s="233"/>
      <c r="P1929" s="233"/>
      <c r="Q1929" s="233"/>
      <c r="R1929" s="233"/>
      <c r="S1929" s="233"/>
      <c r="T1929" s="233"/>
      <c r="U1929" s="233"/>
      <c r="V1929" s="233"/>
      <c r="W1929" s="233"/>
      <c r="X1929" s="233"/>
      <c r="Y1929" s="233"/>
      <c r="Z1929" s="233"/>
    </row>
    <row r="1930" spans="2:26" x14ac:dyDescent="0.2">
      <c r="B1930" s="233"/>
      <c r="C1930" s="233"/>
      <c r="D1930" s="233"/>
      <c r="E1930" s="233"/>
      <c r="F1930" s="233"/>
      <c r="G1930" s="233"/>
      <c r="H1930" s="233"/>
      <c r="I1930" s="233"/>
      <c r="J1930" s="233"/>
      <c r="K1930" s="233"/>
      <c r="L1930" s="233"/>
      <c r="M1930" s="233"/>
      <c r="N1930" s="233"/>
      <c r="O1930" s="233"/>
      <c r="P1930" s="233"/>
      <c r="Q1930" s="233"/>
      <c r="R1930" s="233"/>
      <c r="S1930" s="233"/>
      <c r="T1930" s="233"/>
      <c r="U1930" s="233"/>
      <c r="V1930" s="233"/>
      <c r="W1930" s="233"/>
      <c r="X1930" s="233"/>
      <c r="Y1930" s="233"/>
      <c r="Z1930" s="233"/>
    </row>
    <row r="1931" spans="2:26" x14ac:dyDescent="0.2">
      <c r="B1931" s="233"/>
      <c r="C1931" s="233"/>
      <c r="D1931" s="233"/>
      <c r="E1931" s="233"/>
      <c r="F1931" s="233"/>
      <c r="G1931" s="233"/>
      <c r="H1931" s="233"/>
      <c r="I1931" s="233"/>
      <c r="J1931" s="233"/>
      <c r="K1931" s="233"/>
      <c r="L1931" s="233"/>
      <c r="M1931" s="233"/>
      <c r="N1931" s="233"/>
      <c r="O1931" s="233"/>
      <c r="P1931" s="233"/>
      <c r="Q1931" s="233"/>
      <c r="R1931" s="233"/>
      <c r="S1931" s="233"/>
      <c r="T1931" s="233"/>
      <c r="U1931" s="233"/>
      <c r="V1931" s="233"/>
      <c r="W1931" s="233"/>
      <c r="X1931" s="233"/>
      <c r="Y1931" s="233"/>
      <c r="Z1931" s="233"/>
    </row>
    <row r="1932" spans="2:26" x14ac:dyDescent="0.2">
      <c r="B1932" s="233"/>
      <c r="C1932" s="233"/>
      <c r="D1932" s="233"/>
      <c r="E1932" s="233"/>
      <c r="F1932" s="233"/>
      <c r="G1932" s="233"/>
      <c r="H1932" s="233"/>
      <c r="I1932" s="233"/>
      <c r="J1932" s="233"/>
      <c r="K1932" s="233"/>
      <c r="L1932" s="233"/>
      <c r="M1932" s="233"/>
      <c r="N1932" s="233"/>
      <c r="O1932" s="233"/>
      <c r="P1932" s="233"/>
      <c r="Q1932" s="233"/>
      <c r="R1932" s="233"/>
      <c r="S1932" s="233"/>
      <c r="T1932" s="233"/>
      <c r="U1932" s="233"/>
      <c r="V1932" s="233"/>
      <c r="W1932" s="233"/>
      <c r="X1932" s="233"/>
      <c r="Y1932" s="233"/>
      <c r="Z1932" s="233"/>
    </row>
    <row r="1933" spans="2:26" x14ac:dyDescent="0.2">
      <c r="B1933" s="233"/>
      <c r="C1933" s="233"/>
      <c r="D1933" s="233"/>
      <c r="E1933" s="233"/>
      <c r="F1933" s="233"/>
      <c r="G1933" s="233"/>
      <c r="H1933" s="233"/>
      <c r="I1933" s="233"/>
      <c r="J1933" s="233"/>
      <c r="K1933" s="233"/>
      <c r="L1933" s="233"/>
      <c r="M1933" s="233"/>
      <c r="N1933" s="233"/>
      <c r="O1933" s="233"/>
      <c r="P1933" s="233"/>
      <c r="Q1933" s="233"/>
      <c r="R1933" s="233"/>
      <c r="S1933" s="233"/>
      <c r="T1933" s="233"/>
      <c r="U1933" s="233"/>
      <c r="V1933" s="233"/>
      <c r="W1933" s="233"/>
      <c r="X1933" s="233"/>
      <c r="Y1933" s="233"/>
      <c r="Z1933" s="233"/>
    </row>
    <row r="1934" spans="2:26" x14ac:dyDescent="0.2">
      <c r="B1934" s="233"/>
      <c r="C1934" s="233"/>
      <c r="D1934" s="233"/>
      <c r="E1934" s="233"/>
      <c r="F1934" s="233"/>
      <c r="G1934" s="233"/>
      <c r="H1934" s="233"/>
      <c r="I1934" s="233"/>
      <c r="J1934" s="233"/>
      <c r="K1934" s="233"/>
      <c r="L1934" s="233"/>
      <c r="M1934" s="233"/>
      <c r="N1934" s="233"/>
      <c r="O1934" s="233"/>
      <c r="P1934" s="233"/>
      <c r="Q1934" s="233"/>
      <c r="R1934" s="233"/>
      <c r="S1934" s="233"/>
      <c r="T1934" s="233"/>
      <c r="U1934" s="233"/>
      <c r="V1934" s="233"/>
      <c r="W1934" s="233"/>
      <c r="X1934" s="233"/>
      <c r="Y1934" s="233"/>
      <c r="Z1934" s="233"/>
    </row>
    <row r="1935" spans="2:26" x14ac:dyDescent="0.2">
      <c r="B1935" s="233"/>
      <c r="C1935" s="233"/>
      <c r="D1935" s="233"/>
      <c r="E1935" s="233"/>
      <c r="F1935" s="233"/>
      <c r="G1935" s="233"/>
      <c r="H1935" s="233"/>
      <c r="I1935" s="233"/>
      <c r="J1935" s="233"/>
      <c r="K1935" s="233"/>
      <c r="L1935" s="233"/>
      <c r="M1935" s="233"/>
      <c r="N1935" s="233"/>
      <c r="O1935" s="233"/>
      <c r="P1935" s="233"/>
      <c r="Q1935" s="233"/>
      <c r="R1935" s="233"/>
      <c r="S1935" s="233"/>
      <c r="T1935" s="233"/>
      <c r="U1935" s="233"/>
      <c r="V1935" s="233"/>
      <c r="W1935" s="233"/>
      <c r="X1935" s="233"/>
      <c r="Y1935" s="233"/>
      <c r="Z1935" s="233"/>
    </row>
    <row r="1936" spans="2:26" x14ac:dyDescent="0.2">
      <c r="B1936" s="233"/>
      <c r="C1936" s="233"/>
      <c r="D1936" s="233"/>
      <c r="E1936" s="233"/>
      <c r="F1936" s="233"/>
      <c r="G1936" s="233"/>
      <c r="H1936" s="233"/>
      <c r="I1936" s="233"/>
      <c r="J1936" s="233"/>
      <c r="K1936" s="233"/>
      <c r="L1936" s="233"/>
      <c r="M1936" s="233"/>
      <c r="N1936" s="233"/>
      <c r="O1936" s="233"/>
      <c r="P1936" s="233"/>
      <c r="Q1936" s="233"/>
      <c r="R1936" s="233"/>
      <c r="S1936" s="233"/>
      <c r="T1936" s="233"/>
      <c r="U1936" s="233"/>
      <c r="V1936" s="233"/>
      <c r="W1936" s="233"/>
      <c r="X1936" s="233"/>
      <c r="Y1936" s="233"/>
      <c r="Z1936" s="233"/>
    </row>
    <row r="1937" spans="2:26" x14ac:dyDescent="0.2">
      <c r="B1937" s="233"/>
      <c r="C1937" s="233"/>
      <c r="D1937" s="233"/>
      <c r="E1937" s="233"/>
      <c r="F1937" s="233"/>
      <c r="G1937" s="233"/>
      <c r="H1937" s="233"/>
      <c r="I1937" s="233"/>
      <c r="J1937" s="233"/>
      <c r="K1937" s="233"/>
      <c r="L1937" s="233"/>
      <c r="M1937" s="233"/>
      <c r="N1937" s="233"/>
      <c r="O1937" s="233"/>
      <c r="P1937" s="233"/>
      <c r="Q1937" s="233"/>
      <c r="R1937" s="233"/>
      <c r="S1937" s="233"/>
      <c r="T1937" s="233"/>
      <c r="U1937" s="233"/>
      <c r="V1937" s="233"/>
      <c r="W1937" s="233"/>
      <c r="X1937" s="233"/>
      <c r="Y1937" s="233"/>
      <c r="Z1937" s="233"/>
    </row>
    <row r="1938" spans="2:26" x14ac:dyDescent="0.2">
      <c r="B1938" s="233"/>
      <c r="C1938" s="233"/>
      <c r="D1938" s="233"/>
      <c r="E1938" s="233"/>
      <c r="F1938" s="233"/>
      <c r="G1938" s="233"/>
      <c r="H1938" s="233"/>
      <c r="I1938" s="233"/>
      <c r="J1938" s="233"/>
      <c r="K1938" s="233"/>
      <c r="L1938" s="233"/>
      <c r="M1938" s="233"/>
      <c r="N1938" s="233"/>
      <c r="O1938" s="233"/>
      <c r="P1938" s="233"/>
      <c r="Q1938" s="233"/>
      <c r="R1938" s="233"/>
      <c r="S1938" s="233"/>
      <c r="T1938" s="233"/>
      <c r="U1938" s="233"/>
      <c r="V1938" s="233"/>
      <c r="W1938" s="233"/>
      <c r="X1938" s="233"/>
      <c r="Y1938" s="233"/>
      <c r="Z1938" s="233"/>
    </row>
    <row r="1939" spans="2:26" x14ac:dyDescent="0.2">
      <c r="B1939" s="233"/>
      <c r="C1939" s="233"/>
      <c r="D1939" s="233"/>
      <c r="E1939" s="233"/>
      <c r="F1939" s="233"/>
      <c r="G1939" s="233"/>
      <c r="H1939" s="233"/>
      <c r="I1939" s="233"/>
      <c r="J1939" s="233"/>
      <c r="K1939" s="233"/>
      <c r="L1939" s="233"/>
      <c r="M1939" s="233"/>
      <c r="N1939" s="233"/>
      <c r="O1939" s="233"/>
      <c r="P1939" s="233"/>
      <c r="Q1939" s="233"/>
      <c r="R1939" s="233"/>
      <c r="S1939" s="233"/>
      <c r="T1939" s="233"/>
      <c r="U1939" s="233"/>
      <c r="V1939" s="233"/>
      <c r="W1939" s="233"/>
      <c r="X1939" s="233"/>
      <c r="Y1939" s="233"/>
      <c r="Z1939" s="233"/>
    </row>
    <row r="1940" spans="2:26" x14ac:dyDescent="0.2">
      <c r="B1940" s="233"/>
      <c r="C1940" s="233"/>
      <c r="D1940" s="233"/>
      <c r="E1940" s="233"/>
      <c r="F1940" s="233"/>
      <c r="G1940" s="233"/>
      <c r="H1940" s="233"/>
      <c r="I1940" s="233"/>
      <c r="J1940" s="233"/>
      <c r="K1940" s="233"/>
      <c r="L1940" s="233"/>
      <c r="M1940" s="233"/>
      <c r="N1940" s="233"/>
      <c r="O1940" s="233"/>
      <c r="P1940" s="233"/>
      <c r="Q1940" s="233"/>
      <c r="R1940" s="233"/>
      <c r="S1940" s="233"/>
      <c r="T1940" s="233"/>
      <c r="U1940" s="233"/>
      <c r="V1940" s="233"/>
      <c r="W1940" s="233"/>
      <c r="X1940" s="233"/>
      <c r="Y1940" s="233"/>
      <c r="Z1940" s="233"/>
    </row>
    <row r="1941" spans="2:26" x14ac:dyDescent="0.2">
      <c r="B1941" s="233"/>
      <c r="C1941" s="233"/>
      <c r="D1941" s="233"/>
      <c r="E1941" s="233"/>
      <c r="F1941" s="233"/>
      <c r="G1941" s="233"/>
      <c r="H1941" s="233"/>
      <c r="I1941" s="233"/>
      <c r="J1941" s="233"/>
      <c r="K1941" s="233"/>
      <c r="L1941" s="233"/>
      <c r="M1941" s="233"/>
      <c r="N1941" s="233"/>
      <c r="O1941" s="233"/>
      <c r="P1941" s="233"/>
      <c r="Q1941" s="233"/>
      <c r="R1941" s="233"/>
      <c r="S1941" s="233"/>
      <c r="T1941" s="233"/>
      <c r="U1941" s="233"/>
      <c r="V1941" s="233"/>
      <c r="W1941" s="233"/>
      <c r="X1941" s="233"/>
      <c r="Y1941" s="233"/>
      <c r="Z1941" s="233"/>
    </row>
    <row r="1942" spans="2:26" x14ac:dyDescent="0.2">
      <c r="B1942" s="233"/>
      <c r="C1942" s="233"/>
      <c r="D1942" s="233"/>
      <c r="E1942" s="233"/>
      <c r="F1942" s="233"/>
      <c r="G1942" s="233"/>
      <c r="H1942" s="233"/>
      <c r="I1942" s="233"/>
      <c r="J1942" s="233"/>
      <c r="K1942" s="233"/>
      <c r="L1942" s="233"/>
      <c r="M1942" s="233"/>
      <c r="N1942" s="233"/>
      <c r="O1942" s="233"/>
      <c r="P1942" s="233"/>
      <c r="Q1942" s="233"/>
      <c r="R1942" s="233"/>
      <c r="S1942" s="233"/>
      <c r="T1942" s="233"/>
      <c r="U1942" s="233"/>
      <c r="V1942" s="233"/>
      <c r="W1942" s="233"/>
      <c r="X1942" s="233"/>
      <c r="Y1942" s="233"/>
      <c r="Z1942" s="233"/>
    </row>
    <row r="1943" spans="2:26" x14ac:dyDescent="0.2">
      <c r="B1943" s="233"/>
      <c r="C1943" s="233"/>
      <c r="D1943" s="233"/>
      <c r="E1943" s="233"/>
      <c r="F1943" s="233"/>
      <c r="G1943" s="233"/>
      <c r="H1943" s="233"/>
      <c r="I1943" s="233"/>
      <c r="J1943" s="233"/>
      <c r="K1943" s="233"/>
      <c r="L1943" s="233"/>
      <c r="M1943" s="233"/>
      <c r="N1943" s="233"/>
      <c r="O1943" s="233"/>
      <c r="P1943" s="233"/>
      <c r="Q1943" s="233"/>
      <c r="R1943" s="233"/>
      <c r="S1943" s="233"/>
      <c r="T1943" s="233"/>
      <c r="U1943" s="233"/>
      <c r="V1943" s="233"/>
      <c r="W1943" s="233"/>
      <c r="X1943" s="233"/>
      <c r="Y1943" s="233"/>
      <c r="Z1943" s="233"/>
    </row>
    <row r="1944" spans="2:26" x14ac:dyDescent="0.2">
      <c r="B1944" s="233"/>
      <c r="C1944" s="233"/>
      <c r="D1944" s="233"/>
      <c r="E1944" s="233"/>
      <c r="F1944" s="233"/>
      <c r="G1944" s="233"/>
      <c r="H1944" s="233"/>
      <c r="I1944" s="233"/>
      <c r="J1944" s="233"/>
      <c r="K1944" s="233"/>
      <c r="L1944" s="233"/>
      <c r="M1944" s="233"/>
      <c r="N1944" s="233"/>
      <c r="O1944" s="233"/>
      <c r="P1944" s="233"/>
      <c r="Q1944" s="233"/>
      <c r="R1944" s="233"/>
      <c r="S1944" s="233"/>
      <c r="T1944" s="233"/>
      <c r="U1944" s="233"/>
      <c r="V1944" s="233"/>
      <c r="W1944" s="233"/>
      <c r="X1944" s="233"/>
      <c r="Y1944" s="233"/>
      <c r="Z1944" s="233"/>
    </row>
    <row r="1945" spans="2:26" x14ac:dyDescent="0.2">
      <c r="B1945" s="233"/>
      <c r="C1945" s="233"/>
      <c r="D1945" s="233"/>
      <c r="E1945" s="233"/>
      <c r="F1945" s="233"/>
      <c r="G1945" s="233"/>
      <c r="H1945" s="233"/>
      <c r="I1945" s="233"/>
      <c r="J1945" s="233"/>
      <c r="K1945" s="233"/>
      <c r="L1945" s="233"/>
      <c r="M1945" s="233"/>
      <c r="N1945" s="233"/>
      <c r="O1945" s="233"/>
      <c r="P1945" s="233"/>
      <c r="Q1945" s="233"/>
      <c r="R1945" s="233"/>
      <c r="S1945" s="233"/>
      <c r="T1945" s="233"/>
      <c r="U1945" s="233"/>
      <c r="V1945" s="233"/>
      <c r="W1945" s="233"/>
      <c r="X1945" s="233"/>
      <c r="Y1945" s="233"/>
      <c r="Z1945" s="233"/>
    </row>
    <row r="1946" spans="2:26" x14ac:dyDescent="0.2">
      <c r="B1946" s="233"/>
      <c r="C1946" s="233"/>
      <c r="D1946" s="233"/>
      <c r="E1946" s="233"/>
      <c r="F1946" s="233"/>
      <c r="G1946" s="233"/>
      <c r="H1946" s="233"/>
      <c r="I1946" s="233"/>
      <c r="J1946" s="233"/>
      <c r="K1946" s="233"/>
      <c r="L1946" s="233"/>
      <c r="M1946" s="233"/>
      <c r="N1946" s="233"/>
      <c r="O1946" s="233"/>
      <c r="P1946" s="233"/>
      <c r="Q1946" s="233"/>
      <c r="R1946" s="233"/>
      <c r="S1946" s="233"/>
      <c r="T1946" s="233"/>
      <c r="U1946" s="233"/>
      <c r="V1946" s="233"/>
      <c r="W1946" s="233"/>
      <c r="X1946" s="233"/>
      <c r="Y1946" s="233"/>
      <c r="Z1946" s="233"/>
    </row>
    <row r="1947" spans="2:26" x14ac:dyDescent="0.2">
      <c r="B1947" s="233"/>
      <c r="C1947" s="233"/>
      <c r="D1947" s="233"/>
      <c r="E1947" s="233"/>
      <c r="F1947" s="233"/>
      <c r="G1947" s="233"/>
      <c r="H1947" s="233"/>
      <c r="I1947" s="233"/>
      <c r="J1947" s="233"/>
      <c r="K1947" s="233"/>
      <c r="L1947" s="233"/>
      <c r="M1947" s="233"/>
      <c r="N1947" s="233"/>
      <c r="O1947" s="233"/>
      <c r="P1947" s="233"/>
      <c r="Q1947" s="233"/>
      <c r="R1947" s="233"/>
      <c r="S1947" s="233"/>
      <c r="T1947" s="233"/>
      <c r="U1947" s="233"/>
      <c r="V1947" s="233"/>
      <c r="W1947" s="233"/>
      <c r="X1947" s="233"/>
      <c r="Y1947" s="233"/>
      <c r="Z1947" s="233"/>
    </row>
    <row r="1948" spans="2:26" x14ac:dyDescent="0.2">
      <c r="B1948" s="233"/>
      <c r="C1948" s="233"/>
      <c r="D1948" s="233"/>
      <c r="E1948" s="233"/>
      <c r="F1948" s="233"/>
      <c r="G1948" s="233"/>
      <c r="H1948" s="233"/>
      <c r="I1948" s="233"/>
      <c r="J1948" s="233"/>
      <c r="K1948" s="233"/>
      <c r="L1948" s="233"/>
      <c r="M1948" s="233"/>
      <c r="N1948" s="233"/>
      <c r="O1948" s="233"/>
      <c r="P1948" s="233"/>
      <c r="Q1948" s="233"/>
      <c r="R1948" s="233"/>
      <c r="S1948" s="233"/>
      <c r="T1948" s="233"/>
      <c r="U1948" s="233"/>
      <c r="V1948" s="233"/>
      <c r="W1948" s="233"/>
      <c r="X1948" s="233"/>
      <c r="Y1948" s="233"/>
      <c r="Z1948" s="233"/>
    </row>
    <row r="1949" spans="2:26" x14ac:dyDescent="0.2">
      <c r="B1949" s="233"/>
      <c r="C1949" s="233"/>
      <c r="D1949" s="233"/>
      <c r="E1949" s="233"/>
      <c r="F1949" s="233"/>
      <c r="G1949" s="233"/>
      <c r="H1949" s="233"/>
      <c r="I1949" s="233"/>
      <c r="J1949" s="233"/>
      <c r="K1949" s="233"/>
      <c r="L1949" s="233"/>
      <c r="M1949" s="233"/>
      <c r="N1949" s="233"/>
      <c r="O1949" s="233"/>
      <c r="P1949" s="233"/>
      <c r="Q1949" s="233"/>
      <c r="R1949" s="233"/>
      <c r="S1949" s="233"/>
      <c r="T1949" s="233"/>
      <c r="U1949" s="233"/>
      <c r="V1949" s="233"/>
      <c r="W1949" s="233"/>
      <c r="X1949" s="233"/>
      <c r="Y1949" s="233"/>
      <c r="Z1949" s="233"/>
    </row>
    <row r="1950" spans="2:26" x14ac:dyDescent="0.2">
      <c r="B1950" s="233"/>
      <c r="C1950" s="233"/>
      <c r="D1950" s="233"/>
      <c r="E1950" s="233"/>
      <c r="F1950" s="233"/>
      <c r="G1950" s="233"/>
      <c r="H1950" s="233"/>
      <c r="I1950" s="233"/>
      <c r="J1950" s="233"/>
      <c r="K1950" s="233"/>
      <c r="L1950" s="233"/>
      <c r="M1950" s="233"/>
      <c r="N1950" s="233"/>
      <c r="O1950" s="233"/>
      <c r="P1950" s="233"/>
      <c r="Q1950" s="233"/>
      <c r="R1950" s="233"/>
      <c r="S1950" s="233"/>
      <c r="T1950" s="233"/>
      <c r="U1950" s="233"/>
      <c r="V1950" s="233"/>
      <c r="W1950" s="233"/>
      <c r="X1950" s="233"/>
      <c r="Y1950" s="233"/>
      <c r="Z1950" s="233"/>
    </row>
    <row r="1951" spans="2:26" x14ac:dyDescent="0.2">
      <c r="B1951" s="233"/>
      <c r="C1951" s="233"/>
      <c r="D1951" s="233"/>
      <c r="E1951" s="233"/>
      <c r="F1951" s="233"/>
      <c r="G1951" s="233"/>
      <c r="H1951" s="233"/>
      <c r="I1951" s="233"/>
      <c r="J1951" s="233"/>
      <c r="K1951" s="233"/>
      <c r="L1951" s="233"/>
      <c r="M1951" s="233"/>
      <c r="N1951" s="233"/>
      <c r="O1951" s="233"/>
      <c r="P1951" s="233"/>
      <c r="Q1951" s="233"/>
      <c r="R1951" s="233"/>
      <c r="S1951" s="233"/>
      <c r="T1951" s="233"/>
      <c r="U1951" s="233"/>
      <c r="V1951" s="233"/>
      <c r="W1951" s="233"/>
      <c r="X1951" s="233"/>
      <c r="Y1951" s="233"/>
      <c r="Z1951" s="233"/>
    </row>
    <row r="1952" spans="2:26" x14ac:dyDescent="0.2">
      <c r="B1952" s="233"/>
      <c r="C1952" s="233"/>
      <c r="D1952" s="233"/>
      <c r="E1952" s="233"/>
      <c r="F1952" s="233"/>
      <c r="G1952" s="233"/>
      <c r="H1952" s="233"/>
      <c r="I1952" s="233"/>
      <c r="J1952" s="233"/>
      <c r="K1952" s="233"/>
      <c r="L1952" s="233"/>
      <c r="M1952" s="233"/>
      <c r="N1952" s="233"/>
      <c r="O1952" s="233"/>
      <c r="P1952" s="233"/>
      <c r="Q1952" s="233"/>
      <c r="R1952" s="233"/>
      <c r="S1952" s="233"/>
      <c r="T1952" s="233"/>
      <c r="U1952" s="233"/>
      <c r="V1952" s="233"/>
      <c r="W1952" s="233"/>
      <c r="X1952" s="233"/>
      <c r="Y1952" s="233"/>
      <c r="Z1952" s="233"/>
    </row>
    <row r="1953" spans="2:26" x14ac:dyDescent="0.2">
      <c r="B1953" s="233"/>
      <c r="C1953" s="233"/>
      <c r="D1953" s="233"/>
      <c r="E1953" s="233"/>
      <c r="F1953" s="233"/>
      <c r="G1953" s="233"/>
      <c r="H1953" s="233"/>
      <c r="I1953" s="233"/>
      <c r="J1953" s="233"/>
      <c r="K1953" s="233"/>
      <c r="L1953" s="233"/>
      <c r="M1953" s="233"/>
      <c r="N1953" s="233"/>
      <c r="O1953" s="233"/>
      <c r="P1953" s="233"/>
      <c r="Q1953" s="233"/>
      <c r="R1953" s="233"/>
      <c r="S1953" s="233"/>
      <c r="T1953" s="233"/>
      <c r="U1953" s="233"/>
      <c r="V1953" s="233"/>
      <c r="W1953" s="233"/>
      <c r="X1953" s="233"/>
      <c r="Y1953" s="233"/>
      <c r="Z1953" s="233"/>
    </row>
    <row r="1954" spans="2:26" x14ac:dyDescent="0.2">
      <c r="B1954" s="233"/>
      <c r="C1954" s="233"/>
      <c r="D1954" s="233"/>
      <c r="E1954" s="233"/>
      <c r="F1954" s="233"/>
      <c r="G1954" s="233"/>
      <c r="H1954" s="233"/>
      <c r="I1954" s="233"/>
      <c r="J1954" s="233"/>
      <c r="K1954" s="233"/>
      <c r="L1954" s="233"/>
      <c r="M1954" s="233"/>
      <c r="N1954" s="233"/>
      <c r="O1954" s="233"/>
      <c r="P1954" s="233"/>
      <c r="Q1954" s="233"/>
      <c r="R1954" s="233"/>
      <c r="S1954" s="233"/>
      <c r="T1954" s="233"/>
      <c r="U1954" s="233"/>
      <c r="V1954" s="233"/>
      <c r="W1954" s="233"/>
      <c r="X1954" s="233"/>
      <c r="Y1954" s="233"/>
      <c r="Z1954" s="233"/>
    </row>
    <row r="1955" spans="2:26" x14ac:dyDescent="0.2">
      <c r="B1955" s="233"/>
      <c r="C1955" s="233"/>
      <c r="D1955" s="233"/>
      <c r="E1955" s="233"/>
      <c r="F1955" s="233"/>
      <c r="G1955" s="233"/>
      <c r="H1955" s="233"/>
      <c r="I1955" s="233"/>
      <c r="J1955" s="233"/>
      <c r="K1955" s="233"/>
      <c r="L1955" s="233"/>
      <c r="M1955" s="233"/>
      <c r="N1955" s="233"/>
      <c r="O1955" s="233"/>
      <c r="P1955" s="233"/>
      <c r="Q1955" s="233"/>
      <c r="R1955" s="233"/>
      <c r="S1955" s="233"/>
      <c r="T1955" s="233"/>
      <c r="U1955" s="233"/>
      <c r="V1955" s="233"/>
      <c r="W1955" s="233"/>
      <c r="X1955" s="233"/>
      <c r="Y1955" s="233"/>
      <c r="Z1955" s="233"/>
    </row>
    <row r="1956" spans="2:26" x14ac:dyDescent="0.2">
      <c r="B1956" s="233"/>
      <c r="C1956" s="233"/>
      <c r="D1956" s="233"/>
      <c r="E1956" s="233"/>
      <c r="F1956" s="233"/>
      <c r="G1956" s="233"/>
      <c r="H1956" s="233"/>
      <c r="I1956" s="233"/>
      <c r="J1956" s="233"/>
      <c r="K1956" s="233"/>
      <c r="L1956" s="233"/>
      <c r="M1956" s="233"/>
      <c r="N1956" s="233"/>
      <c r="O1956" s="233"/>
      <c r="P1956" s="233"/>
      <c r="Q1956" s="233"/>
      <c r="R1956" s="233"/>
      <c r="S1956" s="233"/>
      <c r="T1956" s="233"/>
      <c r="U1956" s="233"/>
      <c r="V1956" s="233"/>
      <c r="W1956" s="233"/>
      <c r="X1956" s="233"/>
      <c r="Y1956" s="233"/>
      <c r="Z1956" s="233"/>
    </row>
    <row r="1957" spans="2:26" x14ac:dyDescent="0.2">
      <c r="B1957" s="233"/>
      <c r="C1957" s="233"/>
      <c r="D1957" s="233"/>
      <c r="E1957" s="233"/>
      <c r="F1957" s="233"/>
      <c r="G1957" s="233"/>
      <c r="H1957" s="233"/>
      <c r="I1957" s="233"/>
      <c r="J1957" s="233"/>
      <c r="K1957" s="233"/>
      <c r="L1957" s="233"/>
      <c r="M1957" s="233"/>
      <c r="N1957" s="233"/>
      <c r="O1957" s="233"/>
      <c r="P1957" s="233"/>
      <c r="Q1957" s="233"/>
      <c r="R1957" s="233"/>
      <c r="S1957" s="233"/>
      <c r="T1957" s="233"/>
      <c r="U1957" s="233"/>
      <c r="V1957" s="233"/>
      <c r="W1957" s="233"/>
      <c r="X1957" s="233"/>
      <c r="Y1957" s="233"/>
      <c r="Z1957" s="233"/>
    </row>
    <row r="1958" spans="2:26" x14ac:dyDescent="0.2">
      <c r="B1958" s="233"/>
      <c r="C1958" s="233"/>
      <c r="D1958" s="233"/>
      <c r="E1958" s="233"/>
      <c r="F1958" s="233"/>
      <c r="G1958" s="233"/>
      <c r="H1958" s="233"/>
      <c r="I1958" s="233"/>
      <c r="J1958" s="233"/>
      <c r="K1958" s="233"/>
      <c r="L1958" s="233"/>
      <c r="M1958" s="233"/>
      <c r="N1958" s="233"/>
      <c r="O1958" s="233"/>
      <c r="P1958" s="233"/>
      <c r="Q1958" s="233"/>
      <c r="R1958" s="233"/>
      <c r="S1958" s="233"/>
      <c r="T1958" s="233"/>
      <c r="U1958" s="233"/>
      <c r="V1958" s="233"/>
      <c r="W1958" s="233"/>
      <c r="X1958" s="233"/>
      <c r="Y1958" s="233"/>
      <c r="Z1958" s="233"/>
    </row>
    <row r="1959" spans="2:26" x14ac:dyDescent="0.2">
      <c r="B1959" s="233"/>
      <c r="C1959" s="233"/>
      <c r="D1959" s="233"/>
      <c r="E1959" s="233"/>
      <c r="F1959" s="233"/>
      <c r="G1959" s="233"/>
      <c r="H1959" s="233"/>
      <c r="I1959" s="233"/>
      <c r="J1959" s="233"/>
      <c r="K1959" s="233"/>
      <c r="L1959" s="233"/>
      <c r="M1959" s="233"/>
      <c r="N1959" s="233"/>
      <c r="O1959" s="233"/>
      <c r="P1959" s="233"/>
      <c r="Q1959" s="233"/>
      <c r="R1959" s="233"/>
      <c r="S1959" s="233"/>
      <c r="T1959" s="233"/>
      <c r="U1959" s="233"/>
      <c r="V1959" s="233"/>
      <c r="W1959" s="233"/>
      <c r="X1959" s="233"/>
      <c r="Y1959" s="233"/>
      <c r="Z1959" s="233"/>
    </row>
    <row r="1960" spans="2:26" x14ac:dyDescent="0.2">
      <c r="B1960" s="233"/>
      <c r="C1960" s="233"/>
      <c r="D1960" s="233"/>
      <c r="E1960" s="233"/>
      <c r="F1960" s="233"/>
      <c r="G1960" s="233"/>
      <c r="H1960" s="233"/>
      <c r="I1960" s="233"/>
      <c r="J1960" s="233"/>
      <c r="K1960" s="233"/>
      <c r="L1960" s="233"/>
      <c r="M1960" s="233"/>
      <c r="N1960" s="233"/>
      <c r="O1960" s="233"/>
      <c r="P1960" s="233"/>
      <c r="Q1960" s="233"/>
      <c r="R1960" s="233"/>
      <c r="S1960" s="233"/>
      <c r="T1960" s="233"/>
      <c r="U1960" s="233"/>
      <c r="V1960" s="233"/>
      <c r="W1960" s="233"/>
      <c r="X1960" s="233"/>
      <c r="Y1960" s="233"/>
      <c r="Z1960" s="233"/>
    </row>
    <row r="1961" spans="2:26" x14ac:dyDescent="0.2">
      <c r="B1961" s="233"/>
      <c r="C1961" s="233"/>
      <c r="D1961" s="233"/>
      <c r="E1961" s="233"/>
      <c r="F1961" s="233"/>
      <c r="G1961" s="233"/>
      <c r="H1961" s="233"/>
      <c r="I1961" s="233"/>
      <c r="J1961" s="233"/>
      <c r="K1961" s="233"/>
      <c r="L1961" s="233"/>
      <c r="M1961" s="233"/>
      <c r="N1961" s="233"/>
      <c r="O1961" s="233"/>
      <c r="P1961" s="233"/>
      <c r="Q1961" s="233"/>
      <c r="R1961" s="233"/>
      <c r="S1961" s="233"/>
      <c r="T1961" s="233"/>
      <c r="U1961" s="233"/>
      <c r="V1961" s="233"/>
      <c r="W1961" s="233"/>
      <c r="X1961" s="233"/>
      <c r="Y1961" s="233"/>
      <c r="Z1961" s="233"/>
    </row>
    <row r="1962" spans="2:26" x14ac:dyDescent="0.2">
      <c r="B1962" s="233"/>
      <c r="C1962" s="233"/>
      <c r="D1962" s="233"/>
      <c r="E1962" s="233"/>
      <c r="F1962" s="233"/>
      <c r="G1962" s="233"/>
      <c r="H1962" s="233"/>
      <c r="I1962" s="233"/>
      <c r="J1962" s="233"/>
      <c r="K1962" s="233"/>
      <c r="L1962" s="233"/>
      <c r="M1962" s="233"/>
      <c r="N1962" s="233"/>
      <c r="O1962" s="233"/>
      <c r="P1962" s="233"/>
      <c r="Q1962" s="233"/>
      <c r="R1962" s="233"/>
      <c r="S1962" s="233"/>
      <c r="T1962" s="233"/>
      <c r="U1962" s="233"/>
      <c r="V1962" s="233"/>
      <c r="W1962" s="233"/>
      <c r="X1962" s="233"/>
      <c r="Y1962" s="233"/>
      <c r="Z1962" s="233"/>
    </row>
    <row r="1963" spans="2:26" x14ac:dyDescent="0.2">
      <c r="B1963" s="233"/>
      <c r="C1963" s="233"/>
      <c r="D1963" s="233"/>
      <c r="E1963" s="233"/>
      <c r="F1963" s="233"/>
      <c r="G1963" s="233"/>
      <c r="H1963" s="233"/>
      <c r="I1963" s="233"/>
      <c r="J1963" s="233"/>
      <c r="K1963" s="233"/>
      <c r="L1963" s="233"/>
      <c r="M1963" s="233"/>
      <c r="N1963" s="233"/>
      <c r="O1963" s="233"/>
      <c r="P1963" s="233"/>
      <c r="Q1963" s="233"/>
      <c r="R1963" s="233"/>
      <c r="S1963" s="233"/>
      <c r="T1963" s="233"/>
      <c r="U1963" s="233"/>
      <c r="V1963" s="233"/>
      <c r="W1963" s="233"/>
      <c r="X1963" s="233"/>
      <c r="Y1963" s="233"/>
      <c r="Z1963" s="233"/>
    </row>
    <row r="1964" spans="2:26" x14ac:dyDescent="0.2">
      <c r="B1964" s="233"/>
      <c r="C1964" s="233"/>
      <c r="D1964" s="233"/>
      <c r="E1964" s="233"/>
      <c r="F1964" s="233"/>
      <c r="G1964" s="233"/>
      <c r="H1964" s="233"/>
      <c r="I1964" s="233"/>
      <c r="J1964" s="233"/>
      <c r="K1964" s="233"/>
      <c r="L1964" s="233"/>
      <c r="M1964" s="233"/>
      <c r="N1964" s="233"/>
      <c r="O1964" s="233"/>
      <c r="P1964" s="233"/>
      <c r="Q1964" s="233"/>
      <c r="R1964" s="233"/>
      <c r="S1964" s="233"/>
      <c r="T1964" s="233"/>
      <c r="U1964" s="233"/>
      <c r="V1964" s="233"/>
      <c r="W1964" s="233"/>
      <c r="X1964" s="233"/>
      <c r="Y1964" s="233"/>
      <c r="Z1964" s="233"/>
    </row>
    <row r="1965" spans="2:26" x14ac:dyDescent="0.2">
      <c r="B1965" s="233"/>
      <c r="C1965" s="233"/>
      <c r="D1965" s="233"/>
      <c r="E1965" s="233"/>
      <c r="F1965" s="233"/>
      <c r="G1965" s="233"/>
      <c r="H1965" s="233"/>
      <c r="I1965" s="233"/>
      <c r="J1965" s="233"/>
      <c r="K1965" s="233"/>
      <c r="L1965" s="233"/>
      <c r="M1965" s="233"/>
      <c r="N1965" s="233"/>
      <c r="O1965" s="233"/>
      <c r="P1965" s="233"/>
      <c r="Q1965" s="233"/>
      <c r="R1965" s="233"/>
      <c r="S1965" s="233"/>
      <c r="T1965" s="233"/>
      <c r="U1965" s="233"/>
      <c r="V1965" s="233"/>
      <c r="W1965" s="233"/>
      <c r="X1965" s="233"/>
      <c r="Y1965" s="233"/>
      <c r="Z1965" s="233"/>
    </row>
    <row r="1966" spans="2:26" x14ac:dyDescent="0.2">
      <c r="B1966" s="233"/>
      <c r="C1966" s="233"/>
      <c r="D1966" s="233"/>
      <c r="E1966" s="233"/>
      <c r="F1966" s="233"/>
      <c r="G1966" s="233"/>
      <c r="H1966" s="233"/>
      <c r="I1966" s="233"/>
      <c r="J1966" s="233"/>
      <c r="K1966" s="233"/>
      <c r="L1966" s="233"/>
      <c r="M1966" s="233"/>
      <c r="N1966" s="233"/>
      <c r="O1966" s="233"/>
      <c r="P1966" s="233"/>
      <c r="Q1966" s="233"/>
      <c r="R1966" s="233"/>
      <c r="S1966" s="233"/>
      <c r="T1966" s="233"/>
      <c r="U1966" s="233"/>
      <c r="V1966" s="233"/>
      <c r="W1966" s="233"/>
      <c r="X1966" s="233"/>
      <c r="Y1966" s="233"/>
      <c r="Z1966" s="233"/>
    </row>
    <row r="1967" spans="2:26" x14ac:dyDescent="0.2">
      <c r="B1967" s="233"/>
      <c r="C1967" s="233"/>
      <c r="D1967" s="233"/>
      <c r="E1967" s="233"/>
      <c r="F1967" s="233"/>
      <c r="G1967" s="233"/>
      <c r="H1967" s="233"/>
      <c r="I1967" s="233"/>
      <c r="J1967" s="233"/>
      <c r="K1967" s="233"/>
      <c r="L1967" s="233"/>
      <c r="M1967" s="233"/>
      <c r="N1967" s="233"/>
      <c r="O1967" s="233"/>
      <c r="P1967" s="233"/>
      <c r="Q1967" s="233"/>
      <c r="R1967" s="233"/>
      <c r="S1967" s="233"/>
      <c r="T1967" s="233"/>
      <c r="U1967" s="233"/>
      <c r="V1967" s="233"/>
      <c r="W1967" s="233"/>
      <c r="X1967" s="233"/>
      <c r="Y1967" s="233"/>
      <c r="Z1967" s="233"/>
    </row>
    <row r="1968" spans="2:26" x14ac:dyDescent="0.2">
      <c r="B1968" s="233"/>
      <c r="C1968" s="233"/>
      <c r="D1968" s="233"/>
      <c r="E1968" s="233"/>
      <c r="F1968" s="233"/>
      <c r="G1968" s="233"/>
      <c r="H1968" s="233"/>
      <c r="I1968" s="233"/>
      <c r="J1968" s="233"/>
      <c r="K1968" s="233"/>
      <c r="L1968" s="233"/>
      <c r="M1968" s="233"/>
      <c r="N1968" s="233"/>
      <c r="O1968" s="233"/>
      <c r="P1968" s="233"/>
      <c r="Q1968" s="233"/>
      <c r="R1968" s="233"/>
      <c r="S1968" s="233"/>
      <c r="T1968" s="233"/>
      <c r="U1968" s="233"/>
      <c r="V1968" s="233"/>
      <c r="W1968" s="233"/>
      <c r="X1968" s="233"/>
      <c r="Y1968" s="233"/>
      <c r="Z1968" s="233"/>
    </row>
    <row r="1969" spans="2:26" x14ac:dyDescent="0.2">
      <c r="B1969" s="233"/>
      <c r="C1969" s="233"/>
      <c r="D1969" s="233"/>
      <c r="E1969" s="233"/>
      <c r="F1969" s="233"/>
      <c r="G1969" s="233"/>
      <c r="H1969" s="233"/>
      <c r="I1969" s="233"/>
      <c r="J1969" s="233"/>
      <c r="K1969" s="233"/>
      <c r="L1969" s="233"/>
      <c r="M1969" s="233"/>
      <c r="N1969" s="233"/>
      <c r="O1969" s="233"/>
      <c r="P1969" s="233"/>
      <c r="Q1969" s="233"/>
      <c r="R1969" s="233"/>
      <c r="S1969" s="233"/>
      <c r="T1969" s="233"/>
      <c r="U1969" s="233"/>
      <c r="V1969" s="233"/>
      <c r="W1969" s="233"/>
      <c r="X1969" s="233"/>
      <c r="Y1969" s="233"/>
      <c r="Z1969" s="233"/>
    </row>
    <row r="1970" spans="2:26" x14ac:dyDescent="0.2">
      <c r="B1970" s="233"/>
      <c r="C1970" s="233"/>
      <c r="D1970" s="233"/>
      <c r="E1970" s="233"/>
      <c r="F1970" s="233"/>
      <c r="G1970" s="233"/>
      <c r="H1970" s="233"/>
      <c r="I1970" s="233"/>
      <c r="J1970" s="233"/>
      <c r="K1970" s="233"/>
      <c r="L1970" s="233"/>
      <c r="M1970" s="233"/>
      <c r="N1970" s="233"/>
      <c r="O1970" s="233"/>
      <c r="P1970" s="233"/>
      <c r="Q1970" s="233"/>
      <c r="R1970" s="233"/>
      <c r="S1970" s="233"/>
      <c r="T1970" s="233"/>
      <c r="U1970" s="233"/>
      <c r="V1970" s="233"/>
      <c r="W1970" s="233"/>
      <c r="X1970" s="233"/>
      <c r="Y1970" s="233"/>
      <c r="Z1970" s="233"/>
    </row>
    <row r="1971" spans="2:26" x14ac:dyDescent="0.2">
      <c r="B1971" s="233"/>
      <c r="C1971" s="233"/>
      <c r="D1971" s="233"/>
      <c r="E1971" s="233"/>
      <c r="F1971" s="233"/>
      <c r="G1971" s="233"/>
      <c r="H1971" s="233"/>
      <c r="I1971" s="233"/>
      <c r="J1971" s="233"/>
      <c r="K1971" s="233"/>
      <c r="L1971" s="233"/>
      <c r="M1971" s="233"/>
      <c r="N1971" s="233"/>
      <c r="O1971" s="233"/>
      <c r="P1971" s="233"/>
      <c r="Q1971" s="233"/>
      <c r="R1971" s="233"/>
      <c r="S1971" s="233"/>
      <c r="T1971" s="233"/>
      <c r="U1971" s="233"/>
      <c r="V1971" s="233"/>
      <c r="W1971" s="233"/>
      <c r="X1971" s="233"/>
      <c r="Y1971" s="233"/>
      <c r="Z1971" s="233"/>
    </row>
    <row r="1972" spans="2:26" x14ac:dyDescent="0.2">
      <c r="B1972" s="233"/>
      <c r="C1972" s="233"/>
      <c r="D1972" s="233"/>
      <c r="E1972" s="233"/>
      <c r="F1972" s="233"/>
      <c r="G1972" s="233"/>
      <c r="H1972" s="233"/>
      <c r="I1972" s="233"/>
      <c r="J1972" s="233"/>
      <c r="K1972" s="233"/>
      <c r="L1972" s="233"/>
      <c r="M1972" s="233"/>
      <c r="N1972" s="233"/>
      <c r="O1972" s="233"/>
      <c r="P1972" s="233"/>
      <c r="Q1972" s="233"/>
      <c r="R1972" s="233"/>
      <c r="S1972" s="233"/>
      <c r="T1972" s="233"/>
      <c r="U1972" s="233"/>
      <c r="V1972" s="233"/>
      <c r="W1972" s="233"/>
      <c r="X1972" s="233"/>
      <c r="Y1972" s="233"/>
      <c r="Z1972" s="233"/>
    </row>
    <row r="1973" spans="2:26" x14ac:dyDescent="0.2">
      <c r="B1973" s="233"/>
      <c r="C1973" s="233"/>
      <c r="D1973" s="233"/>
      <c r="E1973" s="233"/>
      <c r="F1973" s="233"/>
      <c r="G1973" s="233"/>
      <c r="H1973" s="233"/>
      <c r="I1973" s="233"/>
      <c r="J1973" s="233"/>
      <c r="K1973" s="233"/>
      <c r="L1973" s="233"/>
      <c r="M1973" s="233"/>
      <c r="N1973" s="233"/>
      <c r="O1973" s="233"/>
      <c r="P1973" s="233"/>
      <c r="Q1973" s="233"/>
      <c r="R1973" s="233"/>
      <c r="S1973" s="233"/>
      <c r="T1973" s="233"/>
      <c r="U1973" s="233"/>
      <c r="V1973" s="233"/>
      <c r="W1973" s="233"/>
      <c r="X1973" s="233"/>
      <c r="Y1973" s="233"/>
      <c r="Z1973" s="233"/>
    </row>
    <row r="1974" spans="2:26" x14ac:dyDescent="0.2">
      <c r="B1974" s="233"/>
      <c r="C1974" s="233"/>
      <c r="D1974" s="233"/>
      <c r="E1974" s="233"/>
      <c r="F1974" s="233"/>
      <c r="G1974" s="233"/>
      <c r="H1974" s="233"/>
      <c r="I1974" s="233"/>
      <c r="J1974" s="233"/>
      <c r="K1974" s="233"/>
      <c r="L1974" s="233"/>
      <c r="M1974" s="233"/>
      <c r="N1974" s="233"/>
      <c r="O1974" s="233"/>
      <c r="P1974" s="233"/>
      <c r="Q1974" s="233"/>
      <c r="R1974" s="233"/>
      <c r="S1974" s="233"/>
      <c r="T1974" s="233"/>
      <c r="U1974" s="233"/>
      <c r="V1974" s="233"/>
      <c r="W1974" s="233"/>
      <c r="X1974" s="233"/>
      <c r="Y1974" s="233"/>
      <c r="Z1974" s="233"/>
    </row>
    <row r="1975" spans="2:26" x14ac:dyDescent="0.2">
      <c r="B1975" s="233"/>
      <c r="C1975" s="233"/>
      <c r="D1975" s="233"/>
      <c r="E1975" s="233"/>
      <c r="F1975" s="233"/>
      <c r="G1975" s="233"/>
      <c r="H1975" s="233"/>
      <c r="I1975" s="233"/>
      <c r="J1975" s="233"/>
      <c r="K1975" s="233"/>
      <c r="L1975" s="233"/>
      <c r="M1975" s="233"/>
      <c r="N1975" s="233"/>
      <c r="O1975" s="233"/>
      <c r="P1975" s="233"/>
      <c r="Q1975" s="233"/>
      <c r="R1975" s="233"/>
      <c r="S1975" s="233"/>
      <c r="T1975" s="233"/>
      <c r="U1975" s="233"/>
      <c r="V1975" s="233"/>
      <c r="W1975" s="233"/>
      <c r="X1975" s="233"/>
      <c r="Y1975" s="233"/>
      <c r="Z1975" s="233"/>
    </row>
    <row r="1976" spans="2:26" x14ac:dyDescent="0.2">
      <c r="B1976" s="233"/>
      <c r="C1976" s="233"/>
      <c r="D1976" s="233"/>
      <c r="E1976" s="233"/>
      <c r="F1976" s="233"/>
      <c r="G1976" s="233"/>
      <c r="H1976" s="233"/>
      <c r="I1976" s="233"/>
      <c r="J1976" s="233"/>
      <c r="K1976" s="233"/>
      <c r="L1976" s="233"/>
      <c r="M1976" s="233"/>
      <c r="N1976" s="233"/>
      <c r="O1976" s="233"/>
      <c r="P1976" s="233"/>
      <c r="Q1976" s="233"/>
      <c r="R1976" s="233"/>
      <c r="S1976" s="233"/>
      <c r="T1976" s="233"/>
      <c r="U1976" s="233"/>
      <c r="V1976" s="233"/>
      <c r="W1976" s="233"/>
      <c r="X1976" s="233"/>
      <c r="Y1976" s="233"/>
      <c r="Z1976" s="233"/>
    </row>
    <row r="1977" spans="2:26" x14ac:dyDescent="0.2">
      <c r="B1977" s="233"/>
      <c r="C1977" s="233"/>
      <c r="D1977" s="233"/>
      <c r="E1977" s="233"/>
      <c r="F1977" s="233"/>
      <c r="G1977" s="233"/>
      <c r="H1977" s="233"/>
      <c r="I1977" s="233"/>
      <c r="J1977" s="233"/>
      <c r="K1977" s="233"/>
      <c r="L1977" s="233"/>
      <c r="M1977" s="233"/>
      <c r="N1977" s="233"/>
      <c r="O1977" s="233"/>
      <c r="P1977" s="233"/>
      <c r="Q1977" s="233"/>
      <c r="R1977" s="233"/>
      <c r="S1977" s="233"/>
      <c r="T1977" s="233"/>
      <c r="U1977" s="233"/>
      <c r="V1977" s="233"/>
      <c r="W1977" s="233"/>
      <c r="X1977" s="233"/>
      <c r="Y1977" s="233"/>
      <c r="Z1977" s="233"/>
    </row>
    <row r="1978" spans="2:26" x14ac:dyDescent="0.2">
      <c r="B1978" s="233"/>
      <c r="C1978" s="233"/>
      <c r="D1978" s="233"/>
      <c r="E1978" s="233"/>
      <c r="F1978" s="233"/>
      <c r="G1978" s="233"/>
      <c r="H1978" s="233"/>
      <c r="I1978" s="233"/>
      <c r="J1978" s="233"/>
      <c r="K1978" s="233"/>
      <c r="L1978" s="233"/>
      <c r="M1978" s="233"/>
      <c r="N1978" s="233"/>
      <c r="O1978" s="233"/>
      <c r="P1978" s="233"/>
      <c r="Q1978" s="233"/>
      <c r="R1978" s="233"/>
      <c r="S1978" s="233"/>
      <c r="T1978" s="233"/>
      <c r="U1978" s="233"/>
      <c r="V1978" s="233"/>
      <c r="W1978" s="233"/>
      <c r="X1978" s="233"/>
      <c r="Y1978" s="233"/>
      <c r="Z1978" s="233"/>
    </row>
    <row r="1979" spans="2:26" x14ac:dyDescent="0.2">
      <c r="B1979" s="233"/>
      <c r="C1979" s="233"/>
      <c r="D1979" s="233"/>
      <c r="E1979" s="233"/>
      <c r="F1979" s="233"/>
      <c r="G1979" s="233"/>
      <c r="H1979" s="233"/>
      <c r="I1979" s="233"/>
      <c r="J1979" s="233"/>
      <c r="K1979" s="233"/>
      <c r="L1979" s="233"/>
      <c r="M1979" s="233"/>
      <c r="N1979" s="233"/>
      <c r="O1979" s="233"/>
      <c r="P1979" s="233"/>
      <c r="Q1979" s="233"/>
      <c r="R1979" s="233"/>
      <c r="S1979" s="233"/>
      <c r="T1979" s="233"/>
      <c r="U1979" s="233"/>
      <c r="V1979" s="233"/>
      <c r="W1979" s="233"/>
      <c r="X1979" s="233"/>
      <c r="Y1979" s="233"/>
      <c r="Z1979" s="233"/>
    </row>
    <row r="1980" spans="2:26" x14ac:dyDescent="0.2">
      <c r="B1980" s="233"/>
      <c r="C1980" s="233"/>
      <c r="D1980" s="233"/>
      <c r="E1980" s="233"/>
      <c r="F1980" s="233"/>
      <c r="G1980" s="233"/>
      <c r="H1980" s="233"/>
      <c r="I1980" s="233"/>
      <c r="J1980" s="233"/>
      <c r="K1980" s="233"/>
      <c r="L1980" s="233"/>
      <c r="M1980" s="233"/>
      <c r="N1980" s="233"/>
      <c r="O1980" s="233"/>
      <c r="P1980" s="233"/>
      <c r="Q1980" s="233"/>
      <c r="R1980" s="233"/>
      <c r="S1980" s="233"/>
      <c r="T1980" s="233"/>
      <c r="U1980" s="233"/>
      <c r="V1980" s="233"/>
      <c r="W1980" s="233"/>
      <c r="X1980" s="233"/>
      <c r="Y1980" s="233"/>
      <c r="Z1980" s="233"/>
    </row>
    <row r="1981" spans="2:26" x14ac:dyDescent="0.2">
      <c r="B1981" s="233"/>
      <c r="C1981" s="233"/>
      <c r="D1981" s="233"/>
      <c r="E1981" s="233"/>
      <c r="F1981" s="233"/>
      <c r="G1981" s="233"/>
      <c r="H1981" s="233"/>
      <c r="I1981" s="233"/>
      <c r="J1981" s="233"/>
      <c r="K1981" s="233"/>
      <c r="L1981" s="233"/>
      <c r="M1981" s="233"/>
      <c r="N1981" s="233"/>
      <c r="O1981" s="233"/>
      <c r="P1981" s="233"/>
      <c r="Q1981" s="233"/>
      <c r="R1981" s="233"/>
      <c r="S1981" s="233"/>
      <c r="T1981" s="233"/>
      <c r="U1981" s="233"/>
      <c r="V1981" s="233"/>
      <c r="W1981" s="233"/>
      <c r="X1981" s="233"/>
      <c r="Y1981" s="233"/>
      <c r="Z1981" s="233"/>
    </row>
    <row r="1982" spans="2:26" x14ac:dyDescent="0.2">
      <c r="B1982" s="233"/>
      <c r="C1982" s="233"/>
      <c r="D1982" s="233"/>
      <c r="E1982" s="233"/>
      <c r="F1982" s="233"/>
      <c r="G1982" s="233"/>
      <c r="H1982" s="233"/>
      <c r="I1982" s="233"/>
      <c r="J1982" s="233"/>
      <c r="K1982" s="233"/>
      <c r="L1982" s="233"/>
      <c r="M1982" s="233"/>
      <c r="N1982" s="233"/>
      <c r="O1982" s="233"/>
      <c r="P1982" s="233"/>
      <c r="Q1982" s="233"/>
      <c r="R1982" s="233"/>
      <c r="S1982" s="233"/>
      <c r="T1982" s="233"/>
      <c r="U1982" s="233"/>
      <c r="V1982" s="233"/>
      <c r="W1982" s="233"/>
      <c r="X1982" s="233"/>
      <c r="Y1982" s="233"/>
      <c r="Z1982" s="233"/>
    </row>
    <row r="1983" spans="2:26" x14ac:dyDescent="0.2">
      <c r="B1983" s="233"/>
      <c r="C1983" s="233"/>
      <c r="D1983" s="233"/>
      <c r="E1983" s="233"/>
      <c r="F1983" s="233"/>
      <c r="G1983" s="233"/>
      <c r="H1983" s="233"/>
      <c r="I1983" s="233"/>
      <c r="J1983" s="233"/>
      <c r="K1983" s="233"/>
      <c r="L1983" s="233"/>
      <c r="M1983" s="233"/>
      <c r="N1983" s="233"/>
      <c r="O1983" s="233"/>
      <c r="P1983" s="233"/>
      <c r="Q1983" s="233"/>
      <c r="R1983" s="233"/>
      <c r="S1983" s="233"/>
      <c r="T1983" s="233"/>
      <c r="U1983" s="233"/>
      <c r="V1983" s="233"/>
      <c r="W1983" s="233"/>
      <c r="X1983" s="233"/>
      <c r="Y1983" s="233"/>
      <c r="Z1983" s="233"/>
    </row>
    <row r="1984" spans="2:26" x14ac:dyDescent="0.2">
      <c r="B1984" s="233"/>
      <c r="C1984" s="233"/>
      <c r="D1984" s="233"/>
      <c r="E1984" s="233"/>
      <c r="F1984" s="233"/>
      <c r="G1984" s="233"/>
      <c r="H1984" s="233"/>
      <c r="I1984" s="233"/>
      <c r="J1984" s="233"/>
      <c r="K1984" s="233"/>
      <c r="L1984" s="233"/>
      <c r="M1984" s="233"/>
      <c r="N1984" s="233"/>
      <c r="O1984" s="233"/>
      <c r="P1984" s="233"/>
      <c r="Q1984" s="233"/>
      <c r="R1984" s="233"/>
      <c r="S1984" s="233"/>
      <c r="T1984" s="233"/>
      <c r="U1984" s="233"/>
      <c r="V1984" s="233"/>
      <c r="W1984" s="233"/>
      <c r="X1984" s="233"/>
      <c r="Y1984" s="233"/>
      <c r="Z1984" s="233"/>
    </row>
    <row r="1985" spans="2:26" x14ac:dyDescent="0.2">
      <c r="B1985" s="233"/>
      <c r="C1985" s="233"/>
      <c r="D1985" s="233"/>
      <c r="E1985" s="233"/>
      <c r="F1985" s="233"/>
      <c r="G1985" s="233"/>
      <c r="H1985" s="233"/>
      <c r="I1985" s="233"/>
      <c r="J1985" s="233"/>
      <c r="K1985" s="233"/>
      <c r="L1985" s="233"/>
      <c r="M1985" s="233"/>
      <c r="N1985" s="233"/>
      <c r="O1985" s="233"/>
      <c r="P1985" s="233"/>
      <c r="Q1985" s="233"/>
      <c r="R1985" s="233"/>
      <c r="S1985" s="233"/>
      <c r="T1985" s="233"/>
      <c r="U1985" s="233"/>
      <c r="V1985" s="233"/>
      <c r="W1985" s="233"/>
      <c r="X1985" s="233"/>
      <c r="Y1985" s="233"/>
      <c r="Z1985" s="233"/>
    </row>
    <row r="1986" spans="2:26" x14ac:dyDescent="0.2">
      <c r="B1986" s="233"/>
      <c r="C1986" s="233"/>
      <c r="D1986" s="233"/>
      <c r="E1986" s="233"/>
      <c r="F1986" s="233"/>
      <c r="G1986" s="233"/>
      <c r="H1986" s="233"/>
      <c r="I1986" s="233"/>
      <c r="J1986" s="233"/>
      <c r="K1986" s="233"/>
      <c r="L1986" s="233"/>
      <c r="M1986" s="233"/>
      <c r="N1986" s="233"/>
      <c r="O1986" s="233"/>
      <c r="P1986" s="233"/>
      <c r="Q1986" s="233"/>
      <c r="R1986" s="233"/>
      <c r="S1986" s="233"/>
      <c r="T1986" s="233"/>
      <c r="U1986" s="233"/>
      <c r="V1986" s="233"/>
      <c r="W1986" s="233"/>
      <c r="X1986" s="233"/>
      <c r="Y1986" s="233"/>
      <c r="Z1986" s="233"/>
    </row>
    <row r="1987" spans="2:26" x14ac:dyDescent="0.2">
      <c r="B1987" s="233"/>
      <c r="C1987" s="233"/>
      <c r="D1987" s="233"/>
      <c r="E1987" s="233"/>
      <c r="F1987" s="233"/>
      <c r="G1987" s="233"/>
      <c r="H1987" s="233"/>
      <c r="I1987" s="233"/>
      <c r="J1987" s="233"/>
      <c r="K1987" s="233"/>
      <c r="L1987" s="233"/>
      <c r="M1987" s="233"/>
      <c r="N1987" s="233"/>
      <c r="O1987" s="233"/>
      <c r="P1987" s="233"/>
      <c r="Q1987" s="233"/>
      <c r="R1987" s="233"/>
      <c r="S1987" s="233"/>
      <c r="T1987" s="233"/>
      <c r="U1987" s="233"/>
      <c r="V1987" s="233"/>
      <c r="W1987" s="233"/>
      <c r="X1987" s="233"/>
      <c r="Y1987" s="233"/>
      <c r="Z1987" s="233"/>
    </row>
    <row r="1988" spans="2:26" x14ac:dyDescent="0.2">
      <c r="B1988" s="233"/>
      <c r="C1988" s="233"/>
      <c r="D1988" s="233"/>
      <c r="E1988" s="233"/>
      <c r="F1988" s="233"/>
      <c r="G1988" s="233"/>
      <c r="H1988" s="233"/>
      <c r="I1988" s="233"/>
      <c r="J1988" s="233"/>
      <c r="K1988" s="233"/>
      <c r="L1988" s="233"/>
      <c r="M1988" s="233"/>
      <c r="N1988" s="233"/>
      <c r="O1988" s="233"/>
      <c r="P1988" s="233"/>
      <c r="Q1988" s="233"/>
      <c r="R1988" s="233"/>
      <c r="S1988" s="233"/>
      <c r="T1988" s="233"/>
      <c r="U1988" s="233"/>
      <c r="V1988" s="233"/>
      <c r="W1988" s="233"/>
      <c r="X1988" s="233"/>
      <c r="Y1988" s="233"/>
      <c r="Z1988" s="233"/>
    </row>
    <row r="1989" spans="2:26" x14ac:dyDescent="0.2">
      <c r="B1989" s="233"/>
      <c r="C1989" s="233"/>
      <c r="D1989" s="233"/>
      <c r="E1989" s="233"/>
      <c r="F1989" s="233"/>
      <c r="G1989" s="233"/>
      <c r="H1989" s="233"/>
      <c r="I1989" s="233"/>
      <c r="J1989" s="233"/>
      <c r="K1989" s="233"/>
      <c r="L1989" s="233"/>
      <c r="M1989" s="233"/>
      <c r="N1989" s="233"/>
      <c r="O1989" s="233"/>
      <c r="P1989" s="233"/>
      <c r="Q1989" s="233"/>
      <c r="R1989" s="233"/>
      <c r="S1989" s="233"/>
      <c r="T1989" s="233"/>
      <c r="U1989" s="233"/>
      <c r="V1989" s="233"/>
      <c r="W1989" s="233"/>
      <c r="X1989" s="233"/>
      <c r="Y1989" s="233"/>
      <c r="Z1989" s="233"/>
    </row>
    <row r="1990" spans="2:26" x14ac:dyDescent="0.2">
      <c r="B1990" s="233"/>
      <c r="C1990" s="233"/>
      <c r="D1990" s="233"/>
      <c r="E1990" s="233"/>
      <c r="F1990" s="233"/>
      <c r="G1990" s="233"/>
      <c r="H1990" s="233"/>
      <c r="I1990" s="233"/>
      <c r="J1990" s="233"/>
      <c r="K1990" s="233"/>
      <c r="L1990" s="233"/>
      <c r="M1990" s="233"/>
      <c r="N1990" s="233"/>
      <c r="O1990" s="233"/>
      <c r="P1990" s="233"/>
      <c r="Q1990" s="233"/>
      <c r="R1990" s="233"/>
      <c r="S1990" s="233"/>
      <c r="T1990" s="233"/>
      <c r="U1990" s="233"/>
      <c r="V1990" s="233"/>
      <c r="W1990" s="233"/>
      <c r="X1990" s="233"/>
      <c r="Y1990" s="233"/>
      <c r="Z1990" s="233"/>
    </row>
    <row r="1991" spans="2:26" x14ac:dyDescent="0.2">
      <c r="B1991" s="233"/>
      <c r="C1991" s="233"/>
      <c r="D1991" s="233"/>
      <c r="E1991" s="233"/>
      <c r="F1991" s="233"/>
      <c r="G1991" s="233"/>
      <c r="H1991" s="233"/>
      <c r="I1991" s="233"/>
      <c r="J1991" s="233"/>
      <c r="K1991" s="233"/>
      <c r="L1991" s="233"/>
      <c r="M1991" s="233"/>
      <c r="N1991" s="233"/>
      <c r="O1991" s="233"/>
      <c r="P1991" s="233"/>
      <c r="Q1991" s="233"/>
      <c r="R1991" s="233"/>
      <c r="S1991" s="233"/>
      <c r="T1991" s="233"/>
      <c r="U1991" s="233"/>
      <c r="V1991" s="233"/>
      <c r="W1991" s="233"/>
      <c r="X1991" s="233"/>
      <c r="Y1991" s="233"/>
      <c r="Z1991" s="233"/>
    </row>
    <row r="1992" spans="2:26" x14ac:dyDescent="0.2">
      <c r="B1992" s="233"/>
      <c r="C1992" s="233"/>
      <c r="D1992" s="233"/>
      <c r="E1992" s="233"/>
      <c r="F1992" s="233"/>
      <c r="G1992" s="233"/>
      <c r="H1992" s="233"/>
      <c r="I1992" s="233"/>
      <c r="J1992" s="233"/>
      <c r="K1992" s="233"/>
      <c r="L1992" s="233"/>
      <c r="M1992" s="233"/>
      <c r="N1992" s="233"/>
      <c r="O1992" s="233"/>
      <c r="P1992" s="233"/>
      <c r="Q1992" s="233"/>
      <c r="R1992" s="233"/>
      <c r="S1992" s="233"/>
      <c r="T1992" s="233"/>
      <c r="U1992" s="233"/>
      <c r="V1992" s="233"/>
      <c r="W1992" s="233"/>
      <c r="X1992" s="233"/>
      <c r="Y1992" s="233"/>
      <c r="Z1992" s="233"/>
    </row>
    <row r="1993" spans="2:26" x14ac:dyDescent="0.2">
      <c r="B1993" s="233"/>
      <c r="C1993" s="233"/>
      <c r="D1993" s="233"/>
      <c r="E1993" s="233"/>
      <c r="F1993" s="233"/>
      <c r="G1993" s="233"/>
      <c r="H1993" s="233"/>
      <c r="I1993" s="233"/>
      <c r="J1993" s="233"/>
      <c r="K1993" s="233"/>
      <c r="L1993" s="233"/>
      <c r="M1993" s="233"/>
      <c r="N1993" s="233"/>
      <c r="O1993" s="233"/>
      <c r="P1993" s="233"/>
      <c r="Q1993" s="233"/>
      <c r="R1993" s="233"/>
      <c r="S1993" s="233"/>
      <c r="T1993" s="233"/>
      <c r="U1993" s="233"/>
      <c r="V1993" s="233"/>
      <c r="W1993" s="233"/>
      <c r="X1993" s="233"/>
      <c r="Y1993" s="233"/>
      <c r="Z1993" s="233"/>
    </row>
    <row r="1994" spans="2:26" x14ac:dyDescent="0.2">
      <c r="B1994" s="233"/>
      <c r="C1994" s="233"/>
      <c r="D1994" s="233"/>
      <c r="E1994" s="233"/>
      <c r="F1994" s="233"/>
      <c r="G1994" s="233"/>
      <c r="H1994" s="233"/>
      <c r="I1994" s="233"/>
      <c r="J1994" s="233"/>
      <c r="K1994" s="233"/>
      <c r="L1994" s="233"/>
      <c r="M1994" s="233"/>
      <c r="N1994" s="233"/>
      <c r="O1994" s="233"/>
      <c r="P1994" s="233"/>
      <c r="Q1994" s="233"/>
      <c r="R1994" s="233"/>
      <c r="S1994" s="233"/>
      <c r="T1994" s="233"/>
      <c r="U1994" s="233"/>
      <c r="V1994" s="233"/>
      <c r="W1994" s="233"/>
      <c r="X1994" s="233"/>
      <c r="Y1994" s="233"/>
      <c r="Z1994" s="233"/>
    </row>
    <row r="1995" spans="2:26" x14ac:dyDescent="0.2">
      <c r="B1995" s="233"/>
      <c r="C1995" s="233"/>
      <c r="D1995" s="233"/>
      <c r="E1995" s="233"/>
      <c r="F1995" s="233"/>
      <c r="G1995" s="233"/>
      <c r="H1995" s="233"/>
      <c r="I1995" s="233"/>
      <c r="J1995" s="233"/>
      <c r="K1995" s="233"/>
      <c r="L1995" s="233"/>
      <c r="M1995" s="233"/>
      <c r="N1995" s="233"/>
      <c r="O1995" s="233"/>
      <c r="P1995" s="233"/>
      <c r="Q1995" s="233"/>
      <c r="R1995" s="233"/>
      <c r="S1995" s="233"/>
      <c r="T1995" s="233"/>
      <c r="U1995" s="233"/>
      <c r="V1995" s="233"/>
      <c r="W1995" s="233"/>
      <c r="X1995" s="233"/>
      <c r="Y1995" s="233"/>
      <c r="Z1995" s="233"/>
    </row>
    <row r="1996" spans="2:26" x14ac:dyDescent="0.2">
      <c r="B1996" s="233"/>
      <c r="C1996" s="233"/>
      <c r="D1996" s="233"/>
      <c r="E1996" s="233"/>
      <c r="F1996" s="233"/>
      <c r="G1996" s="233"/>
      <c r="H1996" s="233"/>
      <c r="I1996" s="233"/>
      <c r="J1996" s="233"/>
      <c r="K1996" s="233"/>
      <c r="L1996" s="233"/>
      <c r="M1996" s="233"/>
      <c r="N1996" s="233"/>
      <c r="O1996" s="233"/>
      <c r="P1996" s="233"/>
      <c r="Q1996" s="233"/>
      <c r="R1996" s="233"/>
      <c r="S1996" s="233"/>
      <c r="T1996" s="233"/>
      <c r="U1996" s="233"/>
      <c r="V1996" s="233"/>
      <c r="W1996" s="233"/>
      <c r="X1996" s="233"/>
      <c r="Y1996" s="233"/>
      <c r="Z1996" s="233"/>
    </row>
    <row r="1997" spans="2:26" x14ac:dyDescent="0.2">
      <c r="B1997" s="233"/>
      <c r="C1997" s="233"/>
      <c r="D1997" s="233"/>
      <c r="E1997" s="233"/>
      <c r="F1997" s="233"/>
      <c r="G1997" s="233"/>
      <c r="H1997" s="233"/>
      <c r="I1997" s="233"/>
      <c r="J1997" s="233"/>
      <c r="K1997" s="233"/>
      <c r="L1997" s="233"/>
      <c r="M1997" s="233"/>
      <c r="N1997" s="233"/>
      <c r="O1997" s="233"/>
      <c r="P1997" s="233"/>
      <c r="Q1997" s="233"/>
      <c r="R1997" s="233"/>
      <c r="S1997" s="233"/>
      <c r="T1997" s="233"/>
      <c r="U1997" s="233"/>
      <c r="V1997" s="233"/>
      <c r="W1997" s="233"/>
      <c r="X1997" s="233"/>
      <c r="Y1997" s="233"/>
      <c r="Z1997" s="233"/>
    </row>
    <row r="1998" spans="2:26" x14ac:dyDescent="0.2">
      <c r="B1998" s="233"/>
      <c r="C1998" s="233"/>
      <c r="D1998" s="233"/>
      <c r="E1998" s="233"/>
      <c r="F1998" s="233"/>
      <c r="G1998" s="233"/>
      <c r="H1998" s="233"/>
      <c r="I1998" s="233"/>
      <c r="J1998" s="233"/>
      <c r="K1998" s="233"/>
      <c r="L1998" s="233"/>
      <c r="M1998" s="233"/>
      <c r="N1998" s="233"/>
      <c r="O1998" s="233"/>
      <c r="P1998" s="233"/>
      <c r="Q1998" s="233"/>
      <c r="R1998" s="233"/>
      <c r="S1998" s="233"/>
      <c r="T1998" s="233"/>
      <c r="U1998" s="233"/>
      <c r="V1998" s="233"/>
      <c r="W1998" s="233"/>
      <c r="X1998" s="233"/>
      <c r="Y1998" s="233"/>
      <c r="Z1998" s="233"/>
    </row>
    <row r="1999" spans="2:26" x14ac:dyDescent="0.2">
      <c r="B1999" s="233"/>
      <c r="C1999" s="233"/>
      <c r="D1999" s="233"/>
      <c r="E1999" s="233"/>
      <c r="F1999" s="233"/>
      <c r="G1999" s="233"/>
      <c r="H1999" s="233"/>
      <c r="I1999" s="233"/>
      <c r="J1999" s="233"/>
      <c r="K1999" s="233"/>
      <c r="L1999" s="233"/>
      <c r="M1999" s="233"/>
      <c r="N1999" s="233"/>
      <c r="O1999" s="233"/>
      <c r="P1999" s="233"/>
      <c r="Q1999" s="233"/>
      <c r="R1999" s="233"/>
      <c r="S1999" s="233"/>
      <c r="T1999" s="233"/>
      <c r="U1999" s="233"/>
      <c r="V1999" s="233"/>
      <c r="W1999" s="233"/>
      <c r="X1999" s="233"/>
      <c r="Y1999" s="233"/>
      <c r="Z1999" s="233"/>
    </row>
    <row r="2000" spans="2:26" x14ac:dyDescent="0.2">
      <c r="B2000" s="233"/>
      <c r="C2000" s="233"/>
      <c r="D2000" s="233"/>
      <c r="E2000" s="233"/>
      <c r="F2000" s="233"/>
      <c r="G2000" s="233"/>
      <c r="H2000" s="233"/>
      <c r="I2000" s="233"/>
      <c r="J2000" s="233"/>
      <c r="K2000" s="233"/>
      <c r="L2000" s="233"/>
      <c r="M2000" s="233"/>
      <c r="N2000" s="233"/>
      <c r="O2000" s="233"/>
      <c r="P2000" s="233"/>
      <c r="Q2000" s="233"/>
      <c r="R2000" s="233"/>
      <c r="S2000" s="233"/>
      <c r="T2000" s="233"/>
      <c r="U2000" s="233"/>
      <c r="V2000" s="233"/>
      <c r="W2000" s="233"/>
      <c r="X2000" s="233"/>
      <c r="Y2000" s="233"/>
      <c r="Z2000" s="233"/>
    </row>
    <row r="2001" spans="2:26" x14ac:dyDescent="0.2">
      <c r="B2001" s="233"/>
      <c r="C2001" s="233"/>
      <c r="D2001" s="233"/>
      <c r="E2001" s="233"/>
      <c r="F2001" s="233"/>
      <c r="G2001" s="233"/>
      <c r="H2001" s="233"/>
      <c r="I2001" s="233"/>
      <c r="J2001" s="233"/>
      <c r="K2001" s="233"/>
      <c r="L2001" s="233"/>
      <c r="M2001" s="233"/>
      <c r="N2001" s="233"/>
      <c r="O2001" s="233"/>
      <c r="P2001" s="233"/>
      <c r="Q2001" s="233"/>
      <c r="R2001" s="233"/>
      <c r="S2001" s="233"/>
      <c r="T2001" s="233"/>
      <c r="U2001" s="233"/>
      <c r="V2001" s="233"/>
      <c r="W2001" s="233"/>
      <c r="X2001" s="233"/>
      <c r="Y2001" s="233"/>
      <c r="Z2001" s="233"/>
    </row>
    <row r="2002" spans="2:26" x14ac:dyDescent="0.2">
      <c r="B2002" s="233"/>
      <c r="C2002" s="233"/>
      <c r="D2002" s="233"/>
      <c r="E2002" s="233"/>
      <c r="F2002" s="233"/>
      <c r="G2002" s="233"/>
      <c r="H2002" s="233"/>
      <c r="I2002" s="233"/>
      <c r="J2002" s="233"/>
      <c r="K2002" s="233"/>
      <c r="L2002" s="233"/>
      <c r="M2002" s="233"/>
      <c r="N2002" s="233"/>
      <c r="O2002" s="233"/>
      <c r="P2002" s="233"/>
      <c r="Q2002" s="233"/>
      <c r="R2002" s="233"/>
      <c r="S2002" s="233"/>
      <c r="T2002" s="233"/>
      <c r="U2002" s="233"/>
      <c r="V2002" s="233"/>
      <c r="W2002" s="233"/>
      <c r="X2002" s="233"/>
      <c r="Y2002" s="233"/>
      <c r="Z2002" s="233"/>
    </row>
    <row r="2003" spans="2:26" x14ac:dyDescent="0.2">
      <c r="B2003" s="233"/>
      <c r="C2003" s="233"/>
      <c r="D2003" s="233"/>
      <c r="E2003" s="233"/>
      <c r="F2003" s="233"/>
      <c r="G2003" s="233"/>
      <c r="H2003" s="233"/>
      <c r="I2003" s="233"/>
      <c r="J2003" s="233"/>
      <c r="K2003" s="233"/>
      <c r="L2003" s="233"/>
      <c r="M2003" s="233"/>
      <c r="N2003" s="233"/>
      <c r="O2003" s="233"/>
      <c r="P2003" s="233"/>
      <c r="Q2003" s="233"/>
      <c r="R2003" s="233"/>
      <c r="S2003" s="233"/>
      <c r="T2003" s="233"/>
      <c r="U2003" s="233"/>
      <c r="V2003" s="233"/>
      <c r="W2003" s="233"/>
      <c r="X2003" s="233"/>
      <c r="Y2003" s="233"/>
      <c r="Z2003" s="233"/>
    </row>
    <row r="2004" spans="2:26" x14ac:dyDescent="0.2">
      <c r="B2004" s="233"/>
      <c r="C2004" s="233"/>
      <c r="D2004" s="233"/>
      <c r="E2004" s="233"/>
      <c r="F2004" s="233"/>
      <c r="G2004" s="233"/>
      <c r="H2004" s="233"/>
      <c r="I2004" s="233"/>
      <c r="J2004" s="233"/>
      <c r="K2004" s="233"/>
      <c r="L2004" s="233"/>
      <c r="M2004" s="233"/>
      <c r="N2004" s="233"/>
      <c r="O2004" s="233"/>
      <c r="P2004" s="233"/>
      <c r="Q2004" s="233"/>
      <c r="R2004" s="233"/>
      <c r="S2004" s="233"/>
      <c r="T2004" s="233"/>
      <c r="U2004" s="233"/>
      <c r="V2004" s="233"/>
      <c r="W2004" s="233"/>
      <c r="X2004" s="233"/>
      <c r="Y2004" s="233"/>
      <c r="Z2004" s="233"/>
    </row>
    <row r="2005" spans="2:26" x14ac:dyDescent="0.2">
      <c r="B2005" s="233"/>
      <c r="C2005" s="233"/>
      <c r="D2005" s="233"/>
      <c r="E2005" s="233"/>
      <c r="F2005" s="233"/>
      <c r="G2005" s="233"/>
      <c r="H2005" s="233"/>
      <c r="I2005" s="233"/>
      <c r="J2005" s="233"/>
      <c r="K2005" s="233"/>
      <c r="L2005" s="233"/>
      <c r="M2005" s="233"/>
      <c r="N2005" s="233"/>
      <c r="O2005" s="233"/>
      <c r="P2005" s="233"/>
      <c r="Q2005" s="233"/>
      <c r="R2005" s="233"/>
      <c r="S2005" s="233"/>
      <c r="T2005" s="233"/>
      <c r="U2005" s="233"/>
      <c r="V2005" s="233"/>
      <c r="W2005" s="233"/>
      <c r="X2005" s="233"/>
      <c r="Y2005" s="233"/>
      <c r="Z2005" s="233"/>
    </row>
    <row r="2006" spans="2:26" x14ac:dyDescent="0.2">
      <c r="B2006" s="233"/>
      <c r="C2006" s="233"/>
      <c r="D2006" s="233"/>
      <c r="E2006" s="233"/>
      <c r="F2006" s="233"/>
      <c r="G2006" s="233"/>
      <c r="H2006" s="233"/>
      <c r="I2006" s="233"/>
      <c r="J2006" s="233"/>
      <c r="K2006" s="233"/>
      <c r="L2006" s="233"/>
      <c r="M2006" s="233"/>
      <c r="N2006" s="233"/>
      <c r="O2006" s="233"/>
      <c r="P2006" s="233"/>
      <c r="Q2006" s="233"/>
      <c r="R2006" s="233"/>
      <c r="S2006" s="233"/>
      <c r="T2006" s="233"/>
      <c r="U2006" s="233"/>
      <c r="V2006" s="233"/>
      <c r="W2006" s="233"/>
      <c r="X2006" s="233"/>
      <c r="Y2006" s="233"/>
      <c r="Z2006" s="233"/>
    </row>
    <row r="2007" spans="2:26" x14ac:dyDescent="0.2">
      <c r="B2007" s="233"/>
      <c r="C2007" s="233"/>
      <c r="D2007" s="233"/>
      <c r="E2007" s="233"/>
      <c r="F2007" s="233"/>
      <c r="G2007" s="233"/>
      <c r="H2007" s="233"/>
      <c r="I2007" s="233"/>
      <c r="J2007" s="233"/>
      <c r="K2007" s="233"/>
      <c r="L2007" s="233"/>
      <c r="M2007" s="233"/>
      <c r="N2007" s="233"/>
      <c r="O2007" s="233"/>
      <c r="P2007" s="233"/>
      <c r="Q2007" s="233"/>
      <c r="R2007" s="233"/>
      <c r="S2007" s="233"/>
      <c r="T2007" s="233"/>
      <c r="U2007" s="233"/>
      <c r="V2007" s="233"/>
      <c r="W2007" s="233"/>
      <c r="X2007" s="233"/>
      <c r="Y2007" s="233"/>
      <c r="Z2007" s="233"/>
    </row>
    <row r="2008" spans="2:26" x14ac:dyDescent="0.2">
      <c r="B2008" s="233"/>
      <c r="C2008" s="233"/>
      <c r="D2008" s="233"/>
      <c r="E2008" s="233"/>
      <c r="F2008" s="233"/>
      <c r="G2008" s="233"/>
      <c r="H2008" s="233"/>
      <c r="I2008" s="233"/>
      <c r="J2008" s="233"/>
      <c r="K2008" s="233"/>
      <c r="L2008" s="233"/>
      <c r="M2008" s="233"/>
      <c r="N2008" s="233"/>
      <c r="O2008" s="233"/>
      <c r="P2008" s="233"/>
      <c r="Q2008" s="233"/>
      <c r="R2008" s="233"/>
      <c r="S2008" s="233"/>
      <c r="T2008" s="233"/>
      <c r="U2008" s="233"/>
      <c r="V2008" s="233"/>
      <c r="W2008" s="233"/>
      <c r="X2008" s="233"/>
      <c r="Y2008" s="233"/>
      <c r="Z2008" s="233"/>
    </row>
    <row r="2009" spans="2:26" x14ac:dyDescent="0.2">
      <c r="B2009" s="233"/>
      <c r="C2009" s="233"/>
      <c r="D2009" s="233"/>
      <c r="E2009" s="233"/>
      <c r="F2009" s="233"/>
      <c r="G2009" s="233"/>
      <c r="H2009" s="233"/>
      <c r="I2009" s="233"/>
      <c r="J2009" s="233"/>
      <c r="K2009" s="233"/>
      <c r="L2009" s="233"/>
      <c r="M2009" s="233"/>
      <c r="N2009" s="233"/>
      <c r="O2009" s="233"/>
      <c r="P2009" s="233"/>
      <c r="Q2009" s="233"/>
      <c r="R2009" s="233"/>
      <c r="S2009" s="233"/>
      <c r="T2009" s="233"/>
      <c r="U2009" s="233"/>
      <c r="V2009" s="233"/>
      <c r="W2009" s="233"/>
      <c r="X2009" s="233"/>
      <c r="Y2009" s="233"/>
      <c r="Z2009" s="233"/>
    </row>
    <row r="2010" spans="2:26" x14ac:dyDescent="0.2">
      <c r="B2010" s="233"/>
      <c r="C2010" s="233"/>
      <c r="D2010" s="233"/>
      <c r="E2010" s="233"/>
      <c r="F2010" s="233"/>
      <c r="G2010" s="233"/>
      <c r="H2010" s="233"/>
      <c r="I2010" s="233"/>
      <c r="J2010" s="233"/>
      <c r="K2010" s="233"/>
      <c r="L2010" s="233"/>
      <c r="M2010" s="233"/>
      <c r="N2010" s="233"/>
      <c r="O2010" s="233"/>
      <c r="P2010" s="233"/>
      <c r="Q2010" s="233"/>
      <c r="R2010" s="233"/>
      <c r="S2010" s="233"/>
      <c r="T2010" s="233"/>
      <c r="U2010" s="233"/>
      <c r="V2010" s="233"/>
      <c r="W2010" s="233"/>
      <c r="X2010" s="233"/>
      <c r="Y2010" s="233"/>
      <c r="Z2010" s="233"/>
    </row>
    <row r="2011" spans="2:26" x14ac:dyDescent="0.2">
      <c r="B2011" s="233"/>
      <c r="C2011" s="233"/>
      <c r="D2011" s="233"/>
      <c r="E2011" s="233"/>
      <c r="F2011" s="233"/>
      <c r="G2011" s="233"/>
      <c r="H2011" s="233"/>
      <c r="I2011" s="233"/>
      <c r="J2011" s="233"/>
      <c r="K2011" s="233"/>
      <c r="L2011" s="233"/>
      <c r="M2011" s="233"/>
      <c r="N2011" s="233"/>
      <c r="O2011" s="233"/>
      <c r="P2011" s="233"/>
      <c r="Q2011" s="233"/>
      <c r="R2011" s="233"/>
      <c r="S2011" s="233"/>
      <c r="T2011" s="233"/>
      <c r="U2011" s="233"/>
      <c r="V2011" s="233"/>
      <c r="W2011" s="233"/>
      <c r="X2011" s="233"/>
      <c r="Y2011" s="233"/>
      <c r="Z2011" s="233"/>
    </row>
    <row r="2012" spans="2:26" x14ac:dyDescent="0.2">
      <c r="B2012" s="233"/>
      <c r="C2012" s="233"/>
      <c r="D2012" s="233"/>
      <c r="E2012" s="233"/>
      <c r="F2012" s="233"/>
      <c r="G2012" s="233"/>
      <c r="H2012" s="233"/>
      <c r="I2012" s="233"/>
      <c r="J2012" s="233"/>
      <c r="K2012" s="233"/>
      <c r="L2012" s="233"/>
      <c r="M2012" s="233"/>
      <c r="N2012" s="233"/>
      <c r="O2012" s="233"/>
      <c r="P2012" s="233"/>
      <c r="Q2012" s="233"/>
      <c r="R2012" s="233"/>
      <c r="S2012" s="233"/>
      <c r="T2012" s="233"/>
      <c r="U2012" s="233"/>
      <c r="V2012" s="233"/>
      <c r="W2012" s="233"/>
      <c r="X2012" s="233"/>
      <c r="Y2012" s="233"/>
      <c r="Z2012" s="233"/>
    </row>
    <row r="2013" spans="2:26" x14ac:dyDescent="0.2">
      <c r="B2013" s="233"/>
      <c r="C2013" s="233"/>
      <c r="D2013" s="233"/>
      <c r="E2013" s="233"/>
      <c r="F2013" s="233"/>
      <c r="G2013" s="233"/>
      <c r="H2013" s="233"/>
      <c r="I2013" s="233"/>
      <c r="J2013" s="233"/>
      <c r="K2013" s="233"/>
      <c r="L2013" s="233"/>
      <c r="M2013" s="233"/>
      <c r="N2013" s="233"/>
      <c r="O2013" s="233"/>
      <c r="P2013" s="233"/>
      <c r="Q2013" s="233"/>
      <c r="R2013" s="233"/>
      <c r="S2013" s="233"/>
      <c r="T2013" s="233"/>
      <c r="U2013" s="233"/>
      <c r="V2013" s="233"/>
      <c r="W2013" s="233"/>
      <c r="X2013" s="233"/>
      <c r="Y2013" s="233"/>
      <c r="Z2013" s="233"/>
    </row>
    <row r="2014" spans="2:26" x14ac:dyDescent="0.2">
      <c r="B2014" s="233"/>
      <c r="C2014" s="233"/>
      <c r="D2014" s="233"/>
      <c r="E2014" s="233"/>
      <c r="F2014" s="233"/>
      <c r="G2014" s="233"/>
      <c r="H2014" s="233"/>
      <c r="I2014" s="233"/>
      <c r="J2014" s="233"/>
      <c r="K2014" s="233"/>
      <c r="L2014" s="233"/>
      <c r="M2014" s="233"/>
      <c r="N2014" s="233"/>
      <c r="O2014" s="233"/>
      <c r="P2014" s="233"/>
      <c r="Q2014" s="233"/>
      <c r="R2014" s="233"/>
      <c r="S2014" s="233"/>
      <c r="T2014" s="233"/>
      <c r="U2014" s="233"/>
      <c r="V2014" s="233"/>
      <c r="W2014" s="233"/>
      <c r="X2014" s="233"/>
      <c r="Y2014" s="233"/>
      <c r="Z2014" s="233"/>
    </row>
    <row r="2015" spans="2:26" x14ac:dyDescent="0.2">
      <c r="B2015" s="233"/>
      <c r="C2015" s="233"/>
      <c r="D2015" s="233"/>
      <c r="E2015" s="233"/>
      <c r="F2015" s="233"/>
      <c r="G2015" s="233"/>
      <c r="H2015" s="233"/>
      <c r="I2015" s="233"/>
      <c r="J2015" s="233"/>
      <c r="K2015" s="233"/>
      <c r="L2015" s="233"/>
      <c r="M2015" s="233"/>
      <c r="N2015" s="233"/>
      <c r="O2015" s="233"/>
      <c r="P2015" s="233"/>
      <c r="Q2015" s="233"/>
      <c r="R2015" s="233"/>
      <c r="S2015" s="233"/>
      <c r="T2015" s="233"/>
      <c r="U2015" s="233"/>
      <c r="V2015" s="233"/>
      <c r="W2015" s="233"/>
      <c r="X2015" s="233"/>
      <c r="Y2015" s="233"/>
      <c r="Z2015" s="233"/>
    </row>
    <row r="2016" spans="2:26" x14ac:dyDescent="0.2">
      <c r="B2016" s="233"/>
      <c r="C2016" s="233"/>
      <c r="D2016" s="233"/>
      <c r="E2016" s="233"/>
      <c r="F2016" s="233"/>
      <c r="G2016" s="233"/>
      <c r="H2016" s="233"/>
      <c r="I2016" s="233"/>
      <c r="J2016" s="233"/>
      <c r="K2016" s="233"/>
      <c r="L2016" s="233"/>
      <c r="M2016" s="233"/>
      <c r="N2016" s="233"/>
      <c r="O2016" s="233"/>
      <c r="P2016" s="233"/>
      <c r="Q2016" s="233"/>
      <c r="R2016" s="233"/>
      <c r="S2016" s="233"/>
      <c r="T2016" s="233"/>
      <c r="U2016" s="233"/>
      <c r="V2016" s="233"/>
      <c r="W2016" s="233"/>
      <c r="X2016" s="233"/>
      <c r="Y2016" s="233"/>
      <c r="Z2016" s="233"/>
    </row>
    <row r="2017" spans="2:26" x14ac:dyDescent="0.2">
      <c r="B2017" s="233"/>
      <c r="C2017" s="233"/>
      <c r="D2017" s="233"/>
      <c r="E2017" s="233"/>
      <c r="F2017" s="233"/>
      <c r="G2017" s="233"/>
      <c r="H2017" s="233"/>
      <c r="I2017" s="233"/>
      <c r="J2017" s="233"/>
      <c r="K2017" s="233"/>
      <c r="L2017" s="233"/>
      <c r="M2017" s="233"/>
      <c r="N2017" s="233"/>
      <c r="O2017" s="233"/>
      <c r="P2017" s="233"/>
      <c r="Q2017" s="233"/>
      <c r="R2017" s="233"/>
      <c r="S2017" s="233"/>
      <c r="T2017" s="233"/>
      <c r="U2017" s="233"/>
      <c r="V2017" s="233"/>
      <c r="W2017" s="233"/>
      <c r="X2017" s="233"/>
      <c r="Y2017" s="233"/>
      <c r="Z2017" s="233"/>
    </row>
    <row r="2018" spans="2:26" x14ac:dyDescent="0.2">
      <c r="B2018" s="233"/>
      <c r="C2018" s="233"/>
      <c r="D2018" s="233"/>
      <c r="E2018" s="233"/>
      <c r="F2018" s="233"/>
      <c r="G2018" s="233"/>
      <c r="H2018" s="233"/>
      <c r="I2018" s="233"/>
      <c r="J2018" s="233"/>
      <c r="K2018" s="233"/>
      <c r="L2018" s="233"/>
      <c r="M2018" s="233"/>
      <c r="N2018" s="233"/>
      <c r="O2018" s="233"/>
      <c r="P2018" s="233"/>
      <c r="Q2018" s="233"/>
      <c r="R2018" s="233"/>
      <c r="S2018" s="233"/>
      <c r="T2018" s="233"/>
      <c r="U2018" s="233"/>
      <c r="V2018" s="233"/>
      <c r="W2018" s="233"/>
      <c r="X2018" s="233"/>
      <c r="Y2018" s="233"/>
      <c r="Z2018" s="233"/>
    </row>
  </sheetData>
  <sheetProtection password="DD51" sheet="1" scenarios="1" formatCells="0" formatColumns="0" formatRows="0"/>
  <mergeCells count="7">
    <mergeCell ref="A39:A48"/>
    <mergeCell ref="AK5:AN5"/>
    <mergeCell ref="AE5:AE6"/>
    <mergeCell ref="AF5:AF6"/>
    <mergeCell ref="AC5:AD6"/>
    <mergeCell ref="C37:Z37"/>
    <mergeCell ref="AC25:AF25"/>
  </mergeCells>
  <phoneticPr fontId="0" type="noConversion"/>
  <conditionalFormatting sqref="AA40:AA97 AA10:AB20 AB21:AB91 AA21:AA25">
    <cfRule type="cellIs" dxfId="57" priority="116" stopIfTrue="1" operator="equal">
      <formula>$O$546</formula>
    </cfRule>
    <cfRule type="cellIs" dxfId="56" priority="117" stopIfTrue="1" operator="equal">
      <formula>$O$545</formula>
    </cfRule>
  </conditionalFormatting>
  <conditionalFormatting sqref="AE7">
    <cfRule type="cellIs" dxfId="55" priority="21" stopIfTrue="1" operator="greaterThanOrEqual">
      <formula>30</formula>
    </cfRule>
  </conditionalFormatting>
  <conditionalFormatting sqref="AF7">
    <cfRule type="cellIs" dxfId="54" priority="20" stopIfTrue="1" operator="greaterThanOrEqual">
      <formula>30</formula>
    </cfRule>
  </conditionalFormatting>
  <conditionalFormatting sqref="C39:C538">
    <cfRule type="cellIs" dxfId="53" priority="122" stopIfTrue="1" operator="equal">
      <formula>$C$539</formula>
    </cfRule>
    <cfRule type="cellIs" dxfId="52" priority="123" stopIfTrue="1" operator="equal">
      <formula>$C$540</formula>
    </cfRule>
  </conditionalFormatting>
  <conditionalFormatting sqref="D39:D538">
    <cfRule type="cellIs" dxfId="51" priority="126" stopIfTrue="1" operator="equal">
      <formula>$D$540</formula>
    </cfRule>
    <cfRule type="cellIs" dxfId="50" priority="127" stopIfTrue="1" operator="equal">
      <formula>$D$539</formula>
    </cfRule>
  </conditionalFormatting>
  <conditionalFormatting sqref="E39:E538">
    <cfRule type="cellIs" dxfId="49" priority="3" stopIfTrue="1" operator="equal">
      <formula>$E$540</formula>
    </cfRule>
    <cfRule type="cellIs" dxfId="48" priority="4" stopIfTrue="1" operator="equal">
      <formula>$E$539</formula>
    </cfRule>
  </conditionalFormatting>
  <conditionalFormatting sqref="F39:F538">
    <cfRule type="cellIs" dxfId="47" priority="134" stopIfTrue="1" operator="equal">
      <formula>$F$540</formula>
    </cfRule>
    <cfRule type="cellIs" dxfId="46" priority="135" stopIfTrue="1" operator="equal">
      <formula>$F$539</formula>
    </cfRule>
  </conditionalFormatting>
  <conditionalFormatting sqref="H39:H538">
    <cfRule type="cellIs" dxfId="45" priority="138" stopIfTrue="1" operator="equal">
      <formula>$H$540</formula>
    </cfRule>
    <cfRule type="cellIs" dxfId="44" priority="139" stopIfTrue="1" operator="equal">
      <formula>$H$539</formula>
    </cfRule>
  </conditionalFormatting>
  <conditionalFormatting sqref="I39:I538">
    <cfRule type="cellIs" dxfId="43" priority="142" stopIfTrue="1" operator="equal">
      <formula>$I$540</formula>
    </cfRule>
    <cfRule type="cellIs" dxfId="42" priority="143" stopIfTrue="1" operator="equal">
      <formula>$I$539</formula>
    </cfRule>
  </conditionalFormatting>
  <conditionalFormatting sqref="K39:K538">
    <cfRule type="cellIs" dxfId="41" priority="146" stopIfTrue="1" operator="equal">
      <formula>$K$540</formula>
    </cfRule>
    <cfRule type="cellIs" dxfId="40" priority="147" stopIfTrue="1" operator="equal">
      <formula>$K$539</formula>
    </cfRule>
  </conditionalFormatting>
  <conditionalFormatting sqref="L39:L538">
    <cfRule type="cellIs" dxfId="39" priority="150" stopIfTrue="1" operator="equal">
      <formula>$L$540</formula>
    </cfRule>
    <cfRule type="cellIs" dxfId="38" priority="151" stopIfTrue="1" operator="equal">
      <formula>$L$539</formula>
    </cfRule>
  </conditionalFormatting>
  <conditionalFormatting sqref="M39:M538">
    <cfRule type="cellIs" dxfId="37" priority="154" stopIfTrue="1" operator="equal">
      <formula>$M$540</formula>
    </cfRule>
    <cfRule type="cellIs" dxfId="36" priority="155" stopIfTrue="1" operator="equal">
      <formula>$M$539</formula>
    </cfRule>
  </conditionalFormatting>
  <conditionalFormatting sqref="N63:N538">
    <cfRule type="cellIs" dxfId="35" priority="158" stopIfTrue="1" operator="equal">
      <formula>$N$540</formula>
    </cfRule>
    <cfRule type="cellIs" dxfId="34" priority="159" stopIfTrue="1" operator="equal">
      <formula>$N$539</formula>
    </cfRule>
  </conditionalFormatting>
  <conditionalFormatting sqref="O39:O538">
    <cfRule type="cellIs" dxfId="33" priority="163" stopIfTrue="1" operator="equal">
      <formula>$O$540</formula>
    </cfRule>
    <cfRule type="cellIs" dxfId="32" priority="162" stopIfTrue="1" operator="equal">
      <formula>$O$539</formula>
    </cfRule>
  </conditionalFormatting>
  <conditionalFormatting sqref="P39:P538">
    <cfRule type="cellIs" dxfId="31" priority="167" stopIfTrue="1" operator="equal">
      <formula>$P$539</formula>
    </cfRule>
    <cfRule type="cellIs" dxfId="30" priority="166" stopIfTrue="1" operator="equal">
      <formula>$P$540</formula>
    </cfRule>
  </conditionalFormatting>
  <conditionalFormatting sqref="R39:R538">
    <cfRule type="cellIs" dxfId="29" priority="174" stopIfTrue="1" operator="equal">
      <formula>$R$540</formula>
    </cfRule>
    <cfRule type="cellIs" dxfId="28" priority="175" stopIfTrue="1" operator="equal">
      <formula>$R$539</formula>
    </cfRule>
  </conditionalFormatting>
  <conditionalFormatting sqref="T39:T538">
    <cfRule type="cellIs" dxfId="27" priority="178" stopIfTrue="1" operator="equal">
      <formula>$T$540</formula>
    </cfRule>
    <cfRule type="cellIs" dxfId="26" priority="179" stopIfTrue="1" operator="equal">
      <formula>$T$539</formula>
    </cfRule>
  </conditionalFormatting>
  <conditionalFormatting sqref="U39:U538">
    <cfRule type="cellIs" dxfId="25" priority="182" stopIfTrue="1" operator="equal">
      <formula>$U$540</formula>
    </cfRule>
    <cfRule type="cellIs" dxfId="24" priority="183" stopIfTrue="1" operator="equal">
      <formula>$U$539</formula>
    </cfRule>
  </conditionalFormatting>
  <conditionalFormatting sqref="V39:V538">
    <cfRule type="cellIs" dxfId="23" priority="186" stopIfTrue="1" operator="equal">
      <formula>$V$540</formula>
    </cfRule>
    <cfRule type="cellIs" dxfId="22" priority="187" stopIfTrue="1" operator="equal">
      <formula>$V$539</formula>
    </cfRule>
  </conditionalFormatting>
  <conditionalFormatting sqref="W39:W538">
    <cfRule type="cellIs" dxfId="21" priority="190" stopIfTrue="1" operator="equal">
      <formula>$W$540</formula>
    </cfRule>
    <cfRule type="cellIs" dxfId="20" priority="191" stopIfTrue="1" operator="equal">
      <formula>$W$539</formula>
    </cfRule>
  </conditionalFormatting>
  <conditionalFormatting sqref="Y39:Y538">
    <cfRule type="cellIs" dxfId="19" priority="194" stopIfTrue="1" operator="equal">
      <formula>$Y$540</formula>
    </cfRule>
    <cfRule type="cellIs" dxfId="18" priority="195" stopIfTrue="1" operator="equal">
      <formula>$Y$539</formula>
    </cfRule>
  </conditionalFormatting>
  <conditionalFormatting sqref="Z63:Z538">
    <cfRule type="cellIs" dxfId="17" priority="198" operator="equal">
      <formula>$Z$540</formula>
    </cfRule>
    <cfRule type="cellIs" dxfId="16" priority="199" stopIfTrue="1" operator="equal">
      <formula>$Z$539</formula>
    </cfRule>
  </conditionalFormatting>
  <conditionalFormatting sqref="G39:G538">
    <cfRule type="cellIs" dxfId="15" priority="202" stopIfTrue="1" operator="equal">
      <formula>$G$540</formula>
    </cfRule>
    <cfRule type="cellIs" dxfId="14" priority="203" stopIfTrue="1" operator="equal">
      <formula>$G$539</formula>
    </cfRule>
  </conditionalFormatting>
  <conditionalFormatting sqref="J39:J538">
    <cfRule type="cellIs" dxfId="13" priority="206" stopIfTrue="1" operator="equal">
      <formula>$J$540</formula>
    </cfRule>
    <cfRule type="cellIs" dxfId="12" priority="207" stopIfTrue="1" operator="equal">
      <formula>$J$539</formula>
    </cfRule>
  </conditionalFormatting>
  <conditionalFormatting sqref="S39:S538">
    <cfRule type="cellIs" dxfId="11" priority="211" stopIfTrue="1" operator="equal">
      <formula>$S$539</formula>
    </cfRule>
    <cfRule type="cellIs" dxfId="10" priority="9" stopIfTrue="1" operator="equal">
      <formula>$S$539</formula>
    </cfRule>
    <cfRule type="cellIs" dxfId="9" priority="8" stopIfTrue="1" operator="equal">
      <formula>$S$540</formula>
    </cfRule>
  </conditionalFormatting>
  <conditionalFormatting sqref="X39:X538">
    <cfRule type="cellIs" dxfId="8" priority="215" stopIfTrue="1" operator="equal">
      <formula>$X$539</formula>
    </cfRule>
  </conditionalFormatting>
  <conditionalFormatting sqref="C25:Z25">
    <cfRule type="cellIs" dxfId="7" priority="10" operator="lessThanOrEqual">
      <formula>0.05</formula>
    </cfRule>
  </conditionalFormatting>
  <conditionalFormatting sqref="AE30:AF30">
    <cfRule type="containsText" dxfId="6" priority="7" operator="containsText" text="Accept">
      <formula>NOT(ISERROR(SEARCH("Accept",AE30)))</formula>
    </cfRule>
  </conditionalFormatting>
  <conditionalFormatting sqref="AE30:AF30">
    <cfRule type="containsText" dxfId="5" priority="6" operator="containsText" text="Accept">
      <formula>NOT(ISERROR(SEARCH("Accept",AE30)))</formula>
    </cfRule>
  </conditionalFormatting>
  <conditionalFormatting sqref="C35:Z35">
    <cfRule type="containsText" dxfId="4" priority="5" operator="containsText" text="Accept">
      <formula>NOT(ISERROR(SEARCH("Accept",C35)))</formula>
    </cfRule>
  </conditionalFormatting>
  <conditionalFormatting sqref="Z39:Z538">
    <cfRule type="cellIs" dxfId="3" priority="2" stopIfTrue="1" operator="equal">
      <formula>$Q$539</formula>
    </cfRule>
    <cfRule type="cellIs" dxfId="2" priority="1" stopIfTrue="1" operator="equal">
      <formula>$Q$540</formula>
    </cfRule>
  </conditionalFormatting>
  <dataValidations count="3">
    <dataValidation type="list" allowBlank="1" showInputMessage="1" showErrorMessage="1" prompt="Only &quot;CI&quot;, &quot;SD&quot; or &quot;N&quot; is accepted" sqref="I19">
      <formula1>$AC$37:$AC$39</formula1>
    </dataValidation>
    <dataValidation type="list" allowBlank="1" showInputMessage="1" showErrorMessage="1" prompt="Only &quot;CI&quot;, &quot;SD&quot; or &quot;N&quot; is valid" sqref="V19">
      <formula1>$AC$37:$AC$39</formula1>
    </dataValidation>
    <dataValidation type="list" allowBlank="1" showInputMessage="1" showErrorMessage="1" sqref="E22 P22">
      <formula1>$A$4:$A$5</formula1>
    </dataValidation>
  </dataValidations>
  <printOptions horizontalCentered="1"/>
  <pageMargins left="0.57999999999999996" right="0.45" top="0.62" bottom="0.67" header="0.51181102362204722" footer="0.51181102362204722"/>
  <pageSetup paperSize="9" scale="54" orientation="landscape" r:id="rId1"/>
  <headerFooter alignWithMargins="0">
    <oddFooter>&amp;R&amp;F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W538"/>
  <sheetViews>
    <sheetView zoomScale="75" zoomScaleNormal="75" workbookViewId="0">
      <pane ySplit="5" topLeftCell="A21" activePane="bottomLeft" state="frozenSplit"/>
      <selection pane="bottomLeft" activeCell="L4" sqref="L4"/>
    </sheetView>
  </sheetViews>
  <sheetFormatPr defaultRowHeight="12.75" x14ac:dyDescent="0.2"/>
  <cols>
    <col min="1" max="1" width="13" style="106" customWidth="1"/>
    <col min="2" max="5" width="9.140625" style="106"/>
    <col min="6" max="6" width="12.7109375" style="106" bestFit="1" customWidth="1"/>
    <col min="7" max="47" width="9.140625" style="106"/>
    <col min="48" max="73" width="9.140625" style="184"/>
    <col min="74" max="16384" width="9.140625" style="106"/>
  </cols>
  <sheetData>
    <row r="1" spans="1:75" s="195" customFormat="1" ht="25.5" x14ac:dyDescent="0.2">
      <c r="E1" s="196" t="str">
        <f>IF(ISBLANK('Precision '!C38),"",'Precision '!C38)</f>
        <v/>
      </c>
      <c r="F1" s="196" t="str">
        <f>IF(ISBLANK('Precision '!D38),"",'Precision '!D38)</f>
        <v/>
      </c>
      <c r="G1" s="196" t="str">
        <f>IF(ISBLANK('Precision '!E38),"",'Precision '!E38)</f>
        <v/>
      </c>
      <c r="H1" s="196" t="str">
        <f>IF(ISBLANK('Precision '!F38),"",'Precision '!F38)</f>
        <v/>
      </c>
      <c r="I1" s="196" t="str">
        <f>IF(ISBLANK('Precision '!G38),"",'Precision '!G38)</f>
        <v/>
      </c>
      <c r="J1" s="196" t="str">
        <f>IF(ISBLANK('Precision '!H38),"",'Precision '!H38)</f>
        <v/>
      </c>
      <c r="K1" s="196" t="str">
        <f>IF(ISBLANK('Precision '!I38),"",'Precision '!I38)</f>
        <v/>
      </c>
      <c r="L1" s="196" t="str">
        <f>IF(ISBLANK('Precision '!J38),"",'Precision '!J38)</f>
        <v/>
      </c>
      <c r="M1" s="196" t="str">
        <f>IF(ISBLANK('Precision '!K38),"",'Precision '!K38)</f>
        <v/>
      </c>
      <c r="N1" s="196" t="str">
        <f>IF(ISBLANK('Precision '!L38),"",'Precision '!L38)</f>
        <v/>
      </c>
      <c r="O1" s="196" t="str">
        <f>IF(ISBLANK('Precision '!M38),"",'Precision '!M38)</f>
        <v/>
      </c>
      <c r="P1" s="199" t="str">
        <f>IF(ISBLANK('Precision '!N38),"",'Precision '!N38)</f>
        <v/>
      </c>
      <c r="Q1" s="306" t="s">
        <v>126</v>
      </c>
      <c r="R1" s="307" t="s">
        <v>127</v>
      </c>
      <c r="S1" s="306" t="s">
        <v>147</v>
      </c>
      <c r="T1" s="308" t="s">
        <v>135</v>
      </c>
      <c r="U1" s="309" t="s">
        <v>136</v>
      </c>
      <c r="V1" s="227"/>
      <c r="W1" s="227" t="s">
        <v>41</v>
      </c>
      <c r="X1" s="227" t="s">
        <v>134</v>
      </c>
      <c r="Y1" s="227"/>
      <c r="Z1" s="227"/>
      <c r="AA1" s="227"/>
      <c r="AB1" s="227"/>
      <c r="AC1" s="227"/>
      <c r="AD1" s="224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8"/>
      <c r="BW1" s="198"/>
    </row>
    <row r="2" spans="1:75" ht="14.25" customHeight="1" x14ac:dyDescent="0.2">
      <c r="A2" s="303" t="s">
        <v>125</v>
      </c>
      <c r="B2" s="304" t="str">
        <f>"'"&amp;'Precision '!C36&amp;"'"</f>
        <v>''</v>
      </c>
      <c r="C2" s="304"/>
      <c r="D2" s="304"/>
      <c r="E2" s="183" t="s">
        <v>41</v>
      </c>
      <c r="F2" s="183" t="s">
        <v>41</v>
      </c>
      <c r="G2" s="183" t="s">
        <v>41</v>
      </c>
      <c r="H2" s="183" t="s">
        <v>41</v>
      </c>
      <c r="I2" s="183" t="s">
        <v>41</v>
      </c>
      <c r="J2" s="183" t="s">
        <v>41</v>
      </c>
      <c r="K2" s="183" t="s">
        <v>41</v>
      </c>
      <c r="L2" s="183" t="s">
        <v>41</v>
      </c>
      <c r="M2" s="183" t="s">
        <v>41</v>
      </c>
      <c r="N2" s="183" t="s">
        <v>41</v>
      </c>
      <c r="O2" s="183" t="s">
        <v>41</v>
      </c>
      <c r="P2" s="183" t="s">
        <v>41</v>
      </c>
      <c r="Q2" s="310">
        <f>MIN(C37:N536)</f>
        <v>0</v>
      </c>
      <c r="R2" s="311">
        <f>MAX(C37:N536)</f>
        <v>0</v>
      </c>
      <c r="S2" s="312" t="e">
        <f>AVERAGE(C37:N536)</f>
        <v>#DIV/0!</v>
      </c>
      <c r="T2" s="313" t="e">
        <f>S2+2*STDEV(C37:N536)</f>
        <v>#DIV/0!</v>
      </c>
      <c r="U2" s="314" t="e">
        <f>S2-2*STDEV(C37:N536)</f>
        <v>#DIV/0!</v>
      </c>
      <c r="V2" s="204"/>
      <c r="W2" s="204" t="s">
        <v>42</v>
      </c>
      <c r="X2" s="204"/>
      <c r="Y2" s="204"/>
      <c r="Z2" s="204"/>
      <c r="AA2" s="204"/>
      <c r="AB2" s="204"/>
      <c r="AC2" s="204"/>
      <c r="AD2" s="225"/>
      <c r="BV2" s="107"/>
      <c r="BW2" s="107"/>
    </row>
    <row r="3" spans="1:75" ht="15.75" customHeight="1" thickBot="1" x14ac:dyDescent="0.25">
      <c r="A3" s="303" t="s">
        <v>125</v>
      </c>
      <c r="B3" s="304" t="str">
        <f>"'"&amp;'Precision '!O36&amp;"'"</f>
        <v>''</v>
      </c>
      <c r="C3" s="304"/>
      <c r="D3" s="304"/>
      <c r="E3" s="183" t="s">
        <v>41</v>
      </c>
      <c r="F3" s="183" t="s">
        <v>41</v>
      </c>
      <c r="G3" s="183" t="s">
        <v>41</v>
      </c>
      <c r="H3" s="183" t="s">
        <v>41</v>
      </c>
      <c r="I3" s="183" t="s">
        <v>41</v>
      </c>
      <c r="J3" s="183" t="s">
        <v>41</v>
      </c>
      <c r="K3" s="183" t="s">
        <v>41</v>
      </c>
      <c r="L3" s="183" t="s">
        <v>41</v>
      </c>
      <c r="M3" s="183" t="s">
        <v>41</v>
      </c>
      <c r="N3" s="183" t="s">
        <v>41</v>
      </c>
      <c r="O3" s="183" t="s">
        <v>41</v>
      </c>
      <c r="P3" s="183" t="s">
        <v>41</v>
      </c>
      <c r="Q3" s="315">
        <f>MIN(O37:Z536)</f>
        <v>0</v>
      </c>
      <c r="R3" s="316">
        <f>MAX(O37:Z536)</f>
        <v>0</v>
      </c>
      <c r="S3" s="317" t="e">
        <f>AVERAGE(O37:Z536)</f>
        <v>#DIV/0!</v>
      </c>
      <c r="T3" s="318" t="e">
        <f>S3+2*STDEV(O37:Z536)</f>
        <v>#DIV/0!</v>
      </c>
      <c r="U3" s="319" t="e">
        <f>S3-2*STDEV(O37:Z536)</f>
        <v>#DIV/0!</v>
      </c>
      <c r="V3" s="204"/>
      <c r="X3" s="531"/>
      <c r="Y3" s="229" t="s">
        <v>137</v>
      </c>
      <c r="Z3" s="230"/>
      <c r="AA3" s="230"/>
      <c r="AB3" s="299"/>
      <c r="AC3" s="204"/>
      <c r="AD3" s="226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8"/>
      <c r="AS3" s="108"/>
      <c r="AT3" s="108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</row>
    <row r="4" spans="1:75" x14ac:dyDescent="0.2">
      <c r="A4" s="185" t="s">
        <v>140</v>
      </c>
      <c r="B4" s="185" t="str">
        <f>B2</f>
        <v>''</v>
      </c>
      <c r="C4" s="185"/>
      <c r="D4" s="305"/>
      <c r="E4" s="223" t="s">
        <v>41</v>
      </c>
      <c r="F4" s="320"/>
      <c r="G4" s="320"/>
      <c r="H4" s="320"/>
      <c r="I4" s="321" t="str">
        <f>"Display average"&amp;" "&amp;B2</f>
        <v>Display average ''</v>
      </c>
      <c r="J4" s="223" t="s">
        <v>41</v>
      </c>
      <c r="K4" s="182"/>
      <c r="L4" s="182"/>
      <c r="M4" s="182"/>
      <c r="N4" s="182"/>
      <c r="O4" s="182"/>
      <c r="P4" s="184"/>
      <c r="Q4" s="184"/>
      <c r="V4" s="204"/>
      <c r="W4" s="204"/>
      <c r="X4" s="204"/>
      <c r="Y4" s="204"/>
      <c r="Z4" s="204"/>
      <c r="AA4" s="204"/>
      <c r="AB4" s="204"/>
      <c r="AC4" s="204"/>
      <c r="AD4" s="22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</row>
    <row r="5" spans="1:75" x14ac:dyDescent="0.2">
      <c r="A5" s="185" t="s">
        <v>140</v>
      </c>
      <c r="B5" s="185" t="str">
        <f>B3</f>
        <v>''</v>
      </c>
      <c r="C5" s="185"/>
      <c r="D5" s="305"/>
      <c r="E5" s="223" t="s">
        <v>41</v>
      </c>
      <c r="F5" s="305"/>
      <c r="G5" s="305"/>
      <c r="H5" s="305"/>
      <c r="I5" s="321" t="str">
        <f>"Display average"&amp;" "&amp;B3</f>
        <v>Display average ''</v>
      </c>
      <c r="J5" s="223" t="s">
        <v>41</v>
      </c>
      <c r="P5" s="184"/>
      <c r="Q5" s="184"/>
      <c r="V5" s="204"/>
      <c r="W5" s="204"/>
      <c r="X5" s="204"/>
      <c r="Y5" s="204"/>
      <c r="Z5" s="204"/>
      <c r="AA5" s="204"/>
      <c r="AB5" s="204"/>
      <c r="AC5" s="204"/>
      <c r="AD5" s="22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</row>
    <row r="6" spans="1:75" x14ac:dyDescent="0.2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185"/>
      <c r="BJ6" s="185"/>
      <c r="BK6" s="185"/>
      <c r="BL6" s="185"/>
      <c r="BM6" s="185"/>
      <c r="BN6" s="185"/>
      <c r="BO6" s="185"/>
      <c r="BP6" s="185"/>
    </row>
    <row r="7" spans="1:75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185"/>
      <c r="BJ7" s="185"/>
      <c r="BK7" s="185"/>
      <c r="BL7" s="185"/>
      <c r="BM7" s="185"/>
      <c r="BN7" s="185"/>
      <c r="BO7" s="185"/>
      <c r="BP7" s="185"/>
    </row>
    <row r="8" spans="1:75" x14ac:dyDescent="0.2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185"/>
      <c r="BJ8" s="185"/>
      <c r="BK8" s="185"/>
      <c r="BL8" s="185"/>
      <c r="BM8" s="185"/>
      <c r="BN8" s="185"/>
      <c r="BO8" s="185"/>
      <c r="BP8" s="185"/>
    </row>
    <row r="9" spans="1:75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185"/>
      <c r="BJ9" s="185"/>
      <c r="BK9" s="185"/>
      <c r="BL9" s="185"/>
      <c r="BM9" s="185"/>
      <c r="BN9" s="185"/>
      <c r="BO9" s="185"/>
      <c r="BP9" s="185"/>
    </row>
    <row r="10" spans="1:75" x14ac:dyDescent="0.2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185"/>
      <c r="BJ10" s="185"/>
      <c r="BK10" s="185"/>
      <c r="BL10" s="185"/>
      <c r="BM10" s="185"/>
      <c r="BN10" s="185"/>
      <c r="BO10" s="185"/>
      <c r="BP10" s="185"/>
    </row>
    <row r="11" spans="1:75" x14ac:dyDescent="0.2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185"/>
      <c r="BJ11" s="185"/>
      <c r="BK11" s="185"/>
      <c r="BL11" s="185"/>
      <c r="BM11" s="185"/>
      <c r="BN11" s="185"/>
      <c r="BO11" s="185"/>
      <c r="BP11" s="185"/>
    </row>
    <row r="12" spans="1:75" x14ac:dyDescent="0.2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185"/>
      <c r="BJ12" s="185"/>
      <c r="BK12" s="185"/>
      <c r="BL12" s="185"/>
      <c r="BM12" s="185"/>
      <c r="BN12" s="185"/>
      <c r="BO12" s="185"/>
      <c r="BP12" s="185"/>
    </row>
    <row r="13" spans="1:75" x14ac:dyDescent="0.2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185"/>
      <c r="BJ13" s="185"/>
      <c r="BK13" s="185"/>
      <c r="BL13" s="185"/>
      <c r="BM13" s="185"/>
      <c r="BN13" s="185"/>
      <c r="BO13" s="185"/>
      <c r="BP13" s="185"/>
    </row>
    <row r="14" spans="1:75" x14ac:dyDescent="0.2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185"/>
      <c r="BJ14" s="185"/>
      <c r="BK14" s="185"/>
      <c r="BL14" s="185"/>
      <c r="BM14" s="185"/>
      <c r="BN14" s="185"/>
      <c r="BO14" s="185"/>
      <c r="BP14" s="185"/>
    </row>
    <row r="15" spans="1:75" x14ac:dyDescent="0.2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 t="s">
        <v>144</v>
      </c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185"/>
      <c r="BJ15" s="185"/>
      <c r="BK15" s="185"/>
      <c r="BL15" s="185"/>
      <c r="BM15" s="185"/>
      <c r="BN15" s="185"/>
      <c r="BO15" s="185"/>
      <c r="BP15" s="185"/>
    </row>
    <row r="16" spans="1:75" x14ac:dyDescent="0.2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185"/>
      <c r="BJ16" s="185"/>
      <c r="BK16" s="185"/>
      <c r="BL16" s="185"/>
      <c r="BM16" s="185"/>
      <c r="BN16" s="185"/>
      <c r="BO16" s="185"/>
      <c r="BP16" s="185"/>
    </row>
    <row r="17" spans="1:68" x14ac:dyDescent="0.2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28" t="e">
        <f>IF(J4="Y",S2,"")</f>
        <v>#DIV/0!</v>
      </c>
      <c r="W17" s="228" t="e">
        <f>V17+2*STDEV(C37:N111)</f>
        <v>#DIV/0!</v>
      </c>
      <c r="X17" s="228" t="e">
        <f>V17-2*STDEV(C37:N111)</f>
        <v>#DIV/0!</v>
      </c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185"/>
      <c r="BJ17" s="185"/>
      <c r="BK17" s="185"/>
      <c r="BL17" s="185"/>
      <c r="BM17" s="185"/>
      <c r="BN17" s="185"/>
      <c r="BO17" s="185"/>
      <c r="BP17" s="185"/>
    </row>
    <row r="18" spans="1:68" x14ac:dyDescent="0.2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28" t="e">
        <f>V17</f>
        <v>#DIV/0!</v>
      </c>
      <c r="W18" s="228" t="e">
        <f>W17</f>
        <v>#DIV/0!</v>
      </c>
      <c r="X18" s="228" t="e">
        <f>X17</f>
        <v>#DIV/0!</v>
      </c>
      <c r="Y18" s="204">
        <v>0</v>
      </c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185"/>
      <c r="BJ18" s="185"/>
      <c r="BK18" s="185"/>
      <c r="BL18" s="185"/>
      <c r="BM18" s="185"/>
      <c r="BN18" s="185"/>
      <c r="BO18" s="185"/>
      <c r="BP18" s="185"/>
    </row>
    <row r="19" spans="1:68" x14ac:dyDescent="0.2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28"/>
      <c r="W19" s="228"/>
      <c r="X19" s="228"/>
      <c r="Y19" s="204">
        <v>500</v>
      </c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185"/>
      <c r="BJ19" s="185"/>
      <c r="BK19" s="185"/>
      <c r="BL19" s="185"/>
      <c r="BM19" s="185"/>
      <c r="BN19" s="185"/>
      <c r="BO19" s="185"/>
      <c r="BP19" s="185"/>
    </row>
    <row r="20" spans="1:68" x14ac:dyDescent="0.2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28" t="e">
        <f>IF(J5="Y",S3,"")</f>
        <v>#DIV/0!</v>
      </c>
      <c r="W20" s="228" t="e">
        <f>V20+2*STDEV(O37:Z111)</f>
        <v>#DIV/0!</v>
      </c>
      <c r="X20" s="228" t="e">
        <f>V20-2*STDEV(O37:Z111)</f>
        <v>#DIV/0!</v>
      </c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185"/>
      <c r="BJ20" s="185"/>
      <c r="BK20" s="185"/>
      <c r="BL20" s="185"/>
      <c r="BM20" s="185"/>
      <c r="BN20" s="185"/>
      <c r="BO20" s="185"/>
      <c r="BP20" s="185"/>
    </row>
    <row r="21" spans="1:68" x14ac:dyDescent="0.2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28" t="e">
        <f>V20</f>
        <v>#DIV/0!</v>
      </c>
      <c r="W21" s="228" t="e">
        <f>W20</f>
        <v>#DIV/0!</v>
      </c>
      <c r="X21" s="228" t="e">
        <f>X20</f>
        <v>#DIV/0!</v>
      </c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185"/>
      <c r="BJ21" s="185"/>
      <c r="BK21" s="185"/>
      <c r="BL21" s="185"/>
      <c r="BM21" s="185"/>
      <c r="BN21" s="185"/>
      <c r="BO21" s="185"/>
      <c r="BP21" s="185"/>
    </row>
    <row r="22" spans="1:68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28"/>
      <c r="W22" s="228"/>
      <c r="X22" s="228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185"/>
      <c r="BJ22" s="185"/>
      <c r="BK22" s="185"/>
      <c r="BL22" s="185"/>
      <c r="BM22" s="185"/>
      <c r="BN22" s="185"/>
      <c r="BO22" s="185"/>
      <c r="BP22" s="185"/>
    </row>
    <row r="23" spans="1:68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28" t="str">
        <f>IF(E4="Y",'Precision '!AE10,"")</f>
        <v/>
      </c>
      <c r="W23" s="228" t="e">
        <f>V23+2*'Precision '!$C$23</f>
        <v>#VALUE!</v>
      </c>
      <c r="X23" s="228" t="e">
        <f>V23-2*'Precision '!$C$23</f>
        <v>#VALUE!</v>
      </c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185"/>
      <c r="BJ23" s="185"/>
      <c r="BK23" s="185"/>
      <c r="BL23" s="185"/>
      <c r="BM23" s="185"/>
      <c r="BN23" s="185"/>
      <c r="BO23" s="185"/>
      <c r="BP23" s="185"/>
    </row>
    <row r="24" spans="1:68" x14ac:dyDescent="0.2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28" t="str">
        <f>V23</f>
        <v/>
      </c>
      <c r="W24" s="228" t="e">
        <f>W23</f>
        <v>#VALUE!</v>
      </c>
      <c r="X24" s="228" t="e">
        <f>X23</f>
        <v>#VALUE!</v>
      </c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185"/>
      <c r="BJ24" s="185"/>
      <c r="BK24" s="185"/>
      <c r="BL24" s="185"/>
      <c r="BM24" s="185"/>
      <c r="BN24" s="185"/>
      <c r="BO24" s="185"/>
      <c r="BP24" s="185"/>
    </row>
    <row r="25" spans="1:68" x14ac:dyDescent="0.2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28"/>
      <c r="W25" s="228"/>
      <c r="X25" s="228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185"/>
      <c r="BJ25" s="185"/>
      <c r="BK25" s="185"/>
      <c r="BL25" s="185"/>
      <c r="BM25" s="185"/>
      <c r="BN25" s="185"/>
      <c r="BO25" s="185"/>
      <c r="BP25" s="185"/>
    </row>
    <row r="26" spans="1:68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28" t="str">
        <f>IF(E5="Y",'Precision '!AF10,"")</f>
        <v/>
      </c>
      <c r="W26" s="228" t="e">
        <f>V26+2*'Precision '!$Z$23</f>
        <v>#VALUE!</v>
      </c>
      <c r="X26" s="228" t="e">
        <f>V26-2*'Precision '!$Z$23</f>
        <v>#VALUE!</v>
      </c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185"/>
      <c r="BJ26" s="185"/>
      <c r="BK26" s="185"/>
      <c r="BL26" s="185"/>
      <c r="BM26" s="185"/>
      <c r="BN26" s="185"/>
      <c r="BO26" s="185"/>
      <c r="BP26" s="185"/>
    </row>
    <row r="27" spans="1:68" x14ac:dyDescent="0.2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28" t="str">
        <f>V26</f>
        <v/>
      </c>
      <c r="W27" s="228" t="e">
        <f>W26</f>
        <v>#VALUE!</v>
      </c>
      <c r="X27" s="228" t="e">
        <f>X26</f>
        <v>#VALUE!</v>
      </c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185"/>
      <c r="BJ27" s="185"/>
      <c r="BK27" s="185"/>
      <c r="BL27" s="185"/>
      <c r="BM27" s="185"/>
      <c r="BN27" s="185"/>
      <c r="BO27" s="185"/>
      <c r="BP27" s="185"/>
    </row>
    <row r="28" spans="1:68" x14ac:dyDescent="0.2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185"/>
      <c r="BJ28" s="185"/>
      <c r="BK28" s="185"/>
      <c r="BL28" s="185"/>
      <c r="BM28" s="185"/>
      <c r="BN28" s="185"/>
      <c r="BO28" s="185"/>
      <c r="BP28" s="185"/>
    </row>
    <row r="29" spans="1:68" x14ac:dyDescent="0.2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185"/>
      <c r="BJ29" s="185"/>
      <c r="BK29" s="185"/>
      <c r="BL29" s="185"/>
      <c r="BM29" s="185"/>
      <c r="BN29" s="185"/>
      <c r="BO29" s="185"/>
      <c r="BP29" s="185"/>
    </row>
    <row r="30" spans="1:68" x14ac:dyDescent="0.2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185"/>
      <c r="BJ30" s="185"/>
      <c r="BK30" s="185"/>
      <c r="BL30" s="185"/>
      <c r="BM30" s="185"/>
      <c r="BN30" s="185"/>
      <c r="BO30" s="185"/>
      <c r="BP30" s="185"/>
    </row>
    <row r="31" spans="1:68" x14ac:dyDescent="0.2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185"/>
      <c r="BJ31" s="185"/>
      <c r="BK31" s="185"/>
      <c r="BL31" s="185"/>
      <c r="BM31" s="185"/>
      <c r="BN31" s="185"/>
      <c r="BO31" s="185"/>
      <c r="BP31" s="185"/>
    </row>
    <row r="32" spans="1:68" x14ac:dyDescent="0.2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185"/>
      <c r="BJ32" s="185"/>
      <c r="BK32" s="185"/>
      <c r="BL32" s="185"/>
      <c r="BM32" s="185"/>
      <c r="BN32" s="185"/>
      <c r="BO32" s="185"/>
      <c r="BP32" s="185"/>
    </row>
    <row r="33" spans="1:73" x14ac:dyDescent="0.2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4"/>
      <c r="BA33" s="204"/>
      <c r="BB33" s="204"/>
      <c r="BC33" s="204"/>
      <c r="BD33" s="204"/>
      <c r="BE33" s="204"/>
      <c r="BF33" s="204"/>
      <c r="BG33" s="204"/>
      <c r="BH33" s="204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</row>
    <row r="34" spans="1:73" x14ac:dyDescent="0.2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4"/>
      <c r="BA34" s="204"/>
      <c r="BB34" s="204"/>
      <c r="BC34" s="204"/>
      <c r="BD34" s="204"/>
      <c r="BE34" s="204"/>
      <c r="BF34" s="204"/>
      <c r="BG34" s="204"/>
      <c r="BH34" s="204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</row>
    <row r="35" spans="1:73" x14ac:dyDescent="0.2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6"/>
      <c r="AF35" s="206" t="s">
        <v>149</v>
      </c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4"/>
      <c r="BA35" s="204"/>
      <c r="BB35" s="204"/>
      <c r="BC35" s="204"/>
      <c r="BD35" s="204"/>
      <c r="BE35" s="204"/>
      <c r="BF35" s="204"/>
      <c r="BG35" s="204"/>
      <c r="BH35" s="204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</row>
    <row r="36" spans="1:73" x14ac:dyDescent="0.2">
      <c r="A36" s="204"/>
      <c r="B36" s="204"/>
      <c r="C36" s="607" t="s">
        <v>148</v>
      </c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7"/>
      <c r="O36" s="607"/>
      <c r="P36" s="607"/>
      <c r="Q36" s="607"/>
      <c r="R36" s="607"/>
      <c r="S36" s="607"/>
      <c r="T36" s="607"/>
      <c r="U36" s="607"/>
      <c r="V36" s="607"/>
      <c r="W36" s="607"/>
      <c r="X36" s="607"/>
      <c r="Y36" s="607"/>
      <c r="Z36" s="607"/>
      <c r="AA36" s="204"/>
      <c r="AB36" s="204"/>
      <c r="AC36" s="204"/>
      <c r="AD36" s="204"/>
      <c r="AE36" s="206"/>
      <c r="AF36" s="207">
        <f>'Precision '!C38</f>
        <v>0</v>
      </c>
      <c r="AG36" s="207">
        <f>'Precision '!D38</f>
        <v>0</v>
      </c>
      <c r="AH36" s="207">
        <f>'Precision '!E38</f>
        <v>0</v>
      </c>
      <c r="AI36" s="207">
        <f>'Precision '!F38</f>
        <v>0</v>
      </c>
      <c r="AJ36" s="207">
        <f>'Precision '!G38</f>
        <v>0</v>
      </c>
      <c r="AK36" s="207">
        <f>'Precision '!H38</f>
        <v>0</v>
      </c>
      <c r="AL36" s="207">
        <f>'Precision '!I38</f>
        <v>0</v>
      </c>
      <c r="AM36" s="207">
        <f>'Precision '!J38</f>
        <v>0</v>
      </c>
      <c r="AN36" s="207">
        <f>'Precision '!K38</f>
        <v>0</v>
      </c>
      <c r="AO36" s="207">
        <f>'Precision '!L38</f>
        <v>0</v>
      </c>
      <c r="AP36" s="207">
        <f>'Precision '!M38</f>
        <v>0</v>
      </c>
      <c r="AQ36" s="207">
        <f>'Precision '!N38</f>
        <v>0</v>
      </c>
      <c r="AR36" s="207" t="str">
        <f>'Precision '!O38</f>
        <v/>
      </c>
      <c r="AS36" s="207" t="str">
        <f>'Precision '!P38</f>
        <v/>
      </c>
      <c r="AT36" s="207" t="str">
        <f>'Precision '!Q38</f>
        <v/>
      </c>
      <c r="AU36" s="207" t="str">
        <f>'Precision '!R38</f>
        <v/>
      </c>
      <c r="AV36" s="207" t="str">
        <f>'Precision '!S38</f>
        <v/>
      </c>
      <c r="AW36" s="207" t="str">
        <f>'Precision '!T38</f>
        <v/>
      </c>
      <c r="AX36" s="207" t="str">
        <f>'Precision '!U38</f>
        <v/>
      </c>
      <c r="AY36" s="207" t="str">
        <f>'Precision '!V38</f>
        <v/>
      </c>
      <c r="AZ36" s="208" t="str">
        <f>'Precision '!W38</f>
        <v/>
      </c>
      <c r="BA36" s="208" t="str">
        <f>'Precision '!X38</f>
        <v/>
      </c>
      <c r="BB36" s="208" t="str">
        <f>'Precision '!Y38</f>
        <v/>
      </c>
      <c r="BC36" s="208" t="str">
        <f>'Precision '!Z38</f>
        <v/>
      </c>
      <c r="BD36" s="204"/>
      <c r="BE36" s="204"/>
      <c r="BF36" s="204"/>
      <c r="BG36" s="204"/>
      <c r="BH36" s="204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</row>
    <row r="37" spans="1:73" x14ac:dyDescent="0.2">
      <c r="A37" s="204"/>
      <c r="B37" s="204"/>
      <c r="C37" s="204" t="str">
        <f>IF(AND(ISNUMBER('Precision '!C39),E$2="Y"),'Precision '!C39,"")</f>
        <v/>
      </c>
      <c r="D37" s="204" t="str">
        <f>IF(AND(ISNUMBER('Precision '!D39),F$2="Y"),'Precision '!D39,"")</f>
        <v/>
      </c>
      <c r="E37" s="204" t="str">
        <f>IF(AND(ISNUMBER('Precision '!E39),G$2="Y"),'Precision '!E39,"")</f>
        <v/>
      </c>
      <c r="F37" s="330" t="str">
        <f>IF(AND(ISNUMBER('Precision '!F39),H$2="Y"),'Precision '!F39,"")</f>
        <v/>
      </c>
      <c r="G37" s="204" t="str">
        <f>IF(AND(ISNUMBER('Precision '!G39),I$2="Y"),'Precision '!G39,"")</f>
        <v/>
      </c>
      <c r="H37" s="204" t="str">
        <f>IF(AND(ISNUMBER('Precision '!H39),J$2="Y"),'Precision '!H39,"")</f>
        <v/>
      </c>
      <c r="I37" s="204" t="str">
        <f>IF(AND(ISNUMBER('Precision '!I39),K$2="Y"),'Precision '!I39,"")</f>
        <v/>
      </c>
      <c r="J37" s="204" t="str">
        <f>IF(AND(ISNUMBER('Precision '!J39),L$2="Y"),'Precision '!J39,"")</f>
        <v/>
      </c>
      <c r="K37" s="204" t="str">
        <f>IF(AND(ISNUMBER('Precision '!K39),M$2="Y"),'Precision '!K39,"")</f>
        <v/>
      </c>
      <c r="L37" s="204" t="str">
        <f>IF(AND(ISNUMBER('Precision '!L39),N$2="Y"),'Precision '!L39,"")</f>
        <v/>
      </c>
      <c r="M37" s="204" t="str">
        <f>IF(AND(ISNUMBER('Precision '!M39),O$2="Y"),'Precision '!M39,"")</f>
        <v/>
      </c>
      <c r="N37" s="204" t="str">
        <f>IF(AND(ISNUMBER('Precision '!N39),P$2="Y"),'Precision '!N39,"")</f>
        <v/>
      </c>
      <c r="O37" s="204" t="str">
        <f>IF(AND(ISNUMBER('Precision '!O39),E$3="Y"),'Precision '!O39,"")</f>
        <v/>
      </c>
      <c r="P37" s="204" t="str">
        <f>IF(AND(ISNUMBER('Precision '!P39),F$3="Y"),'Precision '!P39,"")</f>
        <v/>
      </c>
      <c r="Q37" s="204" t="str">
        <f>IF(AND(ISNUMBER('Precision '!Q39),G$3="Y"),'Precision '!Q39,"")</f>
        <v/>
      </c>
      <c r="R37" s="204" t="str">
        <f>IF(AND(ISNUMBER('Precision '!R39),H$3="Y"),'Precision '!R39,"")</f>
        <v/>
      </c>
      <c r="S37" s="204" t="str">
        <f>IF(AND(ISNUMBER('Precision '!S39),I$3="Y"),'Precision '!S39,"")</f>
        <v/>
      </c>
      <c r="T37" s="204" t="str">
        <f>IF(AND(ISNUMBER('Precision '!T39),J$3="Y"),'Precision '!T39,"")</f>
        <v/>
      </c>
      <c r="U37" s="204" t="str">
        <f>IF(AND(ISNUMBER('Precision '!U39),K$3="Y"),'Precision '!U39,"")</f>
        <v/>
      </c>
      <c r="V37" s="204" t="str">
        <f>IF(AND(ISNUMBER('Precision '!V39),L$3="Y"),'Precision '!V39,"")</f>
        <v/>
      </c>
      <c r="W37" s="204" t="str">
        <f>IF(AND(ISNUMBER('Precision '!W39),M$3="Y"),'Precision '!W39,"")</f>
        <v/>
      </c>
      <c r="X37" s="204" t="str">
        <f>IF(AND(ISNUMBER('Precision '!X39),N$3="Y"),'Precision '!X39,"")</f>
        <v/>
      </c>
      <c r="Y37" s="204" t="str">
        <f>IF(AND(ISNUMBER('Precision '!Y39),O$3="Y"),'Precision '!Y39,"")</f>
        <v/>
      </c>
      <c r="Z37" s="204" t="str">
        <f>IF(AND(ISNUMBER('Precision '!Z39),P$3="Y"),'Precision '!Z39,"")</f>
        <v/>
      </c>
      <c r="AA37" s="204"/>
      <c r="AB37" s="204"/>
      <c r="AC37" s="204"/>
      <c r="AD37" s="204"/>
      <c r="AE37" s="206">
        <v>1</v>
      </c>
      <c r="AF37" s="209" t="e">
        <f>IF(OR(ISBLANK('Precision '!C39),E$2="N"),NA(),'Precision '!C39)</f>
        <v>#N/A</v>
      </c>
      <c r="AG37" s="209" t="e">
        <f>IF(OR(ISBLANK('Precision '!D39),F$2="N"),NA(),'Precision '!D39)</f>
        <v>#N/A</v>
      </c>
      <c r="AH37" s="209" t="e">
        <f>IF(OR(ISBLANK('Precision '!E39),G$2="N"),NA(),'Precision '!E39)</f>
        <v>#N/A</v>
      </c>
      <c r="AI37" s="209" t="e">
        <f>IF(OR(ISBLANK('Precision '!F39),H$2="N"),NA(),'Precision '!F39)</f>
        <v>#N/A</v>
      </c>
      <c r="AJ37" s="209" t="e">
        <f>IF(OR(ISBLANK('Precision '!G39),I$2="N"),NA(),'Precision '!G39)</f>
        <v>#N/A</v>
      </c>
      <c r="AK37" s="209" t="e">
        <f>IF(OR(ISBLANK('Precision '!H39),J$2="N"),NA(),'Precision '!H39)</f>
        <v>#N/A</v>
      </c>
      <c r="AL37" s="209" t="e">
        <f>IF(OR(ISBLANK('Precision '!I39),K$2="N"),NA(),'Precision '!I39)</f>
        <v>#N/A</v>
      </c>
      <c r="AM37" s="209" t="e">
        <f>IF(OR(ISBLANK('Precision '!J39),L$2="N"),NA(),'Precision '!J39)</f>
        <v>#N/A</v>
      </c>
      <c r="AN37" s="209" t="e">
        <f>IF(OR(ISBLANK('Precision '!K39),M$2="N"),NA(),'Precision '!K39)</f>
        <v>#N/A</v>
      </c>
      <c r="AO37" s="209" t="e">
        <f>IF(OR(ISBLANK('Precision '!L39),N$2="N"),NA(),'Precision '!L39)</f>
        <v>#N/A</v>
      </c>
      <c r="AP37" s="209" t="e">
        <f>IF(OR(ISBLANK('Precision '!M39),O$2="N"),NA(),'Precision '!M39)</f>
        <v>#N/A</v>
      </c>
      <c r="AQ37" s="209" t="e">
        <f>IF(OR(ISBLANK('Precision '!N39),P$2="N"),NA(),'Precision '!N39)</f>
        <v>#N/A</v>
      </c>
      <c r="AR37" s="209" t="e">
        <f>IF(OR(ISBLANK('Precision '!O39),E$3="N"),NA(),'Precision '!O39)</f>
        <v>#N/A</v>
      </c>
      <c r="AS37" s="209" t="e">
        <f>IF(OR(ISBLANK('Precision '!P39),F$3="N"),NA(),'Precision '!P39)</f>
        <v>#N/A</v>
      </c>
      <c r="AT37" s="209" t="e">
        <f>IF(OR(ISBLANK('Precision '!Q39),G$3="N"),NA(),'Precision '!Q39)</f>
        <v>#N/A</v>
      </c>
      <c r="AU37" s="209" t="e">
        <f>IF(OR(ISBLANK('Precision '!R39),H$3="N"),NA(),'Precision '!R39)</f>
        <v>#N/A</v>
      </c>
      <c r="AV37" s="209" t="e">
        <f>IF(OR(ISBLANK('Precision '!S39),I$3="N"),NA(),'Precision '!S39)</f>
        <v>#N/A</v>
      </c>
      <c r="AW37" s="209" t="e">
        <f>IF(OR(ISBLANK('Precision '!T39),J$3="N"),NA(),'Precision '!T39)</f>
        <v>#N/A</v>
      </c>
      <c r="AX37" s="209" t="e">
        <f>IF(OR(ISBLANK('Precision '!U39),K$3="N"),NA(),'Precision '!U39)</f>
        <v>#N/A</v>
      </c>
      <c r="AY37" s="209" t="e">
        <f>IF(OR(ISBLANK('Precision '!V39),L$3="N"),NA(),'Precision '!V39)</f>
        <v>#N/A</v>
      </c>
      <c r="AZ37" s="209" t="e">
        <f>IF(OR(ISBLANK('Precision '!W39),M$3="N"),NA(),'Precision '!W39)</f>
        <v>#N/A</v>
      </c>
      <c r="BA37" s="209" t="e">
        <f>IF(OR(ISBLANK('Precision '!X39),N$3="N"),NA(),'Precision '!X39)</f>
        <v>#N/A</v>
      </c>
      <c r="BB37" s="209" t="e">
        <f>IF(OR(ISBLANK('Precision '!Y39),O$3="N"),NA(),'Precision '!Y39)</f>
        <v>#N/A</v>
      </c>
      <c r="BC37" s="209" t="e">
        <f>IF(OR(ISBLANK('Precision '!Z39),P$3="N"),NA(),'Precision '!Z39)</f>
        <v>#N/A</v>
      </c>
      <c r="BD37" s="204"/>
      <c r="BE37" s="204"/>
      <c r="BF37" s="204"/>
      <c r="BG37" s="204"/>
      <c r="BH37" s="204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</row>
    <row r="38" spans="1:73" x14ac:dyDescent="0.2">
      <c r="A38" s="204"/>
      <c r="B38" s="204"/>
      <c r="C38" s="204" t="str">
        <f>IF(AND(ISNUMBER('Precision '!C40),E$2="Y"),'Precision '!C40,"")</f>
        <v/>
      </c>
      <c r="D38" s="204" t="str">
        <f>IF(AND(ISNUMBER('Precision '!D40),F$2="Y"),'Precision '!D40,"")</f>
        <v/>
      </c>
      <c r="E38" s="204" t="str">
        <f>IF(AND(ISNUMBER('Precision '!E40),G$2="Y"),'Precision '!E40,"")</f>
        <v/>
      </c>
      <c r="F38" s="204" t="str">
        <f>IF(AND(ISNUMBER('Precision '!F40),H$2="Y"),'Precision '!F40,"")</f>
        <v/>
      </c>
      <c r="G38" s="204" t="str">
        <f>IF(AND(ISNUMBER('Precision '!G40),I$2="Y"),'Precision '!G40,"")</f>
        <v/>
      </c>
      <c r="H38" s="204" t="str">
        <f>IF(AND(ISNUMBER('Precision '!H40),J$2="Y"),'Precision '!H40,"")</f>
        <v/>
      </c>
      <c r="I38" s="204" t="str">
        <f>IF(AND(ISNUMBER('Precision '!I40),K$2="Y"),'Precision '!I40,"")</f>
        <v/>
      </c>
      <c r="J38" s="204" t="str">
        <f>IF(AND(ISNUMBER('Precision '!J40),L$2="Y"),'Precision '!J40,"")</f>
        <v/>
      </c>
      <c r="K38" s="204" t="str">
        <f>IF(AND(ISNUMBER('Precision '!K40),M$2="Y"),'Precision '!K40,"")</f>
        <v/>
      </c>
      <c r="L38" s="204" t="str">
        <f>IF(AND(ISNUMBER('Precision '!L40),N$2="Y"),'Precision '!L40,"")</f>
        <v/>
      </c>
      <c r="M38" s="204" t="str">
        <f>IF(AND(ISNUMBER('Precision '!M40),O$2="Y"),'Precision '!M40,"")</f>
        <v/>
      </c>
      <c r="N38" s="204" t="str">
        <f>IF(AND(ISNUMBER('Precision '!N40),P$2="Y"),'Precision '!N40,"")</f>
        <v/>
      </c>
      <c r="O38" s="204" t="str">
        <f>IF(AND(ISNUMBER('Precision '!O40),E$3="Y"),'Precision '!O40,"")</f>
        <v/>
      </c>
      <c r="P38" s="204" t="str">
        <f>IF(AND(ISNUMBER('Precision '!P40),F$3="Y"),'Precision '!P40,"")</f>
        <v/>
      </c>
      <c r="Q38" s="204" t="str">
        <f>IF(AND(ISNUMBER('Precision '!Q40),G$3="Y"),'Precision '!Q40,"")</f>
        <v/>
      </c>
      <c r="R38" s="204" t="str">
        <f>IF(AND(ISNUMBER('Precision '!R40),H$3="Y"),'Precision '!R40,"")</f>
        <v/>
      </c>
      <c r="S38" s="204" t="str">
        <f>IF(AND(ISNUMBER('Precision '!S40),I$3="Y"),'Precision '!S40,"")</f>
        <v/>
      </c>
      <c r="T38" s="204" t="str">
        <f>IF(AND(ISNUMBER('Precision '!T40),J$3="Y"),'Precision '!T40,"")</f>
        <v/>
      </c>
      <c r="U38" s="204" t="str">
        <f>IF(AND(ISNUMBER('Precision '!U40),K$3="Y"),'Precision '!U40,"")</f>
        <v/>
      </c>
      <c r="V38" s="204" t="str">
        <f>IF(AND(ISNUMBER('Precision '!V40),L$3="Y"),'Precision '!V40,"")</f>
        <v/>
      </c>
      <c r="W38" s="204" t="str">
        <f>IF(AND(ISNUMBER('Precision '!W40),M$3="Y"),'Precision '!W40,"")</f>
        <v/>
      </c>
      <c r="X38" s="204" t="str">
        <f>IF(AND(ISNUMBER('Precision '!X40),N$3="Y"),'Precision '!X40,"")</f>
        <v/>
      </c>
      <c r="Y38" s="204" t="str">
        <f>IF(AND(ISNUMBER('Precision '!Y40),O$3="Y"),'Precision '!Y40,"")</f>
        <v/>
      </c>
      <c r="Z38" s="204" t="str">
        <f>IF(AND(ISNUMBER('Precision '!Z40),P$3="Y"),'Precision '!Z40,"")</f>
        <v/>
      </c>
      <c r="AA38" s="204"/>
      <c r="AB38" s="204"/>
      <c r="AC38" s="204"/>
      <c r="AD38" s="204"/>
      <c r="AE38" s="206">
        <v>2</v>
      </c>
      <c r="AF38" s="209" t="e">
        <f>IF(OR(ISBLANK('Precision '!C40),E$2="N"),NA(),'Precision '!C40)</f>
        <v>#N/A</v>
      </c>
      <c r="AG38" s="209" t="e">
        <f>IF(OR(ISBLANK('Precision '!D40),F$2="N"),NA(),'Precision '!D40)</f>
        <v>#N/A</v>
      </c>
      <c r="AH38" s="209" t="e">
        <f>IF(OR(ISBLANK('Precision '!E40),G$2="N"),NA(),'Precision '!E40)</f>
        <v>#N/A</v>
      </c>
      <c r="AI38" s="209" t="e">
        <f>IF(OR(ISBLANK('Precision '!F40),H$2="N"),NA(),'Precision '!F40)</f>
        <v>#N/A</v>
      </c>
      <c r="AJ38" s="209" t="e">
        <f>IF(OR(ISBLANK('Precision '!G40),I$2="N"),NA(),'Precision '!G40)</f>
        <v>#N/A</v>
      </c>
      <c r="AK38" s="209" t="e">
        <f>IF(OR(ISBLANK('Precision '!H40),J$2="N"),NA(),'Precision '!H40)</f>
        <v>#N/A</v>
      </c>
      <c r="AL38" s="209" t="e">
        <f>IF(OR(ISBLANK('Precision '!I40),K$2="N"),NA(),'Precision '!I40)</f>
        <v>#N/A</v>
      </c>
      <c r="AM38" s="209" t="e">
        <f>IF(OR(ISBLANK('Precision '!J40),L$2="N"),NA(),'Precision '!J40)</f>
        <v>#N/A</v>
      </c>
      <c r="AN38" s="209" t="e">
        <f>IF(OR(ISBLANK('Precision '!K40),M$2="N"),NA(),'Precision '!K40)</f>
        <v>#N/A</v>
      </c>
      <c r="AO38" s="209" t="e">
        <f>IF(OR(ISBLANK('Precision '!L40),N$2="N"),NA(),'Precision '!L40)</f>
        <v>#N/A</v>
      </c>
      <c r="AP38" s="209" t="e">
        <f>IF(OR(ISBLANK('Precision '!M40),O$2="N"),NA(),'Precision '!M40)</f>
        <v>#N/A</v>
      </c>
      <c r="AQ38" s="209" t="e">
        <f>IF(OR(ISBLANK('Precision '!N40),P$2="N"),NA(),'Precision '!N40)</f>
        <v>#N/A</v>
      </c>
      <c r="AR38" s="209" t="e">
        <f>IF(OR(ISBLANK('Precision '!O40),E$3="N"),NA(),'Precision '!O40)</f>
        <v>#N/A</v>
      </c>
      <c r="AS38" s="209" t="e">
        <f>IF(OR(ISBLANK('Precision '!P40),F$3="N"),NA(),'Precision '!P40)</f>
        <v>#N/A</v>
      </c>
      <c r="AT38" s="209" t="e">
        <f>IF(OR(ISBLANK('Precision '!Q40),G$3="N"),NA(),'Precision '!Q40)</f>
        <v>#N/A</v>
      </c>
      <c r="AU38" s="209" t="e">
        <f>IF(OR(ISBLANK('Precision '!R40),H$3="N"),NA(),'Precision '!R40)</f>
        <v>#N/A</v>
      </c>
      <c r="AV38" s="209" t="e">
        <f>IF(OR(ISBLANK('Precision '!S40),I$3="N"),NA(),'Precision '!S40)</f>
        <v>#N/A</v>
      </c>
      <c r="AW38" s="209" t="e">
        <f>IF(OR(ISBLANK('Precision '!T40),J$3="N"),NA(),'Precision '!T40)</f>
        <v>#N/A</v>
      </c>
      <c r="AX38" s="209" t="e">
        <f>IF(OR(ISBLANK('Precision '!U40),K$3="N"),NA(),'Precision '!U40)</f>
        <v>#N/A</v>
      </c>
      <c r="AY38" s="209" t="e">
        <f>IF(OR(ISBLANK('Precision '!V40),L$3="N"),NA(),'Precision '!V40)</f>
        <v>#N/A</v>
      </c>
      <c r="AZ38" s="209" t="e">
        <f>IF(OR(ISBLANK('Precision '!W40),M$3="N"),NA(),'Precision '!W40)</f>
        <v>#N/A</v>
      </c>
      <c r="BA38" s="209" t="e">
        <f>IF(OR(ISBLANK('Precision '!X40),N$3="N"),NA(),'Precision '!X40)</f>
        <v>#N/A</v>
      </c>
      <c r="BB38" s="209" t="e">
        <f>IF(OR(ISBLANK('Precision '!Y40),O$3="N"),NA(),'Precision '!Y40)</f>
        <v>#N/A</v>
      </c>
      <c r="BC38" s="209" t="e">
        <f>IF(OR(ISBLANK('Precision '!Z40),P$3="N"),NA(),'Precision '!Z40)</f>
        <v>#N/A</v>
      </c>
      <c r="BD38" s="204"/>
      <c r="BE38" s="204"/>
      <c r="BF38" s="204"/>
      <c r="BG38" s="204"/>
      <c r="BH38" s="204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</row>
    <row r="39" spans="1:73" x14ac:dyDescent="0.2">
      <c r="A39" s="204"/>
      <c r="B39" s="204"/>
      <c r="C39" s="204" t="str">
        <f>IF(AND(ISNUMBER('Precision '!C41),E$2="Y"),'Precision '!C41,"")</f>
        <v/>
      </c>
      <c r="D39" s="204" t="str">
        <f>IF(AND(ISNUMBER('Precision '!D41),F$2="Y"),'Precision '!D41,"")</f>
        <v/>
      </c>
      <c r="E39" s="204" t="str">
        <f>IF(AND(ISNUMBER('Precision '!E41),G$2="Y"),'Precision '!E41,"")</f>
        <v/>
      </c>
      <c r="F39" s="204" t="str">
        <f>IF(AND(ISNUMBER('Precision '!F41),H$2="Y"),'Precision '!F41,"")</f>
        <v/>
      </c>
      <c r="G39" s="204" t="str">
        <f>IF(AND(ISNUMBER('Precision '!G41),I$2="Y"),'Precision '!G41,"")</f>
        <v/>
      </c>
      <c r="H39" s="204" t="str">
        <f>IF(AND(ISNUMBER('Precision '!H41),J$2="Y"),'Precision '!H41,"")</f>
        <v/>
      </c>
      <c r="I39" s="204" t="str">
        <f>IF(AND(ISNUMBER('Precision '!I41),K$2="Y"),'Precision '!I41,"")</f>
        <v/>
      </c>
      <c r="J39" s="204" t="str">
        <f>IF(AND(ISNUMBER('Precision '!J41),L$2="Y"),'Precision '!J41,"")</f>
        <v/>
      </c>
      <c r="K39" s="204" t="str">
        <f>IF(AND(ISNUMBER('Precision '!K41),M$2="Y"),'Precision '!K41,"")</f>
        <v/>
      </c>
      <c r="L39" s="204" t="str">
        <f>IF(AND(ISNUMBER('Precision '!L41),N$2="Y"),'Precision '!L41,"")</f>
        <v/>
      </c>
      <c r="M39" s="204" t="str">
        <f>IF(AND(ISNUMBER('Precision '!M41),O$2="Y"),'Precision '!M41,"")</f>
        <v/>
      </c>
      <c r="N39" s="204" t="str">
        <f>IF(AND(ISNUMBER('Precision '!N41),P$2="Y"),'Precision '!N41,"")</f>
        <v/>
      </c>
      <c r="O39" s="204" t="str">
        <f>IF(AND(ISNUMBER('Precision '!O41),E$3="Y"),'Precision '!O41,"")</f>
        <v/>
      </c>
      <c r="P39" s="204" t="str">
        <f>IF(AND(ISNUMBER('Precision '!P41),F$3="Y"),'Precision '!P41,"")</f>
        <v/>
      </c>
      <c r="Q39" s="204" t="str">
        <f>IF(AND(ISNUMBER('Precision '!Q41),G$3="Y"),'Precision '!Q41,"")</f>
        <v/>
      </c>
      <c r="R39" s="204" t="str">
        <f>IF(AND(ISNUMBER('Precision '!R41),H$3="Y"),'Precision '!R41,"")</f>
        <v/>
      </c>
      <c r="S39" s="204" t="str">
        <f>IF(AND(ISNUMBER('Precision '!S41),I$3="Y"),'Precision '!S41,"")</f>
        <v/>
      </c>
      <c r="T39" s="204" t="str">
        <f>IF(AND(ISNUMBER('Precision '!T41),J$3="Y"),'Precision '!T41,"")</f>
        <v/>
      </c>
      <c r="U39" s="204" t="str">
        <f>IF(AND(ISNUMBER('Precision '!U41),K$3="Y"),'Precision '!U41,"")</f>
        <v/>
      </c>
      <c r="V39" s="204" t="str">
        <f>IF(AND(ISNUMBER('Precision '!V41),L$3="Y"),'Precision '!V41,"")</f>
        <v/>
      </c>
      <c r="W39" s="204" t="str">
        <f>IF(AND(ISNUMBER('Precision '!W41),M$3="Y"),'Precision '!W41,"")</f>
        <v/>
      </c>
      <c r="X39" s="204" t="str">
        <f>IF(AND(ISNUMBER('Precision '!X41),N$3="Y"),'Precision '!X41,"")</f>
        <v/>
      </c>
      <c r="Y39" s="204" t="str">
        <f>IF(AND(ISNUMBER('Precision '!Y41),O$3="Y"),'Precision '!Y41,"")</f>
        <v/>
      </c>
      <c r="Z39" s="204" t="str">
        <f>IF(AND(ISNUMBER('Precision '!Z41),P$3="Y"),'Precision '!Z41,"")</f>
        <v/>
      </c>
      <c r="AA39" s="204"/>
      <c r="AB39" s="204"/>
      <c r="AC39" s="204"/>
      <c r="AD39" s="204"/>
      <c r="AE39" s="206">
        <v>3</v>
      </c>
      <c r="AF39" s="209" t="e">
        <f>IF(OR(ISBLANK('Precision '!C41),E$2="N"),NA(),'Precision '!C41)</f>
        <v>#N/A</v>
      </c>
      <c r="AG39" s="209" t="e">
        <f>IF(OR(ISBLANK('Precision '!D41),F$2="N"),NA(),'Precision '!D41)</f>
        <v>#N/A</v>
      </c>
      <c r="AH39" s="209" t="e">
        <f>IF(OR(ISBLANK('Precision '!E41),G$2="N"),NA(),'Precision '!E41)</f>
        <v>#N/A</v>
      </c>
      <c r="AI39" s="209" t="e">
        <f>IF(OR(ISBLANK('Precision '!F41),H$2="N"),NA(),'Precision '!F41)</f>
        <v>#N/A</v>
      </c>
      <c r="AJ39" s="209" t="e">
        <f>IF(OR(ISBLANK('Precision '!G41),I$2="N"),NA(),'Precision '!G41)</f>
        <v>#N/A</v>
      </c>
      <c r="AK39" s="209" t="e">
        <f>IF(OR(ISBLANK('Precision '!H41),J$2="N"),NA(),'Precision '!H41)</f>
        <v>#N/A</v>
      </c>
      <c r="AL39" s="209" t="e">
        <f>IF(OR(ISBLANK('Precision '!I41),K$2="N"),NA(),'Precision '!I41)</f>
        <v>#N/A</v>
      </c>
      <c r="AM39" s="209" t="e">
        <f>IF(OR(ISBLANK('Precision '!J41),L$2="N"),NA(),'Precision '!J41)</f>
        <v>#N/A</v>
      </c>
      <c r="AN39" s="209" t="e">
        <f>IF(OR(ISBLANK('Precision '!K41),M$2="N"),NA(),'Precision '!K41)</f>
        <v>#N/A</v>
      </c>
      <c r="AO39" s="209" t="e">
        <f>IF(OR(ISBLANK('Precision '!L41),N$2="N"),NA(),'Precision '!L41)</f>
        <v>#N/A</v>
      </c>
      <c r="AP39" s="209" t="e">
        <f>IF(OR(ISBLANK('Precision '!M41),O$2="N"),NA(),'Precision '!M41)</f>
        <v>#N/A</v>
      </c>
      <c r="AQ39" s="209" t="e">
        <f>IF(OR(ISBLANK('Precision '!N41),P$2="N"),NA(),'Precision '!N41)</f>
        <v>#N/A</v>
      </c>
      <c r="AR39" s="209" t="e">
        <f>IF(OR(ISBLANK('Precision '!O41),E$3="N"),NA(),'Precision '!O41)</f>
        <v>#N/A</v>
      </c>
      <c r="AS39" s="209" t="e">
        <f>IF(OR(ISBLANK('Precision '!P41),F$3="N"),NA(),'Precision '!P41)</f>
        <v>#N/A</v>
      </c>
      <c r="AT39" s="209" t="e">
        <f>IF(OR(ISBLANK('Precision '!Q41),G$3="N"),NA(),'Precision '!Q41)</f>
        <v>#N/A</v>
      </c>
      <c r="AU39" s="209" t="e">
        <f>IF(OR(ISBLANK('Precision '!R41),H$3="N"),NA(),'Precision '!R41)</f>
        <v>#N/A</v>
      </c>
      <c r="AV39" s="209" t="e">
        <f>IF(OR(ISBLANK('Precision '!S41),I$3="N"),NA(),'Precision '!S41)</f>
        <v>#N/A</v>
      </c>
      <c r="AW39" s="209" t="e">
        <f>IF(OR(ISBLANK('Precision '!T41),J$3="N"),NA(),'Precision '!T41)</f>
        <v>#N/A</v>
      </c>
      <c r="AX39" s="209" t="e">
        <f>IF(OR(ISBLANK('Precision '!U41),K$3="N"),NA(),'Precision '!U41)</f>
        <v>#N/A</v>
      </c>
      <c r="AY39" s="209" t="e">
        <f>IF(OR(ISBLANK('Precision '!V41),L$3="N"),NA(),'Precision '!V41)</f>
        <v>#N/A</v>
      </c>
      <c r="AZ39" s="209" t="e">
        <f>IF(OR(ISBLANK('Precision '!W41),M$3="N"),NA(),'Precision '!W41)</f>
        <v>#N/A</v>
      </c>
      <c r="BA39" s="209" t="e">
        <f>IF(OR(ISBLANK('Precision '!X41),N$3="N"),NA(),'Precision '!X41)</f>
        <v>#N/A</v>
      </c>
      <c r="BB39" s="209" t="e">
        <f>IF(OR(ISBLANK('Precision '!Y41),O$3="N"),NA(),'Precision '!Y41)</f>
        <v>#N/A</v>
      </c>
      <c r="BC39" s="209" t="e">
        <f>IF(OR(ISBLANK('Precision '!Z41),P$3="N"),NA(),'Precision '!Z41)</f>
        <v>#N/A</v>
      </c>
      <c r="BD39" s="204"/>
      <c r="BE39" s="204"/>
      <c r="BF39" s="204"/>
      <c r="BG39" s="204"/>
      <c r="BH39" s="204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</row>
    <row r="40" spans="1:73" x14ac:dyDescent="0.2">
      <c r="A40" s="204"/>
      <c r="B40" s="204"/>
      <c r="C40" s="204" t="str">
        <f>IF(AND(ISNUMBER('Precision '!C42),E$2="Y"),'Precision '!C42,"")</f>
        <v/>
      </c>
      <c r="D40" s="204" t="str">
        <f>IF(AND(ISNUMBER('Precision '!D42),F$2="Y"),'Precision '!D42,"")</f>
        <v/>
      </c>
      <c r="E40" s="204" t="str">
        <f>IF(AND(ISNUMBER('Precision '!E42),G$2="Y"),'Precision '!E42,"")</f>
        <v/>
      </c>
      <c r="F40" s="204" t="str">
        <f>IF(AND(ISNUMBER('Precision '!F42),H$2="Y"),'Precision '!F42,"")</f>
        <v/>
      </c>
      <c r="G40" s="204" t="str">
        <f>IF(AND(ISNUMBER('Precision '!G42),I$2="Y"),'Precision '!G42,"")</f>
        <v/>
      </c>
      <c r="H40" s="204" t="str">
        <f>IF(AND(ISNUMBER('Precision '!H42),J$2="Y"),'Precision '!H42,"")</f>
        <v/>
      </c>
      <c r="I40" s="204" t="str">
        <f>IF(AND(ISNUMBER('Precision '!I42),K$2="Y"),'Precision '!I42,"")</f>
        <v/>
      </c>
      <c r="J40" s="204" t="str">
        <f>IF(AND(ISNUMBER('Precision '!J42),L$2="Y"),'Precision '!J42,"")</f>
        <v/>
      </c>
      <c r="K40" s="204" t="str">
        <f>IF(AND(ISNUMBER('Precision '!K42),M$2="Y"),'Precision '!K42,"")</f>
        <v/>
      </c>
      <c r="L40" s="204" t="str">
        <f>IF(AND(ISNUMBER('Precision '!L42),N$2="Y"),'Precision '!L42,"")</f>
        <v/>
      </c>
      <c r="M40" s="204" t="str">
        <f>IF(AND(ISNUMBER('Precision '!M42),O$2="Y"),'Precision '!M42,"")</f>
        <v/>
      </c>
      <c r="N40" s="204" t="str">
        <f>IF(AND(ISNUMBER('Precision '!N42),P$2="Y"),'Precision '!N42,"")</f>
        <v/>
      </c>
      <c r="O40" s="204" t="str">
        <f>IF(AND(ISNUMBER('Precision '!O42),E$3="Y"),'Precision '!O42,"")</f>
        <v/>
      </c>
      <c r="P40" s="204" t="str">
        <f>IF(AND(ISNUMBER('Precision '!P42),F$3="Y"),'Precision '!P42,"")</f>
        <v/>
      </c>
      <c r="Q40" s="204" t="str">
        <f>IF(AND(ISNUMBER('Precision '!Q42),G$3="Y"),'Precision '!Q42,"")</f>
        <v/>
      </c>
      <c r="R40" s="204" t="str">
        <f>IF(AND(ISNUMBER('Precision '!R42),H$3="Y"),'Precision '!R42,"")</f>
        <v/>
      </c>
      <c r="S40" s="204" t="str">
        <f>IF(AND(ISNUMBER('Precision '!S42),I$3="Y"),'Precision '!S42,"")</f>
        <v/>
      </c>
      <c r="T40" s="204" t="str">
        <f>IF(AND(ISNUMBER('Precision '!T42),J$3="Y"),'Precision '!T42,"")</f>
        <v/>
      </c>
      <c r="U40" s="204" t="str">
        <f>IF(AND(ISNUMBER('Precision '!U42),K$3="Y"),'Precision '!U42,"")</f>
        <v/>
      </c>
      <c r="V40" s="204" t="str">
        <f>IF(AND(ISNUMBER('Precision '!V42),L$3="Y"),'Precision '!V42,"")</f>
        <v/>
      </c>
      <c r="W40" s="204" t="str">
        <f>IF(AND(ISNUMBER('Precision '!W42),M$3="Y"),'Precision '!W42,"")</f>
        <v/>
      </c>
      <c r="X40" s="204" t="str">
        <f>IF(AND(ISNUMBER('Precision '!X42),N$3="Y"),'Precision '!X42,"")</f>
        <v/>
      </c>
      <c r="Y40" s="204" t="str">
        <f>IF(AND(ISNUMBER('Precision '!Y42),O$3="Y"),'Precision '!Y42,"")</f>
        <v/>
      </c>
      <c r="Z40" s="204" t="str">
        <f>IF(AND(ISNUMBER('Precision '!Z42),P$3="Y"),'Precision '!Z42,"")</f>
        <v/>
      </c>
      <c r="AA40" s="204"/>
      <c r="AB40" s="204"/>
      <c r="AC40" s="204"/>
      <c r="AD40" s="204"/>
      <c r="AE40" s="206">
        <v>4</v>
      </c>
      <c r="AF40" s="209" t="e">
        <f>IF(OR(ISBLANK('Precision '!C42),E$2="N"),NA(),'Precision '!C42)</f>
        <v>#N/A</v>
      </c>
      <c r="AG40" s="209" t="e">
        <f>IF(OR(ISBLANK('Precision '!D42),F$2="N"),NA(),'Precision '!D42)</f>
        <v>#N/A</v>
      </c>
      <c r="AH40" s="209" t="e">
        <f>IF(OR(ISBLANK('Precision '!E42),G$2="N"),NA(),'Precision '!E42)</f>
        <v>#N/A</v>
      </c>
      <c r="AI40" s="209" t="e">
        <f>IF(OR(ISBLANK('Precision '!F42),H$2="N"),NA(),'Precision '!F42)</f>
        <v>#N/A</v>
      </c>
      <c r="AJ40" s="209" t="e">
        <f>IF(OR(ISBLANK('Precision '!G42),I$2="N"),NA(),'Precision '!G42)</f>
        <v>#N/A</v>
      </c>
      <c r="AK40" s="209" t="e">
        <f>IF(OR(ISBLANK('Precision '!H42),J$2="N"),NA(),'Precision '!H42)</f>
        <v>#N/A</v>
      </c>
      <c r="AL40" s="209" t="e">
        <f>IF(OR(ISBLANK('Precision '!I42),K$2="N"),NA(),'Precision '!I42)</f>
        <v>#N/A</v>
      </c>
      <c r="AM40" s="209" t="e">
        <f>IF(OR(ISBLANK('Precision '!J42),L$2="N"),NA(),'Precision '!J42)</f>
        <v>#N/A</v>
      </c>
      <c r="AN40" s="209" t="e">
        <f>IF(OR(ISBLANK('Precision '!K42),M$2="N"),NA(),'Precision '!K42)</f>
        <v>#N/A</v>
      </c>
      <c r="AO40" s="209" t="e">
        <f>IF(OR(ISBLANK('Precision '!L42),N$2="N"),NA(),'Precision '!L42)</f>
        <v>#N/A</v>
      </c>
      <c r="AP40" s="209" t="e">
        <f>IF(OR(ISBLANK('Precision '!M42),O$2="N"),NA(),'Precision '!M42)</f>
        <v>#N/A</v>
      </c>
      <c r="AQ40" s="209" t="e">
        <f>IF(OR(ISBLANK('Precision '!N42),P$2="N"),NA(),'Precision '!N42)</f>
        <v>#N/A</v>
      </c>
      <c r="AR40" s="209" t="e">
        <f>IF(OR(ISBLANK('Precision '!O42),E$3="N"),NA(),'Precision '!O42)</f>
        <v>#N/A</v>
      </c>
      <c r="AS40" s="209" t="e">
        <f>IF(OR(ISBLANK('Precision '!P42),F$3="N"),NA(),'Precision '!P42)</f>
        <v>#N/A</v>
      </c>
      <c r="AT40" s="209" t="e">
        <f>IF(OR(ISBLANK('Precision '!Q42),G$3="N"),NA(),'Precision '!Q42)</f>
        <v>#N/A</v>
      </c>
      <c r="AU40" s="209" t="e">
        <f>IF(OR(ISBLANK('Precision '!R42),H$3="N"),NA(),'Precision '!R42)</f>
        <v>#N/A</v>
      </c>
      <c r="AV40" s="209" t="e">
        <f>IF(OR(ISBLANK('Precision '!S42),I$3="N"),NA(),'Precision '!S42)</f>
        <v>#N/A</v>
      </c>
      <c r="AW40" s="209" t="e">
        <f>IF(OR(ISBLANK('Precision '!T42),J$3="N"),NA(),'Precision '!T42)</f>
        <v>#N/A</v>
      </c>
      <c r="AX40" s="209" t="e">
        <f>IF(OR(ISBLANK('Precision '!U42),K$3="N"),NA(),'Precision '!U42)</f>
        <v>#N/A</v>
      </c>
      <c r="AY40" s="209" t="e">
        <f>IF(OR(ISBLANK('Precision '!V42),L$3="N"),NA(),'Precision '!V42)</f>
        <v>#N/A</v>
      </c>
      <c r="AZ40" s="209" t="e">
        <f>IF(OR(ISBLANK('Precision '!W42),M$3="N"),NA(),'Precision '!W42)</f>
        <v>#N/A</v>
      </c>
      <c r="BA40" s="209" t="e">
        <f>IF(OR(ISBLANK('Precision '!X42),N$3="N"),NA(),'Precision '!X42)</f>
        <v>#N/A</v>
      </c>
      <c r="BB40" s="209" t="e">
        <f>IF(OR(ISBLANK('Precision '!Y42),O$3="N"),NA(),'Precision '!Y42)</f>
        <v>#N/A</v>
      </c>
      <c r="BC40" s="209" t="e">
        <f>IF(OR(ISBLANK('Precision '!Z42),P$3="N"),NA(),'Precision '!Z42)</f>
        <v>#N/A</v>
      </c>
      <c r="BD40" s="204"/>
      <c r="BE40" s="204"/>
      <c r="BF40" s="204"/>
      <c r="BG40" s="204"/>
      <c r="BH40" s="204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</row>
    <row r="41" spans="1:73" x14ac:dyDescent="0.2">
      <c r="A41" s="204"/>
      <c r="B41" s="204"/>
      <c r="C41" s="204" t="str">
        <f>IF(AND(ISNUMBER('Precision '!C43),E$2="Y"),'Precision '!C43,"")</f>
        <v/>
      </c>
      <c r="D41" s="204" t="str">
        <f>IF(AND(ISNUMBER('Precision '!D43),F$2="Y"),'Precision '!D43,"")</f>
        <v/>
      </c>
      <c r="E41" s="204" t="str">
        <f>IF(AND(ISNUMBER('Precision '!E43),G$2="Y"),'Precision '!E43,"")</f>
        <v/>
      </c>
      <c r="F41" s="204" t="str">
        <f>IF(AND(ISNUMBER('Precision '!F43),H$2="Y"),'Precision '!F43,"")</f>
        <v/>
      </c>
      <c r="G41" s="204" t="str">
        <f>IF(AND(ISNUMBER('Precision '!G43),I$2="Y"),'Precision '!G43,"")</f>
        <v/>
      </c>
      <c r="H41" s="204" t="str">
        <f>IF(AND(ISNUMBER('Precision '!H43),J$2="Y"),'Precision '!H43,"")</f>
        <v/>
      </c>
      <c r="I41" s="204" t="str">
        <f>IF(AND(ISNUMBER('Precision '!I43),K$2="Y"),'Precision '!I43,"")</f>
        <v/>
      </c>
      <c r="J41" s="204" t="str">
        <f>IF(AND(ISNUMBER('Precision '!J43),L$2="Y"),'Precision '!J43,"")</f>
        <v/>
      </c>
      <c r="K41" s="204" t="str">
        <f>IF(AND(ISNUMBER('Precision '!K43),M$2="Y"),'Precision '!K43,"")</f>
        <v/>
      </c>
      <c r="L41" s="204" t="str">
        <f>IF(AND(ISNUMBER('Precision '!L43),N$2="Y"),'Precision '!L43,"")</f>
        <v/>
      </c>
      <c r="M41" s="204" t="str">
        <f>IF(AND(ISNUMBER('Precision '!M43),O$2="Y"),'Precision '!M43,"")</f>
        <v/>
      </c>
      <c r="N41" s="204" t="str">
        <f>IF(AND(ISNUMBER('Precision '!N43),P$2="Y"),'Precision '!N43,"")</f>
        <v/>
      </c>
      <c r="O41" s="204" t="str">
        <f>IF(AND(ISNUMBER('Precision '!O43),E$3="Y"),'Precision '!O43,"")</f>
        <v/>
      </c>
      <c r="P41" s="204" t="str">
        <f>IF(AND(ISNUMBER('Precision '!P43),F$3="Y"),'Precision '!P43,"")</f>
        <v/>
      </c>
      <c r="Q41" s="204" t="str">
        <f>IF(AND(ISNUMBER('Precision '!Q43),G$3="Y"),'Precision '!Q43,"")</f>
        <v/>
      </c>
      <c r="R41" s="204" t="str">
        <f>IF(AND(ISNUMBER('Precision '!R43),H$3="Y"),'Precision '!R43,"")</f>
        <v/>
      </c>
      <c r="S41" s="204" t="str">
        <f>IF(AND(ISNUMBER('Precision '!S43),I$3="Y"),'Precision '!S43,"")</f>
        <v/>
      </c>
      <c r="T41" s="204" t="str">
        <f>IF(AND(ISNUMBER('Precision '!T43),J$3="Y"),'Precision '!T43,"")</f>
        <v/>
      </c>
      <c r="U41" s="204" t="str">
        <f>IF(AND(ISNUMBER('Precision '!U43),K$3="Y"),'Precision '!U43,"")</f>
        <v/>
      </c>
      <c r="V41" s="204" t="str">
        <f>IF(AND(ISNUMBER('Precision '!V43),L$3="Y"),'Precision '!V43,"")</f>
        <v/>
      </c>
      <c r="W41" s="204" t="str">
        <f>IF(AND(ISNUMBER('Precision '!W43),M$3="Y"),'Precision '!W43,"")</f>
        <v/>
      </c>
      <c r="X41" s="204" t="str">
        <f>IF(AND(ISNUMBER('Precision '!X43),N$3="Y"),'Precision '!X43,"")</f>
        <v/>
      </c>
      <c r="Y41" s="204" t="str">
        <f>IF(AND(ISNUMBER('Precision '!Y43),O$3="Y"),'Precision '!Y43,"")</f>
        <v/>
      </c>
      <c r="Z41" s="204" t="str">
        <f>IF(AND(ISNUMBER('Precision '!Z43),P$3="Y"),'Precision '!Z43,"")</f>
        <v/>
      </c>
      <c r="AA41" s="204"/>
      <c r="AB41" s="204"/>
      <c r="AC41" s="204"/>
      <c r="AD41" s="204"/>
      <c r="AE41" s="206">
        <v>5</v>
      </c>
      <c r="AF41" s="209" t="e">
        <f>IF(OR(ISBLANK('Precision '!C43),E$2="N"),NA(),'Precision '!C43)</f>
        <v>#N/A</v>
      </c>
      <c r="AG41" s="209" t="e">
        <f>IF(OR(ISBLANK('Precision '!D43),F$2="N"),NA(),'Precision '!D43)</f>
        <v>#N/A</v>
      </c>
      <c r="AH41" s="209" t="e">
        <f>IF(OR(ISBLANK('Precision '!E43),G$2="N"),NA(),'Precision '!E43)</f>
        <v>#N/A</v>
      </c>
      <c r="AI41" s="209" t="e">
        <f>IF(OR(ISBLANK('Precision '!F43),H$2="N"),NA(),'Precision '!F43)</f>
        <v>#N/A</v>
      </c>
      <c r="AJ41" s="209" t="e">
        <f>IF(OR(ISBLANK('Precision '!G43),I$2="N"),NA(),'Precision '!G43)</f>
        <v>#N/A</v>
      </c>
      <c r="AK41" s="209" t="e">
        <f>IF(OR(ISBLANK('Precision '!H43),J$2="N"),NA(),'Precision '!H43)</f>
        <v>#N/A</v>
      </c>
      <c r="AL41" s="209" t="e">
        <f>IF(OR(ISBLANK('Precision '!I43),K$2="N"),NA(),'Precision '!I43)</f>
        <v>#N/A</v>
      </c>
      <c r="AM41" s="209" t="e">
        <f>IF(OR(ISBLANK('Precision '!J43),L$2="N"),NA(),'Precision '!J43)</f>
        <v>#N/A</v>
      </c>
      <c r="AN41" s="209" t="e">
        <f>IF(OR(ISBLANK('Precision '!K43),M$2="N"),NA(),'Precision '!K43)</f>
        <v>#N/A</v>
      </c>
      <c r="AO41" s="209" t="e">
        <f>IF(OR(ISBLANK('Precision '!L43),N$2="N"),NA(),'Precision '!L43)</f>
        <v>#N/A</v>
      </c>
      <c r="AP41" s="209" t="e">
        <f>IF(OR(ISBLANK('Precision '!M43),O$2="N"),NA(),'Precision '!M43)</f>
        <v>#N/A</v>
      </c>
      <c r="AQ41" s="209" t="e">
        <f>IF(OR(ISBLANK('Precision '!N43),P$2="N"),NA(),'Precision '!N43)</f>
        <v>#N/A</v>
      </c>
      <c r="AR41" s="209" t="e">
        <f>IF(OR(ISBLANK('Precision '!O43),E$3="N"),NA(),'Precision '!O43)</f>
        <v>#N/A</v>
      </c>
      <c r="AS41" s="209" t="e">
        <f>IF(OR(ISBLANK('Precision '!P43),F$3="N"),NA(),'Precision '!P43)</f>
        <v>#N/A</v>
      </c>
      <c r="AT41" s="209" t="e">
        <f>IF(OR(ISBLANK('Precision '!Q43),G$3="N"),NA(),'Precision '!Q43)</f>
        <v>#N/A</v>
      </c>
      <c r="AU41" s="209" t="e">
        <f>IF(OR(ISBLANK('Precision '!R43),H$3="N"),NA(),'Precision '!R43)</f>
        <v>#N/A</v>
      </c>
      <c r="AV41" s="209" t="e">
        <f>IF(OR(ISBLANK('Precision '!S43),I$3="N"),NA(),'Precision '!S43)</f>
        <v>#N/A</v>
      </c>
      <c r="AW41" s="209" t="e">
        <f>IF(OR(ISBLANK('Precision '!T43),J$3="N"),NA(),'Precision '!T43)</f>
        <v>#N/A</v>
      </c>
      <c r="AX41" s="209" t="e">
        <f>IF(OR(ISBLANK('Precision '!U43),K$3="N"),NA(),'Precision '!U43)</f>
        <v>#N/A</v>
      </c>
      <c r="AY41" s="209" t="e">
        <f>IF(OR(ISBLANK('Precision '!V43),L$3="N"),NA(),'Precision '!V43)</f>
        <v>#N/A</v>
      </c>
      <c r="AZ41" s="209" t="e">
        <f>IF(OR(ISBLANK('Precision '!W43),M$3="N"),NA(),'Precision '!W43)</f>
        <v>#N/A</v>
      </c>
      <c r="BA41" s="209" t="e">
        <f>IF(OR(ISBLANK('Precision '!X43),N$3="N"),NA(),'Precision '!X43)</f>
        <v>#N/A</v>
      </c>
      <c r="BB41" s="209" t="e">
        <f>IF(OR(ISBLANK('Precision '!Y43),O$3="N"),NA(),'Precision '!Y43)</f>
        <v>#N/A</v>
      </c>
      <c r="BC41" s="209" t="e">
        <f>IF(OR(ISBLANK('Precision '!Z43),P$3="N"),NA(),'Precision '!Z43)</f>
        <v>#N/A</v>
      </c>
      <c r="BD41" s="204"/>
      <c r="BE41" s="204"/>
      <c r="BF41" s="204"/>
      <c r="BG41" s="204"/>
      <c r="BH41" s="204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</row>
    <row r="42" spans="1:73" x14ac:dyDescent="0.2">
      <c r="A42" s="204"/>
      <c r="B42" s="204"/>
      <c r="C42" s="204" t="str">
        <f>IF(AND(ISNUMBER('Precision '!C44),E$2="Y"),'Precision '!C44,"")</f>
        <v/>
      </c>
      <c r="D42" s="204" t="str">
        <f>IF(AND(ISNUMBER('Precision '!D44),F$2="Y"),'Precision '!D44,"")</f>
        <v/>
      </c>
      <c r="E42" s="204" t="str">
        <f>IF(AND(ISNUMBER('Precision '!E44),G$2="Y"),'Precision '!E44,"")</f>
        <v/>
      </c>
      <c r="F42" s="204" t="str">
        <f>IF(AND(ISNUMBER('Precision '!F44),H$2="Y"),'Precision '!F44,"")</f>
        <v/>
      </c>
      <c r="G42" s="204" t="str">
        <f>IF(AND(ISNUMBER('Precision '!G44),I$2="Y"),'Precision '!G44,"")</f>
        <v/>
      </c>
      <c r="H42" s="204" t="str">
        <f>IF(AND(ISNUMBER('Precision '!H44),J$2="Y"),'Precision '!H44,"")</f>
        <v/>
      </c>
      <c r="I42" s="204" t="str">
        <f>IF(AND(ISNUMBER('Precision '!I44),K$2="Y"),'Precision '!I44,"")</f>
        <v/>
      </c>
      <c r="J42" s="204" t="str">
        <f>IF(AND(ISNUMBER('Precision '!J44),L$2="Y"),'Precision '!J44,"")</f>
        <v/>
      </c>
      <c r="K42" s="204" t="str">
        <f>IF(AND(ISNUMBER('Precision '!K44),M$2="Y"),'Precision '!K44,"")</f>
        <v/>
      </c>
      <c r="L42" s="204" t="str">
        <f>IF(AND(ISNUMBER('Precision '!L44),N$2="Y"),'Precision '!L44,"")</f>
        <v/>
      </c>
      <c r="M42" s="204" t="str">
        <f>IF(AND(ISNUMBER('Precision '!M44),O$2="Y"),'Precision '!M44,"")</f>
        <v/>
      </c>
      <c r="N42" s="204" t="str">
        <f>IF(AND(ISNUMBER('Precision '!N44),P$2="Y"),'Precision '!N44,"")</f>
        <v/>
      </c>
      <c r="O42" s="204" t="str">
        <f>IF(AND(ISNUMBER('Precision '!O44),E$3="Y"),'Precision '!O44,"")</f>
        <v/>
      </c>
      <c r="P42" s="204" t="str">
        <f>IF(AND(ISNUMBER('Precision '!P44),F$3="Y"),'Precision '!P44,"")</f>
        <v/>
      </c>
      <c r="Q42" s="204" t="str">
        <f>IF(AND(ISNUMBER('Precision '!Q44),G$3="Y"),'Precision '!Q44,"")</f>
        <v/>
      </c>
      <c r="R42" s="204" t="str">
        <f>IF(AND(ISNUMBER('Precision '!R44),H$3="Y"),'Precision '!R44,"")</f>
        <v/>
      </c>
      <c r="S42" s="204" t="str">
        <f>IF(AND(ISNUMBER('Precision '!S44),I$3="Y"),'Precision '!S44,"")</f>
        <v/>
      </c>
      <c r="T42" s="204" t="str">
        <f>IF(AND(ISNUMBER('Precision '!T44),J$3="Y"),'Precision '!T44,"")</f>
        <v/>
      </c>
      <c r="U42" s="204" t="str">
        <f>IF(AND(ISNUMBER('Precision '!U44),K$3="Y"),'Precision '!U44,"")</f>
        <v/>
      </c>
      <c r="V42" s="204" t="str">
        <f>IF(AND(ISNUMBER('Precision '!V44),L$3="Y"),'Precision '!V44,"")</f>
        <v/>
      </c>
      <c r="W42" s="204" t="str">
        <f>IF(AND(ISNUMBER('Precision '!W44),M$3="Y"),'Precision '!W44,"")</f>
        <v/>
      </c>
      <c r="X42" s="204" t="str">
        <f>IF(AND(ISNUMBER('Precision '!X44),N$3="Y"),'Precision '!X44,"")</f>
        <v/>
      </c>
      <c r="Y42" s="204" t="str">
        <f>IF(AND(ISNUMBER('Precision '!Y44),O$3="Y"),'Precision '!Y44,"")</f>
        <v/>
      </c>
      <c r="Z42" s="204" t="str">
        <f>IF(AND(ISNUMBER('Precision '!Z44),P$3="Y"),'Precision '!Z44,"")</f>
        <v/>
      </c>
      <c r="AA42" s="204"/>
      <c r="AB42" s="204"/>
      <c r="AC42" s="204"/>
      <c r="AD42" s="204"/>
      <c r="AE42" s="206">
        <v>6</v>
      </c>
      <c r="AF42" s="209" t="e">
        <f>IF(OR(ISBLANK('Precision '!C44),E$2="N"),NA(),'Precision '!C44)</f>
        <v>#N/A</v>
      </c>
      <c r="AG42" s="209" t="e">
        <f>IF(OR(ISBLANK('Precision '!D44),F$2="N"),NA(),'Precision '!D44)</f>
        <v>#N/A</v>
      </c>
      <c r="AH42" s="209" t="e">
        <f>IF(OR(ISBLANK('Precision '!E44),G$2="N"),NA(),'Precision '!E44)</f>
        <v>#N/A</v>
      </c>
      <c r="AI42" s="209" t="e">
        <f>IF(OR(ISBLANK('Precision '!F44),H$2="N"),NA(),'Precision '!F44)</f>
        <v>#N/A</v>
      </c>
      <c r="AJ42" s="209" t="e">
        <f>IF(OR(ISBLANK('Precision '!G44),I$2="N"),NA(),'Precision '!G44)</f>
        <v>#N/A</v>
      </c>
      <c r="AK42" s="209" t="e">
        <f>IF(OR(ISBLANK('Precision '!H44),J$2="N"),NA(),'Precision '!H44)</f>
        <v>#N/A</v>
      </c>
      <c r="AL42" s="209" t="e">
        <f>IF(OR(ISBLANK('Precision '!I44),K$2="N"),NA(),'Precision '!I44)</f>
        <v>#N/A</v>
      </c>
      <c r="AM42" s="209" t="e">
        <f>IF(OR(ISBLANK('Precision '!J44),L$2="N"),NA(),'Precision '!J44)</f>
        <v>#N/A</v>
      </c>
      <c r="AN42" s="209" t="e">
        <f>IF(OR(ISBLANK('Precision '!K44),M$2="N"),NA(),'Precision '!K44)</f>
        <v>#N/A</v>
      </c>
      <c r="AO42" s="209" t="e">
        <f>IF(OR(ISBLANK('Precision '!L44),N$2="N"),NA(),'Precision '!L44)</f>
        <v>#N/A</v>
      </c>
      <c r="AP42" s="209" t="e">
        <f>IF(OR(ISBLANK('Precision '!M44),O$2="N"),NA(),'Precision '!M44)</f>
        <v>#N/A</v>
      </c>
      <c r="AQ42" s="209" t="e">
        <f>IF(OR(ISBLANK('Precision '!N44),P$2="N"),NA(),'Precision '!N44)</f>
        <v>#N/A</v>
      </c>
      <c r="AR42" s="209" t="e">
        <f>IF(OR(ISBLANK('Precision '!O44),E$3="N"),NA(),'Precision '!O44)</f>
        <v>#N/A</v>
      </c>
      <c r="AS42" s="209" t="e">
        <f>IF(OR(ISBLANK('Precision '!P44),F$3="N"),NA(),'Precision '!P44)</f>
        <v>#N/A</v>
      </c>
      <c r="AT42" s="209" t="e">
        <f>IF(OR(ISBLANK('Precision '!Q44),G$3="N"),NA(),'Precision '!Q44)</f>
        <v>#N/A</v>
      </c>
      <c r="AU42" s="209" t="e">
        <f>IF(OR(ISBLANK('Precision '!R44),H$3="N"),NA(),'Precision '!R44)</f>
        <v>#N/A</v>
      </c>
      <c r="AV42" s="209" t="e">
        <f>IF(OR(ISBLANK('Precision '!S44),I$3="N"),NA(),'Precision '!S44)</f>
        <v>#N/A</v>
      </c>
      <c r="AW42" s="209" t="e">
        <f>IF(OR(ISBLANK('Precision '!T44),J$3="N"),NA(),'Precision '!T44)</f>
        <v>#N/A</v>
      </c>
      <c r="AX42" s="209" t="e">
        <f>IF(OR(ISBLANK('Precision '!U44),K$3="N"),NA(),'Precision '!U44)</f>
        <v>#N/A</v>
      </c>
      <c r="AY42" s="209" t="e">
        <f>IF(OR(ISBLANK('Precision '!V44),L$3="N"),NA(),'Precision '!V44)</f>
        <v>#N/A</v>
      </c>
      <c r="AZ42" s="209" t="e">
        <f>IF(OR(ISBLANK('Precision '!W44),M$3="N"),NA(),'Precision '!W44)</f>
        <v>#N/A</v>
      </c>
      <c r="BA42" s="209" t="e">
        <f>IF(OR(ISBLANK('Precision '!X44),N$3="N"),NA(),'Precision '!X44)</f>
        <v>#N/A</v>
      </c>
      <c r="BB42" s="209" t="e">
        <f>IF(OR(ISBLANK('Precision '!Y44),O$3="N"),NA(),'Precision '!Y44)</f>
        <v>#N/A</v>
      </c>
      <c r="BC42" s="209" t="e">
        <f>IF(OR(ISBLANK('Precision '!Z44),P$3="N"),NA(),'Precision '!Z44)</f>
        <v>#N/A</v>
      </c>
      <c r="BD42" s="204"/>
      <c r="BE42" s="204"/>
      <c r="BF42" s="204"/>
      <c r="BG42" s="204"/>
      <c r="BH42" s="204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</row>
    <row r="43" spans="1:73" x14ac:dyDescent="0.2">
      <c r="A43" s="204"/>
      <c r="B43" s="204"/>
      <c r="C43" s="204" t="str">
        <f>IF(AND(ISNUMBER('Precision '!C45),E$2="Y"),'Precision '!C45,"")</f>
        <v/>
      </c>
      <c r="D43" s="204" t="str">
        <f>IF(AND(ISNUMBER('Precision '!D45),F$2="Y"),'Precision '!D45,"")</f>
        <v/>
      </c>
      <c r="E43" s="204" t="str">
        <f>IF(AND(ISNUMBER('Precision '!E45),G$2="Y"),'Precision '!E45,"")</f>
        <v/>
      </c>
      <c r="F43" s="204" t="str">
        <f>IF(AND(ISNUMBER('Precision '!F45),H$2="Y"),'Precision '!F45,"")</f>
        <v/>
      </c>
      <c r="G43" s="204" t="str">
        <f>IF(AND(ISNUMBER('Precision '!G45),I$2="Y"),'Precision '!G45,"")</f>
        <v/>
      </c>
      <c r="H43" s="204" t="str">
        <f>IF(AND(ISNUMBER('Precision '!H45),J$2="Y"),'Precision '!H45,"")</f>
        <v/>
      </c>
      <c r="I43" s="204" t="str">
        <f>IF(AND(ISNUMBER('Precision '!I45),K$2="Y"),'Precision '!I45,"")</f>
        <v/>
      </c>
      <c r="J43" s="204" t="str">
        <f>IF(AND(ISNUMBER('Precision '!J45),L$2="Y"),'Precision '!J45,"")</f>
        <v/>
      </c>
      <c r="K43" s="204" t="str">
        <f>IF(AND(ISNUMBER('Precision '!K45),M$2="Y"),'Precision '!K45,"")</f>
        <v/>
      </c>
      <c r="L43" s="204" t="str">
        <f>IF(AND(ISNUMBER('Precision '!L45),N$2="Y"),'Precision '!L45,"")</f>
        <v/>
      </c>
      <c r="M43" s="204" t="str">
        <f>IF(AND(ISNUMBER('Precision '!M45),O$2="Y"),'Precision '!M45,"")</f>
        <v/>
      </c>
      <c r="N43" s="204" t="str">
        <f>IF(AND(ISNUMBER('Precision '!N45),P$2="Y"),'Precision '!N45,"")</f>
        <v/>
      </c>
      <c r="O43" s="204" t="str">
        <f>IF(AND(ISNUMBER('Precision '!O45),E$3="Y"),'Precision '!O45,"")</f>
        <v/>
      </c>
      <c r="P43" s="204" t="str">
        <f>IF(AND(ISNUMBER('Precision '!P45),F$3="Y"),'Precision '!P45,"")</f>
        <v/>
      </c>
      <c r="Q43" s="204" t="str">
        <f>IF(AND(ISNUMBER('Precision '!Q45),G$3="Y"),'Precision '!Q45,"")</f>
        <v/>
      </c>
      <c r="R43" s="204" t="str">
        <f>IF(AND(ISNUMBER('Precision '!R45),H$3="Y"),'Precision '!R45,"")</f>
        <v/>
      </c>
      <c r="S43" s="204" t="str">
        <f>IF(AND(ISNUMBER('Precision '!S45),I$3="Y"),'Precision '!S45,"")</f>
        <v/>
      </c>
      <c r="T43" s="204" t="str">
        <f>IF(AND(ISNUMBER('Precision '!T45),J$3="Y"),'Precision '!T45,"")</f>
        <v/>
      </c>
      <c r="U43" s="204" t="str">
        <f>IF(AND(ISNUMBER('Precision '!U45),K$3="Y"),'Precision '!U45,"")</f>
        <v/>
      </c>
      <c r="V43" s="204" t="str">
        <f>IF(AND(ISNUMBER('Precision '!V45),L$3="Y"),'Precision '!V45,"")</f>
        <v/>
      </c>
      <c r="W43" s="204" t="str">
        <f>IF(AND(ISNUMBER('Precision '!W45),M$3="Y"),'Precision '!W45,"")</f>
        <v/>
      </c>
      <c r="X43" s="204" t="str">
        <f>IF(AND(ISNUMBER('Precision '!X45),N$3="Y"),'Precision '!X45,"")</f>
        <v/>
      </c>
      <c r="Y43" s="204" t="str">
        <f>IF(AND(ISNUMBER('Precision '!Y45),O$3="Y"),'Precision '!Y45,"")</f>
        <v/>
      </c>
      <c r="Z43" s="204" t="str">
        <f>IF(AND(ISNUMBER('Precision '!Z45),P$3="Y"),'Precision '!Z45,"")</f>
        <v/>
      </c>
      <c r="AA43" s="204"/>
      <c r="AB43" s="204"/>
      <c r="AC43" s="204"/>
      <c r="AD43" s="204"/>
      <c r="AE43" s="206">
        <v>7</v>
      </c>
      <c r="AF43" s="209" t="e">
        <f>IF(OR(ISBLANK('Precision '!C45),E$2="N"),NA(),'Precision '!C45)</f>
        <v>#N/A</v>
      </c>
      <c r="AG43" s="209" t="e">
        <f>IF(OR(ISBLANK('Precision '!D45),F$2="N"),NA(),'Precision '!D45)</f>
        <v>#N/A</v>
      </c>
      <c r="AH43" s="209" t="e">
        <f>IF(OR(ISBLANK('Precision '!E45),G$2="N"),NA(),'Precision '!E45)</f>
        <v>#N/A</v>
      </c>
      <c r="AI43" s="209" t="e">
        <f>IF(OR(ISBLANK('Precision '!F45),H$2="N"),NA(),'Precision '!F45)</f>
        <v>#N/A</v>
      </c>
      <c r="AJ43" s="209" t="e">
        <f>IF(OR(ISBLANK('Precision '!G45),I$2="N"),NA(),'Precision '!G45)</f>
        <v>#N/A</v>
      </c>
      <c r="AK43" s="209" t="e">
        <f>IF(OR(ISBLANK('Precision '!H45),J$2="N"),NA(),'Precision '!H45)</f>
        <v>#N/A</v>
      </c>
      <c r="AL43" s="209" t="e">
        <f>IF(OR(ISBLANK('Precision '!I45),K$2="N"),NA(),'Precision '!I45)</f>
        <v>#N/A</v>
      </c>
      <c r="AM43" s="209" t="e">
        <f>IF(OR(ISBLANK('Precision '!J45),L$2="N"),NA(),'Precision '!J45)</f>
        <v>#N/A</v>
      </c>
      <c r="AN43" s="209" t="e">
        <f>IF(OR(ISBLANK('Precision '!K45),M$2="N"),NA(),'Precision '!K45)</f>
        <v>#N/A</v>
      </c>
      <c r="AO43" s="209" t="e">
        <f>IF(OR(ISBLANK('Precision '!L45),N$2="N"),NA(),'Precision '!L45)</f>
        <v>#N/A</v>
      </c>
      <c r="AP43" s="209" t="e">
        <f>IF(OR(ISBLANK('Precision '!M45),O$2="N"),NA(),'Precision '!M45)</f>
        <v>#N/A</v>
      </c>
      <c r="AQ43" s="209" t="e">
        <f>IF(OR(ISBLANK('Precision '!N45),P$2="N"),NA(),'Precision '!N45)</f>
        <v>#N/A</v>
      </c>
      <c r="AR43" s="209" t="e">
        <f>IF(OR(ISBLANK('Precision '!O45),E$3="N"),NA(),'Precision '!O45)</f>
        <v>#N/A</v>
      </c>
      <c r="AS43" s="209" t="e">
        <f>IF(OR(ISBLANK('Precision '!P45),F$3="N"),NA(),'Precision '!P45)</f>
        <v>#N/A</v>
      </c>
      <c r="AT43" s="209" t="e">
        <f>IF(OR(ISBLANK('Precision '!Q45),G$3="N"),NA(),'Precision '!Q45)</f>
        <v>#N/A</v>
      </c>
      <c r="AU43" s="209" t="e">
        <f>IF(OR(ISBLANK('Precision '!R45),H$3="N"),NA(),'Precision '!R45)</f>
        <v>#N/A</v>
      </c>
      <c r="AV43" s="209" t="e">
        <f>IF(OR(ISBLANK('Precision '!S45),I$3="N"),NA(),'Precision '!S45)</f>
        <v>#N/A</v>
      </c>
      <c r="AW43" s="209" t="e">
        <f>IF(OR(ISBLANK('Precision '!T45),J$3="N"),NA(),'Precision '!T45)</f>
        <v>#N/A</v>
      </c>
      <c r="AX43" s="209" t="e">
        <f>IF(OR(ISBLANK('Precision '!U45),K$3="N"),NA(),'Precision '!U45)</f>
        <v>#N/A</v>
      </c>
      <c r="AY43" s="209" t="e">
        <f>IF(OR(ISBLANK('Precision '!V45),L$3="N"),NA(),'Precision '!V45)</f>
        <v>#N/A</v>
      </c>
      <c r="AZ43" s="209" t="e">
        <f>IF(OR(ISBLANK('Precision '!W45),M$3="N"),NA(),'Precision '!W45)</f>
        <v>#N/A</v>
      </c>
      <c r="BA43" s="209" t="e">
        <f>IF(OR(ISBLANK('Precision '!X45),N$3="N"),NA(),'Precision '!X45)</f>
        <v>#N/A</v>
      </c>
      <c r="BB43" s="209" t="e">
        <f>IF(OR(ISBLANK('Precision '!Y45),O$3="N"),NA(),'Precision '!Y45)</f>
        <v>#N/A</v>
      </c>
      <c r="BC43" s="209" t="e">
        <f>IF(OR(ISBLANK('Precision '!Z45),P$3="N"),NA(),'Precision '!Z45)</f>
        <v>#N/A</v>
      </c>
      <c r="BD43" s="204"/>
      <c r="BE43" s="204"/>
      <c r="BF43" s="204"/>
      <c r="BG43" s="204"/>
      <c r="BH43" s="204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</row>
    <row r="44" spans="1:73" x14ac:dyDescent="0.2">
      <c r="A44" s="204"/>
      <c r="B44" s="204"/>
      <c r="C44" s="204" t="str">
        <f>IF(AND(ISNUMBER('Precision '!C46),E$2="Y"),'Precision '!C46,"")</f>
        <v/>
      </c>
      <c r="D44" s="204" t="str">
        <f>IF(AND(ISNUMBER('Precision '!D46),F$2="Y"),'Precision '!D46,"")</f>
        <v/>
      </c>
      <c r="E44" s="204" t="str">
        <f>IF(AND(ISNUMBER('Precision '!E46),G$2="Y"),'Precision '!E46,"")</f>
        <v/>
      </c>
      <c r="F44" s="204" t="str">
        <f>IF(AND(ISNUMBER('Precision '!F46),H$2="Y"),'Precision '!F46,"")</f>
        <v/>
      </c>
      <c r="G44" s="204" t="str">
        <f>IF(AND(ISNUMBER('Precision '!G46),I$2="Y"),'Precision '!G46,"")</f>
        <v/>
      </c>
      <c r="H44" s="204" t="str">
        <f>IF(AND(ISNUMBER('Precision '!H46),J$2="Y"),'Precision '!H46,"")</f>
        <v/>
      </c>
      <c r="I44" s="204" t="str">
        <f>IF(AND(ISNUMBER('Precision '!I46),K$2="Y"),'Precision '!I46,"")</f>
        <v/>
      </c>
      <c r="J44" s="204" t="str">
        <f>IF(AND(ISNUMBER('Precision '!J46),L$2="Y"),'Precision '!J46,"")</f>
        <v/>
      </c>
      <c r="K44" s="204" t="str">
        <f>IF(AND(ISNUMBER('Precision '!K46),M$2="Y"),'Precision '!K46,"")</f>
        <v/>
      </c>
      <c r="L44" s="204" t="str">
        <f>IF(AND(ISNUMBER('Precision '!L46),N$2="Y"),'Precision '!L46,"")</f>
        <v/>
      </c>
      <c r="M44" s="204" t="str">
        <f>IF(AND(ISNUMBER('Precision '!M46),O$2="Y"),'Precision '!M46,"")</f>
        <v/>
      </c>
      <c r="N44" s="204" t="str">
        <f>IF(AND(ISNUMBER('Precision '!N46),P$2="Y"),'Precision '!N46,"")</f>
        <v/>
      </c>
      <c r="O44" s="204" t="str">
        <f>IF(AND(ISNUMBER('Precision '!O46),E$3="Y"),'Precision '!O46,"")</f>
        <v/>
      </c>
      <c r="P44" s="204" t="str">
        <f>IF(AND(ISNUMBER('Precision '!P46),F$3="Y"),'Precision '!P46,"")</f>
        <v/>
      </c>
      <c r="Q44" s="204" t="str">
        <f>IF(AND(ISNUMBER('Precision '!Q46),G$3="Y"),'Precision '!Q46,"")</f>
        <v/>
      </c>
      <c r="R44" s="204" t="str">
        <f>IF(AND(ISNUMBER('Precision '!R46),H$3="Y"),'Precision '!R46,"")</f>
        <v/>
      </c>
      <c r="S44" s="204" t="str">
        <f>IF(AND(ISNUMBER('Precision '!S46),I$3="Y"),'Precision '!S46,"")</f>
        <v/>
      </c>
      <c r="T44" s="204" t="str">
        <f>IF(AND(ISNUMBER('Precision '!T46),J$3="Y"),'Precision '!T46,"")</f>
        <v/>
      </c>
      <c r="U44" s="204" t="str">
        <f>IF(AND(ISNUMBER('Precision '!U46),K$3="Y"),'Precision '!U46,"")</f>
        <v/>
      </c>
      <c r="V44" s="204" t="str">
        <f>IF(AND(ISNUMBER('Precision '!V46),L$3="Y"),'Precision '!V46,"")</f>
        <v/>
      </c>
      <c r="W44" s="204" t="str">
        <f>IF(AND(ISNUMBER('Precision '!W46),M$3="Y"),'Precision '!W46,"")</f>
        <v/>
      </c>
      <c r="X44" s="204" t="str">
        <f>IF(AND(ISNUMBER('Precision '!X46),N$3="Y"),'Precision '!X46,"")</f>
        <v/>
      </c>
      <c r="Y44" s="204" t="str">
        <f>IF(AND(ISNUMBER('Precision '!Y46),O$3="Y"),'Precision '!Y46,"")</f>
        <v/>
      </c>
      <c r="Z44" s="204" t="str">
        <f>IF(AND(ISNUMBER('Precision '!Z46),P$3="Y"),'Precision '!Z46,"")</f>
        <v/>
      </c>
      <c r="AA44" s="204"/>
      <c r="AB44" s="204"/>
      <c r="AC44" s="204"/>
      <c r="AD44" s="204"/>
      <c r="AE44" s="206">
        <v>8</v>
      </c>
      <c r="AF44" s="209" t="e">
        <f>IF(OR(ISBLANK('Precision '!C46),E$2="N"),NA(),'Precision '!C46)</f>
        <v>#N/A</v>
      </c>
      <c r="AG44" s="209" t="e">
        <f>IF(OR(ISBLANK('Precision '!D46),F$2="N"),NA(),'Precision '!D46)</f>
        <v>#N/A</v>
      </c>
      <c r="AH44" s="209" t="e">
        <f>IF(OR(ISBLANK('Precision '!E46),G$2="N"),NA(),'Precision '!E46)</f>
        <v>#N/A</v>
      </c>
      <c r="AI44" s="209" t="e">
        <f>IF(OR(ISBLANK('Precision '!F46),H$2="N"),NA(),'Precision '!F46)</f>
        <v>#N/A</v>
      </c>
      <c r="AJ44" s="209" t="e">
        <f>IF(OR(ISBLANK('Precision '!G46),I$2="N"),NA(),'Precision '!G46)</f>
        <v>#N/A</v>
      </c>
      <c r="AK44" s="209" t="e">
        <f>IF(OR(ISBLANK('Precision '!H46),J$2="N"),NA(),'Precision '!H46)</f>
        <v>#N/A</v>
      </c>
      <c r="AL44" s="209" t="e">
        <f>IF(OR(ISBLANK('Precision '!I46),K$2="N"),NA(),'Precision '!I46)</f>
        <v>#N/A</v>
      </c>
      <c r="AM44" s="209" t="e">
        <f>IF(OR(ISBLANK('Precision '!J46),L$2="N"),NA(),'Precision '!J46)</f>
        <v>#N/A</v>
      </c>
      <c r="AN44" s="209" t="e">
        <f>IF(OR(ISBLANK('Precision '!K46),M$2="N"),NA(),'Precision '!K46)</f>
        <v>#N/A</v>
      </c>
      <c r="AO44" s="209" t="e">
        <f>IF(OR(ISBLANK('Precision '!L46),N$2="N"),NA(),'Precision '!L46)</f>
        <v>#N/A</v>
      </c>
      <c r="AP44" s="209" t="e">
        <f>IF(OR(ISBLANK('Precision '!M46),O$2="N"),NA(),'Precision '!M46)</f>
        <v>#N/A</v>
      </c>
      <c r="AQ44" s="209" t="e">
        <f>IF(OR(ISBLANK('Precision '!N46),P$2="N"),NA(),'Precision '!N46)</f>
        <v>#N/A</v>
      </c>
      <c r="AR44" s="209" t="e">
        <f>IF(OR(ISBLANK('Precision '!O46),E$3="N"),NA(),'Precision '!O46)</f>
        <v>#N/A</v>
      </c>
      <c r="AS44" s="209" t="e">
        <f>IF(OR(ISBLANK('Precision '!P46),F$3="N"),NA(),'Precision '!P46)</f>
        <v>#N/A</v>
      </c>
      <c r="AT44" s="209" t="e">
        <f>IF(OR(ISBLANK('Precision '!Q46),G$3="N"),NA(),'Precision '!Q46)</f>
        <v>#N/A</v>
      </c>
      <c r="AU44" s="209" t="e">
        <f>IF(OR(ISBLANK('Precision '!R46),H$3="N"),NA(),'Precision '!R46)</f>
        <v>#N/A</v>
      </c>
      <c r="AV44" s="209" t="e">
        <f>IF(OR(ISBLANK('Precision '!S46),I$3="N"),NA(),'Precision '!S46)</f>
        <v>#N/A</v>
      </c>
      <c r="AW44" s="209" t="e">
        <f>IF(OR(ISBLANK('Precision '!T46),J$3="N"),NA(),'Precision '!T46)</f>
        <v>#N/A</v>
      </c>
      <c r="AX44" s="209" t="e">
        <f>IF(OR(ISBLANK('Precision '!U46),K$3="N"),NA(),'Precision '!U46)</f>
        <v>#N/A</v>
      </c>
      <c r="AY44" s="209" t="e">
        <f>IF(OR(ISBLANK('Precision '!V46),L$3="N"),NA(),'Precision '!V46)</f>
        <v>#N/A</v>
      </c>
      <c r="AZ44" s="209" t="e">
        <f>IF(OR(ISBLANK('Precision '!W46),M$3="N"),NA(),'Precision '!W46)</f>
        <v>#N/A</v>
      </c>
      <c r="BA44" s="209" t="e">
        <f>IF(OR(ISBLANK('Precision '!X46),N$3="N"),NA(),'Precision '!X46)</f>
        <v>#N/A</v>
      </c>
      <c r="BB44" s="209" t="e">
        <f>IF(OR(ISBLANK('Precision '!Y46),O$3="N"),NA(),'Precision '!Y46)</f>
        <v>#N/A</v>
      </c>
      <c r="BC44" s="209" t="e">
        <f>IF(OR(ISBLANK('Precision '!Z46),P$3="N"),NA(),'Precision '!Z46)</f>
        <v>#N/A</v>
      </c>
      <c r="BD44" s="204"/>
      <c r="BE44" s="204"/>
      <c r="BF44" s="204"/>
      <c r="BG44" s="204"/>
      <c r="BH44" s="204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</row>
    <row r="45" spans="1:73" x14ac:dyDescent="0.2">
      <c r="A45" s="204"/>
      <c r="B45" s="204"/>
      <c r="C45" s="204" t="str">
        <f>IF(AND(ISNUMBER('Precision '!C47),E$2="Y"),'Precision '!C47,"")</f>
        <v/>
      </c>
      <c r="D45" s="204" t="str">
        <f>IF(AND(ISNUMBER('Precision '!D47),F$2="Y"),'Precision '!D47,"")</f>
        <v/>
      </c>
      <c r="E45" s="204" t="str">
        <f>IF(AND(ISNUMBER('Precision '!E47),G$2="Y"),'Precision '!E47,"")</f>
        <v/>
      </c>
      <c r="F45" s="204" t="str">
        <f>IF(AND(ISNUMBER('Precision '!F47),H$2="Y"),'Precision '!F47,"")</f>
        <v/>
      </c>
      <c r="G45" s="204" t="str">
        <f>IF(AND(ISNUMBER('Precision '!G47),I$2="Y"),'Precision '!G47,"")</f>
        <v/>
      </c>
      <c r="H45" s="204" t="str">
        <f>IF(AND(ISNUMBER('Precision '!H47),J$2="Y"),'Precision '!H47,"")</f>
        <v/>
      </c>
      <c r="I45" s="204" t="str">
        <f>IF(AND(ISNUMBER('Precision '!I47),K$2="Y"),'Precision '!I47,"")</f>
        <v/>
      </c>
      <c r="J45" s="204" t="str">
        <f>IF(AND(ISNUMBER('Precision '!J47),L$2="Y"),'Precision '!J47,"")</f>
        <v/>
      </c>
      <c r="K45" s="204" t="str">
        <f>IF(AND(ISNUMBER('Precision '!K47),M$2="Y"),'Precision '!K47,"")</f>
        <v/>
      </c>
      <c r="L45" s="204" t="str">
        <f>IF(AND(ISNUMBER('Precision '!L47),N$2="Y"),'Precision '!L47,"")</f>
        <v/>
      </c>
      <c r="M45" s="204" t="str">
        <f>IF(AND(ISNUMBER('Precision '!M47),O$2="Y"),'Precision '!M47,"")</f>
        <v/>
      </c>
      <c r="N45" s="204" t="str">
        <f>IF(AND(ISNUMBER('Precision '!N47),P$2="Y"),'Precision '!N47,"")</f>
        <v/>
      </c>
      <c r="O45" s="204" t="str">
        <f>IF(AND(ISNUMBER('Precision '!O47),E$3="Y"),'Precision '!O47,"")</f>
        <v/>
      </c>
      <c r="P45" s="204" t="str">
        <f>IF(AND(ISNUMBER('Precision '!P47),F$3="Y"),'Precision '!P47,"")</f>
        <v/>
      </c>
      <c r="Q45" s="204" t="str">
        <f>IF(AND(ISNUMBER('Precision '!Q47),G$3="Y"),'Precision '!Q47,"")</f>
        <v/>
      </c>
      <c r="R45" s="204" t="str">
        <f>IF(AND(ISNUMBER('Precision '!R47),H$3="Y"),'Precision '!R47,"")</f>
        <v/>
      </c>
      <c r="S45" s="204" t="str">
        <f>IF(AND(ISNUMBER('Precision '!S47),I$3="Y"),'Precision '!S47,"")</f>
        <v/>
      </c>
      <c r="T45" s="204" t="str">
        <f>IF(AND(ISNUMBER('Precision '!T47),J$3="Y"),'Precision '!T47,"")</f>
        <v/>
      </c>
      <c r="U45" s="204" t="str">
        <f>IF(AND(ISNUMBER('Precision '!U47),K$3="Y"),'Precision '!U47,"")</f>
        <v/>
      </c>
      <c r="V45" s="204" t="str">
        <f>IF(AND(ISNUMBER('Precision '!V47),L$3="Y"),'Precision '!V47,"")</f>
        <v/>
      </c>
      <c r="W45" s="204" t="str">
        <f>IF(AND(ISNUMBER('Precision '!W47),M$3="Y"),'Precision '!W47,"")</f>
        <v/>
      </c>
      <c r="X45" s="204" t="str">
        <f>IF(AND(ISNUMBER('Precision '!X47),N$3="Y"),'Precision '!X47,"")</f>
        <v/>
      </c>
      <c r="Y45" s="204" t="str">
        <f>IF(AND(ISNUMBER('Precision '!Y47),O$3="Y"),'Precision '!Y47,"")</f>
        <v/>
      </c>
      <c r="Z45" s="204" t="str">
        <f>IF(AND(ISNUMBER('Precision '!Z47),P$3="Y"),'Precision '!Z47,"")</f>
        <v/>
      </c>
      <c r="AA45" s="204"/>
      <c r="AB45" s="204"/>
      <c r="AC45" s="204"/>
      <c r="AD45" s="204"/>
      <c r="AE45" s="206">
        <v>9</v>
      </c>
      <c r="AF45" s="209" t="e">
        <f>IF(OR(ISBLANK('Precision '!C47),E$2="N"),NA(),'Precision '!C47)</f>
        <v>#N/A</v>
      </c>
      <c r="AG45" s="209" t="e">
        <f>IF(OR(ISBLANK('Precision '!D47),F$2="N"),NA(),'Precision '!D47)</f>
        <v>#N/A</v>
      </c>
      <c r="AH45" s="209" t="e">
        <f>IF(OR(ISBLANK('Precision '!E47),G$2="N"),NA(),'Precision '!E47)</f>
        <v>#N/A</v>
      </c>
      <c r="AI45" s="209" t="e">
        <f>IF(OR(ISBLANK('Precision '!F47),H$2="N"),NA(),'Precision '!F47)</f>
        <v>#N/A</v>
      </c>
      <c r="AJ45" s="209" t="e">
        <f>IF(OR(ISBLANK('Precision '!G47),I$2="N"),NA(),'Precision '!G47)</f>
        <v>#N/A</v>
      </c>
      <c r="AK45" s="209" t="e">
        <f>IF(OR(ISBLANK('Precision '!H47),J$2="N"),NA(),'Precision '!H47)</f>
        <v>#N/A</v>
      </c>
      <c r="AL45" s="209" t="e">
        <f>IF(OR(ISBLANK('Precision '!I47),K$2="N"),NA(),'Precision '!I47)</f>
        <v>#N/A</v>
      </c>
      <c r="AM45" s="209" t="e">
        <f>IF(OR(ISBLANK('Precision '!J47),L$2="N"),NA(),'Precision '!J47)</f>
        <v>#N/A</v>
      </c>
      <c r="AN45" s="209" t="e">
        <f>IF(OR(ISBLANK('Precision '!K47),M$2="N"),NA(),'Precision '!K47)</f>
        <v>#N/A</v>
      </c>
      <c r="AO45" s="209" t="e">
        <f>IF(OR(ISBLANK('Precision '!L47),N$2="N"),NA(),'Precision '!L47)</f>
        <v>#N/A</v>
      </c>
      <c r="AP45" s="209" t="e">
        <f>IF(OR(ISBLANK('Precision '!M47),O$2="N"),NA(),'Precision '!M47)</f>
        <v>#N/A</v>
      </c>
      <c r="AQ45" s="209" t="e">
        <f>IF(OR(ISBLANK('Precision '!N47),P$2="N"),NA(),'Precision '!N47)</f>
        <v>#N/A</v>
      </c>
      <c r="AR45" s="209" t="e">
        <f>IF(OR(ISBLANK('Precision '!O47),E$3="N"),NA(),'Precision '!O47)</f>
        <v>#N/A</v>
      </c>
      <c r="AS45" s="209" t="e">
        <f>IF(OR(ISBLANK('Precision '!P47),F$3="N"),NA(),'Precision '!P47)</f>
        <v>#N/A</v>
      </c>
      <c r="AT45" s="209" t="e">
        <f>IF(OR(ISBLANK('Precision '!Q47),G$3="N"),NA(),'Precision '!Q47)</f>
        <v>#N/A</v>
      </c>
      <c r="AU45" s="209" t="e">
        <f>IF(OR(ISBLANK('Precision '!R47),H$3="N"),NA(),'Precision '!R47)</f>
        <v>#N/A</v>
      </c>
      <c r="AV45" s="209" t="e">
        <f>IF(OR(ISBLANK('Precision '!S47),I$3="N"),NA(),'Precision '!S47)</f>
        <v>#N/A</v>
      </c>
      <c r="AW45" s="209" t="e">
        <f>IF(OR(ISBLANK('Precision '!T47),J$3="N"),NA(),'Precision '!T47)</f>
        <v>#N/A</v>
      </c>
      <c r="AX45" s="209" t="e">
        <f>IF(OR(ISBLANK('Precision '!U47),K$3="N"),NA(),'Precision '!U47)</f>
        <v>#N/A</v>
      </c>
      <c r="AY45" s="209" t="e">
        <f>IF(OR(ISBLANK('Precision '!V47),L$3="N"),NA(),'Precision '!V47)</f>
        <v>#N/A</v>
      </c>
      <c r="AZ45" s="209" t="e">
        <f>IF(OR(ISBLANK('Precision '!W47),M$3="N"),NA(),'Precision '!W47)</f>
        <v>#N/A</v>
      </c>
      <c r="BA45" s="209" t="e">
        <f>IF(OR(ISBLANK('Precision '!X47),N$3="N"),NA(),'Precision '!X47)</f>
        <v>#N/A</v>
      </c>
      <c r="BB45" s="209" t="e">
        <f>IF(OR(ISBLANK('Precision '!Y47),O$3="N"),NA(),'Precision '!Y47)</f>
        <v>#N/A</v>
      </c>
      <c r="BC45" s="209" t="e">
        <f>IF(OR(ISBLANK('Precision '!Z47),P$3="N"),NA(),'Precision '!Z47)</f>
        <v>#N/A</v>
      </c>
      <c r="BD45" s="204"/>
      <c r="BE45" s="204"/>
      <c r="BF45" s="204"/>
      <c r="BG45" s="204"/>
      <c r="BH45" s="204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</row>
    <row r="46" spans="1:73" x14ac:dyDescent="0.2">
      <c r="A46" s="204"/>
      <c r="B46" s="204"/>
      <c r="C46" s="204" t="str">
        <f>IF(AND(ISNUMBER('Precision '!C48),E$2="Y"),'Precision '!C48,"")</f>
        <v/>
      </c>
      <c r="D46" s="204" t="str">
        <f>IF(AND(ISNUMBER('Precision '!D48),F$2="Y"),'Precision '!D48,"")</f>
        <v/>
      </c>
      <c r="E46" s="204" t="str">
        <f>IF(AND(ISNUMBER('Precision '!E48),G$2="Y"),'Precision '!E48,"")</f>
        <v/>
      </c>
      <c r="F46" s="204" t="str">
        <f>IF(AND(ISNUMBER('Precision '!F48),H$2="Y"),'Precision '!F48,"")</f>
        <v/>
      </c>
      <c r="G46" s="204" t="str">
        <f>IF(AND(ISNUMBER('Precision '!G48),I$2="Y"),'Precision '!G48,"")</f>
        <v/>
      </c>
      <c r="H46" s="204" t="str">
        <f>IF(AND(ISNUMBER('Precision '!H48),J$2="Y"),'Precision '!H48,"")</f>
        <v/>
      </c>
      <c r="I46" s="204" t="str">
        <f>IF(AND(ISNUMBER('Precision '!I48),K$2="Y"),'Precision '!I48,"")</f>
        <v/>
      </c>
      <c r="J46" s="204" t="str">
        <f>IF(AND(ISNUMBER('Precision '!J48),L$2="Y"),'Precision '!J48,"")</f>
        <v/>
      </c>
      <c r="K46" s="204" t="str">
        <f>IF(AND(ISNUMBER('Precision '!K48),M$2="Y"),'Precision '!K48,"")</f>
        <v/>
      </c>
      <c r="L46" s="204" t="str">
        <f>IF(AND(ISNUMBER('Precision '!L48),N$2="Y"),'Precision '!L48,"")</f>
        <v/>
      </c>
      <c r="M46" s="204" t="str">
        <f>IF(AND(ISNUMBER('Precision '!M48),O$2="Y"),'Precision '!M48,"")</f>
        <v/>
      </c>
      <c r="N46" s="204" t="str">
        <f>IF(AND(ISNUMBER('Precision '!N48),P$2="Y"),'Precision '!N48,"")</f>
        <v/>
      </c>
      <c r="O46" s="204" t="str">
        <f>IF(AND(ISNUMBER('Precision '!O48),E$3="Y"),'Precision '!O48,"")</f>
        <v/>
      </c>
      <c r="P46" s="204" t="str">
        <f>IF(AND(ISNUMBER('Precision '!P48),F$3="Y"),'Precision '!P48,"")</f>
        <v/>
      </c>
      <c r="Q46" s="204" t="str">
        <f>IF(AND(ISNUMBER('Precision '!Q48),G$3="Y"),'Precision '!Q48,"")</f>
        <v/>
      </c>
      <c r="R46" s="204" t="str">
        <f>IF(AND(ISNUMBER('Precision '!R48),H$3="Y"),'Precision '!R48,"")</f>
        <v/>
      </c>
      <c r="S46" s="204" t="str">
        <f>IF(AND(ISNUMBER('Precision '!S48),I$3="Y"),'Precision '!S48,"")</f>
        <v/>
      </c>
      <c r="T46" s="204" t="str">
        <f>IF(AND(ISNUMBER('Precision '!T48),J$3="Y"),'Precision '!T48,"")</f>
        <v/>
      </c>
      <c r="U46" s="204" t="str">
        <f>IF(AND(ISNUMBER('Precision '!U48),K$3="Y"),'Precision '!U48,"")</f>
        <v/>
      </c>
      <c r="V46" s="204" t="str">
        <f>IF(AND(ISNUMBER('Precision '!V48),L$3="Y"),'Precision '!V48,"")</f>
        <v/>
      </c>
      <c r="W46" s="204" t="str">
        <f>IF(AND(ISNUMBER('Precision '!W48),M$3="Y"),'Precision '!W48,"")</f>
        <v/>
      </c>
      <c r="X46" s="204" t="str">
        <f>IF(AND(ISNUMBER('Precision '!X48),N$3="Y"),'Precision '!X48,"")</f>
        <v/>
      </c>
      <c r="Y46" s="204" t="str">
        <f>IF(AND(ISNUMBER('Precision '!Y48),O$3="Y"),'Precision '!Y48,"")</f>
        <v/>
      </c>
      <c r="Z46" s="204" t="str">
        <f>IF(AND(ISNUMBER('Precision '!Z48),P$3="Y"),'Precision '!Z48,"")</f>
        <v/>
      </c>
      <c r="AA46" s="204"/>
      <c r="AB46" s="204"/>
      <c r="AC46" s="204"/>
      <c r="AD46" s="204"/>
      <c r="AE46" s="206">
        <v>10</v>
      </c>
      <c r="AF46" s="209" t="e">
        <f>IF(OR(ISBLANK('Precision '!C48),E$2="N"),NA(),'Precision '!C48)</f>
        <v>#N/A</v>
      </c>
      <c r="AG46" s="209" t="e">
        <f>IF(OR(ISBLANK('Precision '!D48),F$2="N"),NA(),'Precision '!D48)</f>
        <v>#N/A</v>
      </c>
      <c r="AH46" s="209" t="e">
        <f>IF(OR(ISBLANK('Precision '!E48),G$2="N"),NA(),'Precision '!E48)</f>
        <v>#N/A</v>
      </c>
      <c r="AI46" s="209" t="e">
        <f>IF(OR(ISBLANK('Precision '!F48),H$2="N"),NA(),'Precision '!F48)</f>
        <v>#N/A</v>
      </c>
      <c r="AJ46" s="209" t="e">
        <f>IF(OR(ISBLANK('Precision '!G48),I$2="N"),NA(),'Precision '!G48)</f>
        <v>#N/A</v>
      </c>
      <c r="AK46" s="209" t="e">
        <f>IF(OR(ISBLANK('Precision '!H48),J$2="N"),NA(),'Precision '!H48)</f>
        <v>#N/A</v>
      </c>
      <c r="AL46" s="209" t="e">
        <f>IF(OR(ISBLANK('Precision '!I48),K$2="N"),NA(),'Precision '!I48)</f>
        <v>#N/A</v>
      </c>
      <c r="AM46" s="209" t="e">
        <f>IF(OR(ISBLANK('Precision '!J48),L$2="N"),NA(),'Precision '!J48)</f>
        <v>#N/A</v>
      </c>
      <c r="AN46" s="209" t="e">
        <f>IF(OR(ISBLANK('Precision '!K48),M$2="N"),NA(),'Precision '!K48)</f>
        <v>#N/A</v>
      </c>
      <c r="AO46" s="209" t="e">
        <f>IF(OR(ISBLANK('Precision '!L48),N$2="N"),NA(),'Precision '!L48)</f>
        <v>#N/A</v>
      </c>
      <c r="AP46" s="209" t="e">
        <f>IF(OR(ISBLANK('Precision '!M48),O$2="N"),NA(),'Precision '!M48)</f>
        <v>#N/A</v>
      </c>
      <c r="AQ46" s="209" t="e">
        <f>IF(OR(ISBLANK('Precision '!N48),P$2="N"),NA(),'Precision '!N48)</f>
        <v>#N/A</v>
      </c>
      <c r="AR46" s="209" t="e">
        <f>IF(OR(ISBLANK('Precision '!O48),E$3="N"),NA(),'Precision '!O48)</f>
        <v>#N/A</v>
      </c>
      <c r="AS46" s="209" t="e">
        <f>IF(OR(ISBLANK('Precision '!P48),F$3="N"),NA(),'Precision '!P48)</f>
        <v>#N/A</v>
      </c>
      <c r="AT46" s="209" t="e">
        <f>IF(OR(ISBLANK('Precision '!Q48),G$3="N"),NA(),'Precision '!Q48)</f>
        <v>#N/A</v>
      </c>
      <c r="AU46" s="209" t="e">
        <f>IF(OR(ISBLANK('Precision '!R48),H$3="N"),NA(),'Precision '!R48)</f>
        <v>#N/A</v>
      </c>
      <c r="AV46" s="209" t="e">
        <f>IF(OR(ISBLANK('Precision '!S48),I$3="N"),NA(),'Precision '!S48)</f>
        <v>#N/A</v>
      </c>
      <c r="AW46" s="209" t="e">
        <f>IF(OR(ISBLANK('Precision '!T48),J$3="N"),NA(),'Precision '!T48)</f>
        <v>#N/A</v>
      </c>
      <c r="AX46" s="209" t="e">
        <f>IF(OR(ISBLANK('Precision '!U48),K$3="N"),NA(),'Precision '!U48)</f>
        <v>#N/A</v>
      </c>
      <c r="AY46" s="209" t="e">
        <f>IF(OR(ISBLANK('Precision '!V48),L$3="N"),NA(),'Precision '!V48)</f>
        <v>#N/A</v>
      </c>
      <c r="AZ46" s="209" t="e">
        <f>IF(OR(ISBLANK('Precision '!W48),M$3="N"),NA(),'Precision '!W48)</f>
        <v>#N/A</v>
      </c>
      <c r="BA46" s="209" t="e">
        <f>IF(OR(ISBLANK('Precision '!X48),N$3="N"),NA(),'Precision '!X48)</f>
        <v>#N/A</v>
      </c>
      <c r="BB46" s="209" t="e">
        <f>IF(OR(ISBLANK('Precision '!Y48),O$3="N"),NA(),'Precision '!Y48)</f>
        <v>#N/A</v>
      </c>
      <c r="BC46" s="209" t="e">
        <f>IF(OR(ISBLANK('Precision '!Z48),P$3="N"),NA(),'Precision '!Z48)</f>
        <v>#N/A</v>
      </c>
      <c r="BD46" s="204"/>
      <c r="BE46" s="204"/>
      <c r="BF46" s="204"/>
      <c r="BG46" s="204"/>
      <c r="BH46" s="204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</row>
    <row r="47" spans="1:73" x14ac:dyDescent="0.2">
      <c r="A47" s="204"/>
      <c r="B47" s="204"/>
      <c r="C47" s="204" t="str">
        <f>IF(AND(ISNUMBER('Precision '!C49),E$2="Y"),'Precision '!C49,"")</f>
        <v/>
      </c>
      <c r="D47" s="204" t="str">
        <f>IF(AND(ISNUMBER('Precision '!D49),F$2="Y"),'Precision '!D49,"")</f>
        <v/>
      </c>
      <c r="E47" s="204" t="str">
        <f>IF(AND(ISNUMBER('Precision '!E49),G$2="Y"),'Precision '!E49,"")</f>
        <v/>
      </c>
      <c r="F47" s="204" t="str">
        <f>IF(AND(ISNUMBER('Precision '!F49),H$2="Y"),'Precision '!F49,"")</f>
        <v/>
      </c>
      <c r="G47" s="204" t="str">
        <f>IF(AND(ISNUMBER('Precision '!G49),I$2="Y"),'Precision '!G49,"")</f>
        <v/>
      </c>
      <c r="H47" s="204" t="str">
        <f>IF(AND(ISNUMBER('Precision '!H49),J$2="Y"),'Precision '!H49,"")</f>
        <v/>
      </c>
      <c r="I47" s="204" t="str">
        <f>IF(AND(ISNUMBER('Precision '!I49),K$2="Y"),'Precision '!I49,"")</f>
        <v/>
      </c>
      <c r="J47" s="204" t="str">
        <f>IF(AND(ISNUMBER('Precision '!J49),L$2="Y"),'Precision '!J49,"")</f>
        <v/>
      </c>
      <c r="K47" s="204" t="str">
        <f>IF(AND(ISNUMBER('Precision '!K49),M$2="Y"),'Precision '!K49,"")</f>
        <v/>
      </c>
      <c r="L47" s="204" t="str">
        <f>IF(AND(ISNUMBER('Precision '!L49),N$2="Y"),'Precision '!L49,"")</f>
        <v/>
      </c>
      <c r="M47" s="204" t="str">
        <f>IF(AND(ISNUMBER('Precision '!M49),O$2="Y"),'Precision '!M49,"")</f>
        <v/>
      </c>
      <c r="N47" s="204" t="str">
        <f>IF(AND(ISNUMBER('Precision '!N49),P$2="Y"),'Precision '!N49,"")</f>
        <v/>
      </c>
      <c r="O47" s="204" t="str">
        <f>IF(AND(ISNUMBER('Precision '!O49),E$3="Y"),'Precision '!O49,"")</f>
        <v/>
      </c>
      <c r="P47" s="204" t="str">
        <f>IF(AND(ISNUMBER('Precision '!P49),F$3="Y"),'Precision '!P49,"")</f>
        <v/>
      </c>
      <c r="Q47" s="204" t="str">
        <f>IF(AND(ISNUMBER('Precision '!Q49),G$3="Y"),'Precision '!Q49,"")</f>
        <v/>
      </c>
      <c r="R47" s="204" t="str">
        <f>IF(AND(ISNUMBER('Precision '!R49),H$3="Y"),'Precision '!R49,"")</f>
        <v/>
      </c>
      <c r="S47" s="204" t="str">
        <f>IF(AND(ISNUMBER('Precision '!S49),I$3="Y"),'Precision '!S49,"")</f>
        <v/>
      </c>
      <c r="T47" s="204" t="str">
        <f>IF(AND(ISNUMBER('Precision '!T49),J$3="Y"),'Precision '!T49,"")</f>
        <v/>
      </c>
      <c r="U47" s="204" t="str">
        <f>IF(AND(ISNUMBER('Precision '!U49),K$3="Y"),'Precision '!U49,"")</f>
        <v/>
      </c>
      <c r="V47" s="204" t="str">
        <f>IF(AND(ISNUMBER('Precision '!V49),L$3="Y"),'Precision '!V49,"")</f>
        <v/>
      </c>
      <c r="W47" s="204" t="str">
        <f>IF(AND(ISNUMBER('Precision '!W49),M$3="Y"),'Precision '!W49,"")</f>
        <v/>
      </c>
      <c r="X47" s="204" t="str">
        <f>IF(AND(ISNUMBER('Precision '!X49),N$3="Y"),'Precision '!X49,"")</f>
        <v/>
      </c>
      <c r="Y47" s="204" t="str">
        <f>IF(AND(ISNUMBER('Precision '!Y49),O$3="Y"),'Precision '!Y49,"")</f>
        <v/>
      </c>
      <c r="Z47" s="204" t="str">
        <f>IF(AND(ISNUMBER('Precision '!Z49),P$3="Y"),'Precision '!Z49,"")</f>
        <v/>
      </c>
      <c r="AA47" s="204"/>
      <c r="AB47" s="204"/>
      <c r="AC47" s="204"/>
      <c r="AD47" s="204"/>
      <c r="AE47" s="206">
        <v>11</v>
      </c>
      <c r="AF47" s="209" t="e">
        <f>IF(OR(ISBLANK('Precision '!C49),E$2="N"),NA(),'Precision '!C49)</f>
        <v>#N/A</v>
      </c>
      <c r="AG47" s="209" t="e">
        <f>IF(OR(ISBLANK('Precision '!D49),F$2="N"),NA(),'Precision '!D49)</f>
        <v>#N/A</v>
      </c>
      <c r="AH47" s="209" t="e">
        <f>IF(OR(ISBLANK('Precision '!E49),G$2="N"),NA(),'Precision '!E49)</f>
        <v>#N/A</v>
      </c>
      <c r="AI47" s="209" t="e">
        <f>IF(OR(ISBLANK('Precision '!F49),H$2="N"),NA(),'Precision '!F49)</f>
        <v>#N/A</v>
      </c>
      <c r="AJ47" s="209" t="e">
        <f>IF(OR(ISBLANK('Precision '!G49),I$2="N"),NA(),'Precision '!G49)</f>
        <v>#N/A</v>
      </c>
      <c r="AK47" s="209" t="e">
        <f>IF(OR(ISBLANK('Precision '!H49),J$2="N"),NA(),'Precision '!H49)</f>
        <v>#N/A</v>
      </c>
      <c r="AL47" s="209" t="e">
        <f>IF(OR(ISBLANK('Precision '!I49),K$2="N"),NA(),'Precision '!I49)</f>
        <v>#N/A</v>
      </c>
      <c r="AM47" s="209" t="e">
        <f>IF(OR(ISBLANK('Precision '!J49),L$2="N"),NA(),'Precision '!J49)</f>
        <v>#N/A</v>
      </c>
      <c r="AN47" s="209" t="e">
        <f>IF(OR(ISBLANK('Precision '!K49),M$2="N"),NA(),'Precision '!K49)</f>
        <v>#N/A</v>
      </c>
      <c r="AO47" s="209" t="e">
        <f>IF(OR(ISBLANK('Precision '!L49),N$2="N"),NA(),'Precision '!L49)</f>
        <v>#N/A</v>
      </c>
      <c r="AP47" s="209" t="e">
        <f>IF(OR(ISBLANK('Precision '!M49),O$2="N"),NA(),'Precision '!M49)</f>
        <v>#N/A</v>
      </c>
      <c r="AQ47" s="209" t="e">
        <f>IF(OR(ISBLANK('Precision '!N49),P$2="N"),NA(),'Precision '!N49)</f>
        <v>#N/A</v>
      </c>
      <c r="AR47" s="209" t="e">
        <f>IF(OR(ISBLANK('Precision '!O49),E$3="N"),NA(),'Precision '!O49)</f>
        <v>#N/A</v>
      </c>
      <c r="AS47" s="209" t="e">
        <f>IF(OR(ISBLANK('Precision '!P49),F$3="N"),NA(),'Precision '!P49)</f>
        <v>#N/A</v>
      </c>
      <c r="AT47" s="209" t="e">
        <f>IF(OR(ISBLANK('Precision '!Q49),G$3="N"),NA(),'Precision '!Q49)</f>
        <v>#N/A</v>
      </c>
      <c r="AU47" s="209" t="e">
        <f>IF(OR(ISBLANK('Precision '!R49),H$3="N"),NA(),'Precision '!R49)</f>
        <v>#N/A</v>
      </c>
      <c r="AV47" s="209" t="e">
        <f>IF(OR(ISBLANK('Precision '!S49),I$3="N"),NA(),'Precision '!S49)</f>
        <v>#N/A</v>
      </c>
      <c r="AW47" s="209" t="e">
        <f>IF(OR(ISBLANK('Precision '!T49),J$3="N"),NA(),'Precision '!T49)</f>
        <v>#N/A</v>
      </c>
      <c r="AX47" s="209" t="e">
        <f>IF(OR(ISBLANK('Precision '!U49),K$3="N"),NA(),'Precision '!U49)</f>
        <v>#N/A</v>
      </c>
      <c r="AY47" s="209" t="e">
        <f>IF(OR(ISBLANK('Precision '!V49),L$3="N"),NA(),'Precision '!V49)</f>
        <v>#N/A</v>
      </c>
      <c r="AZ47" s="209" t="e">
        <f>IF(OR(ISBLANK('Precision '!W49),M$3="N"),NA(),'Precision '!W49)</f>
        <v>#N/A</v>
      </c>
      <c r="BA47" s="209" t="e">
        <f>IF(OR(ISBLANK('Precision '!X49),N$3="N"),NA(),'Precision '!X49)</f>
        <v>#N/A</v>
      </c>
      <c r="BB47" s="209" t="e">
        <f>IF(OR(ISBLANK('Precision '!Y49),O$3="N"),NA(),'Precision '!Y49)</f>
        <v>#N/A</v>
      </c>
      <c r="BC47" s="209" t="e">
        <f>IF(OR(ISBLANK('Precision '!Z49),P$3="N"),NA(),'Precision '!Z49)</f>
        <v>#N/A</v>
      </c>
      <c r="BD47" s="204"/>
      <c r="BE47" s="204"/>
      <c r="BF47" s="204"/>
      <c r="BG47" s="204"/>
      <c r="BH47" s="204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</row>
    <row r="48" spans="1:73" x14ac:dyDescent="0.2">
      <c r="A48" s="204"/>
      <c r="B48" s="204"/>
      <c r="C48" s="204" t="str">
        <f>IF(AND(ISNUMBER('Precision '!C50),E$2="Y"),'Precision '!C50,"")</f>
        <v/>
      </c>
      <c r="D48" s="204" t="str">
        <f>IF(AND(ISNUMBER('Precision '!D50),F$2="Y"),'Precision '!D50,"")</f>
        <v/>
      </c>
      <c r="E48" s="204" t="str">
        <f>IF(AND(ISNUMBER('Precision '!E50),G$2="Y"),'Precision '!E50,"")</f>
        <v/>
      </c>
      <c r="F48" s="204" t="str">
        <f>IF(AND(ISNUMBER('Precision '!F50),H$2="Y"),'Precision '!F50,"")</f>
        <v/>
      </c>
      <c r="G48" s="204" t="str">
        <f>IF(AND(ISNUMBER('Precision '!G50),I$2="Y"),'Precision '!G50,"")</f>
        <v/>
      </c>
      <c r="H48" s="204" t="str">
        <f>IF(AND(ISNUMBER('Precision '!H50),J$2="Y"),'Precision '!H50,"")</f>
        <v/>
      </c>
      <c r="I48" s="204" t="str">
        <f>IF(AND(ISNUMBER('Precision '!I50),K$2="Y"),'Precision '!I50,"")</f>
        <v/>
      </c>
      <c r="J48" s="204" t="str">
        <f>IF(AND(ISNUMBER('Precision '!J50),L$2="Y"),'Precision '!J50,"")</f>
        <v/>
      </c>
      <c r="K48" s="204" t="str">
        <f>IF(AND(ISNUMBER('Precision '!K50),M$2="Y"),'Precision '!K50,"")</f>
        <v/>
      </c>
      <c r="L48" s="204" t="str">
        <f>IF(AND(ISNUMBER('Precision '!L50),N$2="Y"),'Precision '!L50,"")</f>
        <v/>
      </c>
      <c r="M48" s="204" t="str">
        <f>IF(AND(ISNUMBER('Precision '!M50),O$2="Y"),'Precision '!M50,"")</f>
        <v/>
      </c>
      <c r="N48" s="204" t="str">
        <f>IF(AND(ISNUMBER('Precision '!N50),P$2="Y"),'Precision '!N50,"")</f>
        <v/>
      </c>
      <c r="O48" s="204" t="str">
        <f>IF(AND(ISNUMBER('Precision '!O50),E$3="Y"),'Precision '!O50,"")</f>
        <v/>
      </c>
      <c r="P48" s="204" t="str">
        <f>IF(AND(ISNUMBER('Precision '!P50),F$3="Y"),'Precision '!P50,"")</f>
        <v/>
      </c>
      <c r="Q48" s="204" t="str">
        <f>IF(AND(ISNUMBER('Precision '!Q50),G$3="Y"),'Precision '!Q50,"")</f>
        <v/>
      </c>
      <c r="R48" s="204" t="str">
        <f>IF(AND(ISNUMBER('Precision '!R50),H$3="Y"),'Precision '!R50,"")</f>
        <v/>
      </c>
      <c r="S48" s="204" t="str">
        <f>IF(AND(ISNUMBER('Precision '!S50),I$3="Y"),'Precision '!S50,"")</f>
        <v/>
      </c>
      <c r="T48" s="204" t="str">
        <f>IF(AND(ISNUMBER('Precision '!T50),J$3="Y"),'Precision '!T50,"")</f>
        <v/>
      </c>
      <c r="U48" s="204" t="str">
        <f>IF(AND(ISNUMBER('Precision '!U50),K$3="Y"),'Precision '!U50,"")</f>
        <v/>
      </c>
      <c r="V48" s="204" t="str">
        <f>IF(AND(ISNUMBER('Precision '!V50),L$3="Y"),'Precision '!V50,"")</f>
        <v/>
      </c>
      <c r="W48" s="204" t="str">
        <f>IF(AND(ISNUMBER('Precision '!W50),M$3="Y"),'Precision '!W50,"")</f>
        <v/>
      </c>
      <c r="X48" s="204" t="str">
        <f>IF(AND(ISNUMBER('Precision '!X50),N$3="Y"),'Precision '!X50,"")</f>
        <v/>
      </c>
      <c r="Y48" s="204" t="str">
        <f>IF(AND(ISNUMBER('Precision '!Y50),O$3="Y"),'Precision '!Y50,"")</f>
        <v/>
      </c>
      <c r="Z48" s="204" t="str">
        <f>IF(AND(ISNUMBER('Precision '!Z50),P$3="Y"),'Precision '!Z50,"")</f>
        <v/>
      </c>
      <c r="AA48" s="204"/>
      <c r="AB48" s="204"/>
      <c r="AC48" s="204"/>
      <c r="AD48" s="204"/>
      <c r="AE48" s="206">
        <v>12</v>
      </c>
      <c r="AF48" s="209" t="e">
        <f>IF(OR(ISBLANK('Precision '!C50),E$2="N"),NA(),'Precision '!C50)</f>
        <v>#N/A</v>
      </c>
      <c r="AG48" s="209" t="e">
        <f>IF(OR(ISBLANK('Precision '!D50),F$2="N"),NA(),'Precision '!D50)</f>
        <v>#N/A</v>
      </c>
      <c r="AH48" s="209" t="e">
        <f>IF(OR(ISBLANK('Precision '!E50),G$2="N"),NA(),'Precision '!E50)</f>
        <v>#N/A</v>
      </c>
      <c r="AI48" s="209" t="e">
        <f>IF(OR(ISBLANK('Precision '!F50),H$2="N"),NA(),'Precision '!F50)</f>
        <v>#N/A</v>
      </c>
      <c r="AJ48" s="209" t="e">
        <f>IF(OR(ISBLANK('Precision '!G50),I$2="N"),NA(),'Precision '!G50)</f>
        <v>#N/A</v>
      </c>
      <c r="AK48" s="209" t="e">
        <f>IF(OR(ISBLANK('Precision '!H50),J$2="N"),NA(),'Precision '!H50)</f>
        <v>#N/A</v>
      </c>
      <c r="AL48" s="209" t="e">
        <f>IF(OR(ISBLANK('Precision '!I50),K$2="N"),NA(),'Precision '!I50)</f>
        <v>#N/A</v>
      </c>
      <c r="AM48" s="209" t="e">
        <f>IF(OR(ISBLANK('Precision '!J50),L$2="N"),NA(),'Precision '!J50)</f>
        <v>#N/A</v>
      </c>
      <c r="AN48" s="209" t="e">
        <f>IF(OR(ISBLANK('Precision '!K50),M$2="N"),NA(),'Precision '!K50)</f>
        <v>#N/A</v>
      </c>
      <c r="AO48" s="209" t="e">
        <f>IF(OR(ISBLANK('Precision '!L50),N$2="N"),NA(),'Precision '!L50)</f>
        <v>#N/A</v>
      </c>
      <c r="AP48" s="209" t="e">
        <f>IF(OR(ISBLANK('Precision '!M50),O$2="N"),NA(),'Precision '!M50)</f>
        <v>#N/A</v>
      </c>
      <c r="AQ48" s="209" t="e">
        <f>IF(OR(ISBLANK('Precision '!N50),P$2="N"),NA(),'Precision '!N50)</f>
        <v>#N/A</v>
      </c>
      <c r="AR48" s="209" t="e">
        <f>IF(OR(ISBLANK('Precision '!O50),E$3="N"),NA(),'Precision '!O50)</f>
        <v>#N/A</v>
      </c>
      <c r="AS48" s="209" t="e">
        <f>IF(OR(ISBLANK('Precision '!P50),F$3="N"),NA(),'Precision '!P50)</f>
        <v>#N/A</v>
      </c>
      <c r="AT48" s="209" t="e">
        <f>IF(OR(ISBLANK('Precision '!Q50),G$3="N"),NA(),'Precision '!Q50)</f>
        <v>#N/A</v>
      </c>
      <c r="AU48" s="209" t="e">
        <f>IF(OR(ISBLANK('Precision '!R50),H$3="N"),NA(),'Precision '!R50)</f>
        <v>#N/A</v>
      </c>
      <c r="AV48" s="209" t="e">
        <f>IF(OR(ISBLANK('Precision '!S50),I$3="N"),NA(),'Precision '!S50)</f>
        <v>#N/A</v>
      </c>
      <c r="AW48" s="209" t="e">
        <f>IF(OR(ISBLANK('Precision '!T50),J$3="N"),NA(),'Precision '!T50)</f>
        <v>#N/A</v>
      </c>
      <c r="AX48" s="209" t="e">
        <f>IF(OR(ISBLANK('Precision '!U50),K$3="N"),NA(),'Precision '!U50)</f>
        <v>#N/A</v>
      </c>
      <c r="AY48" s="209" t="e">
        <f>IF(OR(ISBLANK('Precision '!V50),L$3="N"),NA(),'Precision '!V50)</f>
        <v>#N/A</v>
      </c>
      <c r="AZ48" s="209" t="e">
        <f>IF(OR(ISBLANK('Precision '!W50),M$3="N"),NA(),'Precision '!W50)</f>
        <v>#N/A</v>
      </c>
      <c r="BA48" s="209" t="e">
        <f>IF(OR(ISBLANK('Precision '!X50),N$3="N"),NA(),'Precision '!X50)</f>
        <v>#N/A</v>
      </c>
      <c r="BB48" s="209" t="e">
        <f>IF(OR(ISBLANK('Precision '!Y50),O$3="N"),NA(),'Precision '!Y50)</f>
        <v>#N/A</v>
      </c>
      <c r="BC48" s="209" t="e">
        <f>IF(OR(ISBLANK('Precision '!Z50),P$3="N"),NA(),'Precision '!Z50)</f>
        <v>#N/A</v>
      </c>
      <c r="BD48" s="204"/>
      <c r="BE48" s="204"/>
      <c r="BF48" s="204"/>
      <c r="BG48" s="204"/>
      <c r="BH48" s="204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</row>
    <row r="49" spans="1:73" x14ac:dyDescent="0.2">
      <c r="A49" s="204"/>
      <c r="B49" s="204"/>
      <c r="C49" s="204" t="str">
        <f>IF(AND(ISNUMBER('Precision '!C51),E$2="Y"),'Precision '!C51,"")</f>
        <v/>
      </c>
      <c r="D49" s="204" t="str">
        <f>IF(AND(ISNUMBER('Precision '!D51),F$2="Y"),'Precision '!D51,"")</f>
        <v/>
      </c>
      <c r="E49" s="204" t="str">
        <f>IF(AND(ISNUMBER('Precision '!E51),G$2="Y"),'Precision '!E51,"")</f>
        <v/>
      </c>
      <c r="F49" s="204" t="str">
        <f>IF(AND(ISNUMBER('Precision '!F51),H$2="Y"),'Precision '!F51,"")</f>
        <v/>
      </c>
      <c r="G49" s="204" t="str">
        <f>IF(AND(ISNUMBER('Precision '!G51),I$2="Y"),'Precision '!G51,"")</f>
        <v/>
      </c>
      <c r="H49" s="204" t="str">
        <f>IF(AND(ISNUMBER('Precision '!H51),J$2="Y"),'Precision '!H51,"")</f>
        <v/>
      </c>
      <c r="I49" s="204" t="str">
        <f>IF(AND(ISNUMBER('Precision '!I51),K$2="Y"),'Precision '!I51,"")</f>
        <v/>
      </c>
      <c r="J49" s="204" t="str">
        <f>IF(AND(ISNUMBER('Precision '!J51),L$2="Y"),'Precision '!J51,"")</f>
        <v/>
      </c>
      <c r="K49" s="204" t="str">
        <f>IF(AND(ISNUMBER('Precision '!K51),M$2="Y"),'Precision '!K51,"")</f>
        <v/>
      </c>
      <c r="L49" s="204" t="str">
        <f>IF(AND(ISNUMBER('Precision '!L51),N$2="Y"),'Precision '!L51,"")</f>
        <v/>
      </c>
      <c r="M49" s="204" t="str">
        <f>IF(AND(ISNUMBER('Precision '!M51),O$2="Y"),'Precision '!M51,"")</f>
        <v/>
      </c>
      <c r="N49" s="204" t="str">
        <f>IF(AND(ISNUMBER('Precision '!N51),P$2="Y"),'Precision '!N51,"")</f>
        <v/>
      </c>
      <c r="O49" s="204" t="str">
        <f>IF(AND(ISNUMBER('Precision '!O51),E$3="Y"),'Precision '!O51,"")</f>
        <v/>
      </c>
      <c r="P49" s="204" t="str">
        <f>IF(AND(ISNUMBER('Precision '!P51),F$3="Y"),'Precision '!P51,"")</f>
        <v/>
      </c>
      <c r="Q49" s="204" t="str">
        <f>IF(AND(ISNUMBER('Precision '!Q51),G$3="Y"),'Precision '!Q51,"")</f>
        <v/>
      </c>
      <c r="R49" s="204" t="str">
        <f>IF(AND(ISNUMBER('Precision '!R51),H$3="Y"),'Precision '!R51,"")</f>
        <v/>
      </c>
      <c r="S49" s="204" t="str">
        <f>IF(AND(ISNUMBER('Precision '!S51),I$3="Y"),'Precision '!S51,"")</f>
        <v/>
      </c>
      <c r="T49" s="204" t="str">
        <f>IF(AND(ISNUMBER('Precision '!T51),J$3="Y"),'Precision '!T51,"")</f>
        <v/>
      </c>
      <c r="U49" s="204" t="str">
        <f>IF(AND(ISNUMBER('Precision '!U51),K$3="Y"),'Precision '!U51,"")</f>
        <v/>
      </c>
      <c r="V49" s="204" t="str">
        <f>IF(AND(ISNUMBER('Precision '!V51),L$3="Y"),'Precision '!V51,"")</f>
        <v/>
      </c>
      <c r="W49" s="204" t="str">
        <f>IF(AND(ISNUMBER('Precision '!W51),M$3="Y"),'Precision '!W51,"")</f>
        <v/>
      </c>
      <c r="X49" s="204" t="str">
        <f>IF(AND(ISNUMBER('Precision '!X51),N$3="Y"),'Precision '!X51,"")</f>
        <v/>
      </c>
      <c r="Y49" s="204" t="str">
        <f>IF(AND(ISNUMBER('Precision '!Y51),O$3="Y"),'Precision '!Y51,"")</f>
        <v/>
      </c>
      <c r="Z49" s="204" t="str">
        <f>IF(AND(ISNUMBER('Precision '!Z51),P$3="Y"),'Precision '!Z51,"")</f>
        <v/>
      </c>
      <c r="AA49" s="204"/>
      <c r="AB49" s="204"/>
      <c r="AC49" s="204"/>
      <c r="AD49" s="204"/>
      <c r="AE49" s="206">
        <v>13</v>
      </c>
      <c r="AF49" s="209" t="e">
        <f>IF(OR(ISBLANK('Precision '!C51),E$2="N"),NA(),'Precision '!C51)</f>
        <v>#N/A</v>
      </c>
      <c r="AG49" s="209" t="e">
        <f>IF(OR(ISBLANK('Precision '!D51),F$2="N"),NA(),'Precision '!D51)</f>
        <v>#N/A</v>
      </c>
      <c r="AH49" s="209" t="e">
        <f>IF(OR(ISBLANK('Precision '!E51),G$2="N"),NA(),'Precision '!E51)</f>
        <v>#N/A</v>
      </c>
      <c r="AI49" s="209" t="e">
        <f>IF(OR(ISBLANK('Precision '!F51),H$2="N"),NA(),'Precision '!F51)</f>
        <v>#N/A</v>
      </c>
      <c r="AJ49" s="209" t="e">
        <f>IF(OR(ISBLANK('Precision '!G51),I$2="N"),NA(),'Precision '!G51)</f>
        <v>#N/A</v>
      </c>
      <c r="AK49" s="209" t="e">
        <f>IF(OR(ISBLANK('Precision '!H51),J$2="N"),NA(),'Precision '!H51)</f>
        <v>#N/A</v>
      </c>
      <c r="AL49" s="209" t="e">
        <f>IF(OR(ISBLANK('Precision '!I51),K$2="N"),NA(),'Precision '!I51)</f>
        <v>#N/A</v>
      </c>
      <c r="AM49" s="209" t="e">
        <f>IF(OR(ISBLANK('Precision '!J51),L$2="N"),NA(),'Precision '!J51)</f>
        <v>#N/A</v>
      </c>
      <c r="AN49" s="209" t="e">
        <f>IF(OR(ISBLANK('Precision '!K51),M$2="N"),NA(),'Precision '!K51)</f>
        <v>#N/A</v>
      </c>
      <c r="AO49" s="209" t="e">
        <f>IF(OR(ISBLANK('Precision '!L51),N$2="N"),NA(),'Precision '!L51)</f>
        <v>#N/A</v>
      </c>
      <c r="AP49" s="209" t="e">
        <f>IF(OR(ISBLANK('Precision '!M51),O$2="N"),NA(),'Precision '!M51)</f>
        <v>#N/A</v>
      </c>
      <c r="AQ49" s="209" t="e">
        <f>IF(OR(ISBLANK('Precision '!N51),P$2="N"),NA(),'Precision '!N51)</f>
        <v>#N/A</v>
      </c>
      <c r="AR49" s="209" t="e">
        <f>IF(OR(ISBLANK('Precision '!O51),E$3="N"),NA(),'Precision '!O51)</f>
        <v>#N/A</v>
      </c>
      <c r="AS49" s="209" t="e">
        <f>IF(OR(ISBLANK('Precision '!P51),F$3="N"),NA(),'Precision '!P51)</f>
        <v>#N/A</v>
      </c>
      <c r="AT49" s="209" t="e">
        <f>IF(OR(ISBLANK('Precision '!Q51),G$3="N"),NA(),'Precision '!Q51)</f>
        <v>#N/A</v>
      </c>
      <c r="AU49" s="209" t="e">
        <f>IF(OR(ISBLANK('Precision '!R51),H$3="N"),NA(),'Precision '!R51)</f>
        <v>#N/A</v>
      </c>
      <c r="AV49" s="209" t="e">
        <f>IF(OR(ISBLANK('Precision '!S51),I$3="N"),NA(),'Precision '!S51)</f>
        <v>#N/A</v>
      </c>
      <c r="AW49" s="209" t="e">
        <f>IF(OR(ISBLANK('Precision '!T51),J$3="N"),NA(),'Precision '!T51)</f>
        <v>#N/A</v>
      </c>
      <c r="AX49" s="209" t="e">
        <f>IF(OR(ISBLANK('Precision '!U51),K$3="N"),NA(),'Precision '!U51)</f>
        <v>#N/A</v>
      </c>
      <c r="AY49" s="209" t="e">
        <f>IF(OR(ISBLANK('Precision '!V51),L$3="N"),NA(),'Precision '!V51)</f>
        <v>#N/A</v>
      </c>
      <c r="AZ49" s="209" t="e">
        <f>IF(OR(ISBLANK('Precision '!W51),M$3="N"),NA(),'Precision '!W51)</f>
        <v>#N/A</v>
      </c>
      <c r="BA49" s="209" t="e">
        <f>IF(OR(ISBLANK('Precision '!X51),N$3="N"),NA(),'Precision '!X51)</f>
        <v>#N/A</v>
      </c>
      <c r="BB49" s="209" t="e">
        <f>IF(OR(ISBLANK('Precision '!Y51),O$3="N"),NA(),'Precision '!Y51)</f>
        <v>#N/A</v>
      </c>
      <c r="BC49" s="209" t="e">
        <f>IF(OR(ISBLANK('Precision '!Z51),P$3="N"),NA(),'Precision '!Z51)</f>
        <v>#N/A</v>
      </c>
      <c r="BD49" s="204"/>
      <c r="BE49" s="204"/>
      <c r="BF49" s="204"/>
      <c r="BG49" s="204"/>
      <c r="BH49" s="204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</row>
    <row r="50" spans="1:73" x14ac:dyDescent="0.2">
      <c r="A50" s="204"/>
      <c r="B50" s="204"/>
      <c r="C50" s="204" t="str">
        <f>IF(AND(ISNUMBER('Precision '!C52),E$2="Y"),'Precision '!C52,"")</f>
        <v/>
      </c>
      <c r="D50" s="204" t="str">
        <f>IF(AND(ISNUMBER('Precision '!D52),F$2="Y"),'Precision '!D52,"")</f>
        <v/>
      </c>
      <c r="E50" s="204" t="str">
        <f>IF(AND(ISNUMBER('Precision '!E52),G$2="Y"),'Precision '!E52,"")</f>
        <v/>
      </c>
      <c r="F50" s="204" t="str">
        <f>IF(AND(ISNUMBER('Precision '!F52),H$2="Y"),'Precision '!F52,"")</f>
        <v/>
      </c>
      <c r="G50" s="204" t="str">
        <f>IF(AND(ISNUMBER('Precision '!G52),I$2="Y"),'Precision '!G52,"")</f>
        <v/>
      </c>
      <c r="H50" s="204" t="str">
        <f>IF(AND(ISNUMBER('Precision '!H52),J$2="Y"),'Precision '!H52,"")</f>
        <v/>
      </c>
      <c r="I50" s="204" t="str">
        <f>IF(AND(ISNUMBER('Precision '!I52),K$2="Y"),'Precision '!I52,"")</f>
        <v/>
      </c>
      <c r="J50" s="204" t="str">
        <f>IF(AND(ISNUMBER('Precision '!J52),L$2="Y"),'Precision '!J52,"")</f>
        <v/>
      </c>
      <c r="K50" s="204" t="str">
        <f>IF(AND(ISNUMBER('Precision '!K52),M$2="Y"),'Precision '!K52,"")</f>
        <v/>
      </c>
      <c r="L50" s="204" t="str">
        <f>IF(AND(ISNUMBER('Precision '!L52),N$2="Y"),'Precision '!L52,"")</f>
        <v/>
      </c>
      <c r="M50" s="204" t="str">
        <f>IF(AND(ISNUMBER('Precision '!M52),O$2="Y"),'Precision '!M52,"")</f>
        <v/>
      </c>
      <c r="N50" s="204" t="str">
        <f>IF(AND(ISNUMBER('Precision '!N52),P$2="Y"),'Precision '!N52,"")</f>
        <v/>
      </c>
      <c r="O50" s="204" t="str">
        <f>IF(AND(ISNUMBER('Precision '!O52),E$3="Y"),'Precision '!O52,"")</f>
        <v/>
      </c>
      <c r="P50" s="204" t="str">
        <f>IF(AND(ISNUMBER('Precision '!P52),F$3="Y"),'Precision '!P52,"")</f>
        <v/>
      </c>
      <c r="Q50" s="204" t="str">
        <f>IF(AND(ISNUMBER('Precision '!Q52),G$3="Y"),'Precision '!Q52,"")</f>
        <v/>
      </c>
      <c r="R50" s="204" t="str">
        <f>IF(AND(ISNUMBER('Precision '!R52),H$3="Y"),'Precision '!R52,"")</f>
        <v/>
      </c>
      <c r="S50" s="204" t="str">
        <f>IF(AND(ISNUMBER('Precision '!S52),I$3="Y"),'Precision '!S52,"")</f>
        <v/>
      </c>
      <c r="T50" s="204" t="str">
        <f>IF(AND(ISNUMBER('Precision '!T52),J$3="Y"),'Precision '!T52,"")</f>
        <v/>
      </c>
      <c r="U50" s="204" t="str">
        <f>IF(AND(ISNUMBER('Precision '!U52),K$3="Y"),'Precision '!U52,"")</f>
        <v/>
      </c>
      <c r="V50" s="204" t="str">
        <f>IF(AND(ISNUMBER('Precision '!V52),L$3="Y"),'Precision '!V52,"")</f>
        <v/>
      </c>
      <c r="W50" s="204" t="str">
        <f>IF(AND(ISNUMBER('Precision '!W52),M$3="Y"),'Precision '!W52,"")</f>
        <v/>
      </c>
      <c r="X50" s="204" t="str">
        <f>IF(AND(ISNUMBER('Precision '!X52),N$3="Y"),'Precision '!X52,"")</f>
        <v/>
      </c>
      <c r="Y50" s="204" t="str">
        <f>IF(AND(ISNUMBER('Precision '!Y52),O$3="Y"),'Precision '!Y52,"")</f>
        <v/>
      </c>
      <c r="Z50" s="204" t="str">
        <f>IF(AND(ISNUMBER('Precision '!Z52),P$3="Y"),'Precision '!Z52,"")</f>
        <v/>
      </c>
      <c r="AA50" s="204"/>
      <c r="AB50" s="204"/>
      <c r="AC50" s="204"/>
      <c r="AD50" s="204"/>
      <c r="AE50" s="206">
        <v>14</v>
      </c>
      <c r="AF50" s="209" t="e">
        <f>IF(OR(ISBLANK('Precision '!C52),E$2="N"),NA(),'Precision '!C52)</f>
        <v>#N/A</v>
      </c>
      <c r="AG50" s="209" t="e">
        <f>IF(OR(ISBLANK('Precision '!D52),F$2="N"),NA(),'Precision '!D52)</f>
        <v>#N/A</v>
      </c>
      <c r="AH50" s="209" t="e">
        <f>IF(OR(ISBLANK('Precision '!E52),G$2="N"),NA(),'Precision '!E52)</f>
        <v>#N/A</v>
      </c>
      <c r="AI50" s="209" t="e">
        <f>IF(OR(ISBLANK('Precision '!F52),H$2="N"),NA(),'Precision '!F52)</f>
        <v>#N/A</v>
      </c>
      <c r="AJ50" s="209" t="e">
        <f>IF(OR(ISBLANK('Precision '!G52),I$2="N"),NA(),'Precision '!G52)</f>
        <v>#N/A</v>
      </c>
      <c r="AK50" s="209" t="e">
        <f>IF(OR(ISBLANK('Precision '!H52),J$2="N"),NA(),'Precision '!H52)</f>
        <v>#N/A</v>
      </c>
      <c r="AL50" s="209" t="e">
        <f>IF(OR(ISBLANK('Precision '!I52),K$2="N"),NA(),'Precision '!I52)</f>
        <v>#N/A</v>
      </c>
      <c r="AM50" s="209" t="e">
        <f>IF(OR(ISBLANK('Precision '!J52),L$2="N"),NA(),'Precision '!J52)</f>
        <v>#N/A</v>
      </c>
      <c r="AN50" s="209" t="e">
        <f>IF(OR(ISBLANK('Precision '!K52),M$2="N"),NA(),'Precision '!K52)</f>
        <v>#N/A</v>
      </c>
      <c r="AO50" s="209" t="e">
        <f>IF(OR(ISBLANK('Precision '!L52),N$2="N"),NA(),'Precision '!L52)</f>
        <v>#N/A</v>
      </c>
      <c r="AP50" s="209" t="e">
        <f>IF(OR(ISBLANK('Precision '!M52),O$2="N"),NA(),'Precision '!M52)</f>
        <v>#N/A</v>
      </c>
      <c r="AQ50" s="209" t="e">
        <f>IF(OR(ISBLANK('Precision '!N52),P$2="N"),NA(),'Precision '!N52)</f>
        <v>#N/A</v>
      </c>
      <c r="AR50" s="209" t="e">
        <f>IF(OR(ISBLANK('Precision '!O52),E$3="N"),NA(),'Precision '!O52)</f>
        <v>#N/A</v>
      </c>
      <c r="AS50" s="209" t="e">
        <f>IF(OR(ISBLANK('Precision '!P52),F$3="N"),NA(),'Precision '!P52)</f>
        <v>#N/A</v>
      </c>
      <c r="AT50" s="209" t="e">
        <f>IF(OR(ISBLANK('Precision '!Q52),G$3="N"),NA(),'Precision '!Q52)</f>
        <v>#N/A</v>
      </c>
      <c r="AU50" s="209" t="e">
        <f>IF(OR(ISBLANK('Precision '!R52),H$3="N"),NA(),'Precision '!R52)</f>
        <v>#N/A</v>
      </c>
      <c r="AV50" s="209" t="e">
        <f>IF(OR(ISBLANK('Precision '!S52),I$3="N"),NA(),'Precision '!S52)</f>
        <v>#N/A</v>
      </c>
      <c r="AW50" s="209" t="e">
        <f>IF(OR(ISBLANK('Precision '!T52),J$3="N"),NA(),'Precision '!T52)</f>
        <v>#N/A</v>
      </c>
      <c r="AX50" s="209" t="e">
        <f>IF(OR(ISBLANK('Precision '!U52),K$3="N"),NA(),'Precision '!U52)</f>
        <v>#N/A</v>
      </c>
      <c r="AY50" s="209" t="e">
        <f>IF(OR(ISBLANK('Precision '!V52),L$3="N"),NA(),'Precision '!V52)</f>
        <v>#N/A</v>
      </c>
      <c r="AZ50" s="209" t="e">
        <f>IF(OR(ISBLANK('Precision '!W52),M$3="N"),NA(),'Precision '!W52)</f>
        <v>#N/A</v>
      </c>
      <c r="BA50" s="209" t="e">
        <f>IF(OR(ISBLANK('Precision '!X52),N$3="N"),NA(),'Precision '!X52)</f>
        <v>#N/A</v>
      </c>
      <c r="BB50" s="209" t="e">
        <f>IF(OR(ISBLANK('Precision '!Y52),O$3="N"),NA(),'Precision '!Y52)</f>
        <v>#N/A</v>
      </c>
      <c r="BC50" s="209" t="e">
        <f>IF(OR(ISBLANK('Precision '!Z52),P$3="N"),NA(),'Precision '!Z52)</f>
        <v>#N/A</v>
      </c>
      <c r="BD50" s="204"/>
      <c r="BE50" s="204"/>
      <c r="BF50" s="204"/>
      <c r="BG50" s="204"/>
      <c r="BH50" s="204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</row>
    <row r="51" spans="1:73" x14ac:dyDescent="0.2">
      <c r="A51" s="204"/>
      <c r="B51" s="204"/>
      <c r="C51" s="204" t="str">
        <f>IF(AND(ISNUMBER('Precision '!C53),E$2="Y"),'Precision '!C53,"")</f>
        <v/>
      </c>
      <c r="D51" s="204" t="str">
        <f>IF(AND(ISNUMBER('Precision '!D53),F$2="Y"),'Precision '!D53,"")</f>
        <v/>
      </c>
      <c r="E51" s="204" t="str">
        <f>IF(AND(ISNUMBER('Precision '!E53),G$2="Y"),'Precision '!E53,"")</f>
        <v/>
      </c>
      <c r="F51" s="204" t="str">
        <f>IF(AND(ISNUMBER('Precision '!F53),H$2="Y"),'Precision '!F53,"")</f>
        <v/>
      </c>
      <c r="G51" s="204" t="str">
        <f>IF(AND(ISNUMBER('Precision '!G53),I$2="Y"),'Precision '!G53,"")</f>
        <v/>
      </c>
      <c r="H51" s="204" t="str">
        <f>IF(AND(ISNUMBER('Precision '!H53),J$2="Y"),'Precision '!H53,"")</f>
        <v/>
      </c>
      <c r="I51" s="204" t="str">
        <f>IF(AND(ISNUMBER('Precision '!I53),K$2="Y"),'Precision '!I53,"")</f>
        <v/>
      </c>
      <c r="J51" s="204" t="str">
        <f>IF(AND(ISNUMBER('Precision '!J53),L$2="Y"),'Precision '!J53,"")</f>
        <v/>
      </c>
      <c r="K51" s="204" t="str">
        <f>IF(AND(ISNUMBER('Precision '!K53),M$2="Y"),'Precision '!K53,"")</f>
        <v/>
      </c>
      <c r="L51" s="204" t="str">
        <f>IF(AND(ISNUMBER('Precision '!L53),N$2="Y"),'Precision '!L53,"")</f>
        <v/>
      </c>
      <c r="M51" s="204" t="str">
        <f>IF(AND(ISNUMBER('Precision '!M53),O$2="Y"),'Precision '!M53,"")</f>
        <v/>
      </c>
      <c r="N51" s="204" t="str">
        <f>IF(AND(ISNUMBER('Precision '!N53),P$2="Y"),'Precision '!N53,"")</f>
        <v/>
      </c>
      <c r="O51" s="204" t="str">
        <f>IF(AND(ISNUMBER('Precision '!O53),E$3="Y"),'Precision '!O53,"")</f>
        <v/>
      </c>
      <c r="P51" s="204" t="str">
        <f>IF(AND(ISNUMBER('Precision '!P53),F$3="Y"),'Precision '!P53,"")</f>
        <v/>
      </c>
      <c r="Q51" s="204" t="str">
        <f>IF(AND(ISNUMBER('Precision '!Q53),G$3="Y"),'Precision '!Q53,"")</f>
        <v/>
      </c>
      <c r="R51" s="204" t="str">
        <f>IF(AND(ISNUMBER('Precision '!R53),H$3="Y"),'Precision '!R53,"")</f>
        <v/>
      </c>
      <c r="S51" s="204" t="str">
        <f>IF(AND(ISNUMBER('Precision '!S53),I$3="Y"),'Precision '!S53,"")</f>
        <v/>
      </c>
      <c r="T51" s="204" t="str">
        <f>IF(AND(ISNUMBER('Precision '!T53),J$3="Y"),'Precision '!T53,"")</f>
        <v/>
      </c>
      <c r="U51" s="204" t="str">
        <f>IF(AND(ISNUMBER('Precision '!U53),K$3="Y"),'Precision '!U53,"")</f>
        <v/>
      </c>
      <c r="V51" s="204" t="str">
        <f>IF(AND(ISNUMBER('Precision '!V53),L$3="Y"),'Precision '!V53,"")</f>
        <v/>
      </c>
      <c r="W51" s="204" t="str">
        <f>IF(AND(ISNUMBER('Precision '!W53),M$3="Y"),'Precision '!W53,"")</f>
        <v/>
      </c>
      <c r="X51" s="204" t="str">
        <f>IF(AND(ISNUMBER('Precision '!X53),N$3="Y"),'Precision '!X53,"")</f>
        <v/>
      </c>
      <c r="Y51" s="204" t="str">
        <f>IF(AND(ISNUMBER('Precision '!Y53),O$3="Y"),'Precision '!Y53,"")</f>
        <v/>
      </c>
      <c r="Z51" s="204" t="str">
        <f>IF(AND(ISNUMBER('Precision '!Z53),P$3="Y"),'Precision '!Z53,"")</f>
        <v/>
      </c>
      <c r="AA51" s="204"/>
      <c r="AB51" s="204"/>
      <c r="AC51" s="204"/>
      <c r="AD51" s="204"/>
      <c r="AE51" s="206">
        <v>15</v>
      </c>
      <c r="AF51" s="209" t="e">
        <f>IF(OR(ISBLANK('Precision '!C53),E$2="N"),NA(),'Precision '!C53)</f>
        <v>#N/A</v>
      </c>
      <c r="AG51" s="209" t="e">
        <f>IF(OR(ISBLANK('Precision '!D53),F$2="N"),NA(),'Precision '!D53)</f>
        <v>#N/A</v>
      </c>
      <c r="AH51" s="209" t="e">
        <f>IF(OR(ISBLANK('Precision '!E53),G$2="N"),NA(),'Precision '!E53)</f>
        <v>#N/A</v>
      </c>
      <c r="AI51" s="209" t="e">
        <f>IF(OR(ISBLANK('Precision '!F53),H$2="N"),NA(),'Precision '!F53)</f>
        <v>#N/A</v>
      </c>
      <c r="AJ51" s="209" t="e">
        <f>IF(OR(ISBLANK('Precision '!G53),I$2="N"),NA(),'Precision '!G53)</f>
        <v>#N/A</v>
      </c>
      <c r="AK51" s="209" t="e">
        <f>IF(OR(ISBLANK('Precision '!H53),J$2="N"),NA(),'Precision '!H53)</f>
        <v>#N/A</v>
      </c>
      <c r="AL51" s="209" t="e">
        <f>IF(OR(ISBLANK('Precision '!I53),K$2="N"),NA(),'Precision '!I53)</f>
        <v>#N/A</v>
      </c>
      <c r="AM51" s="209" t="e">
        <f>IF(OR(ISBLANK('Precision '!J53),L$2="N"),NA(),'Precision '!J53)</f>
        <v>#N/A</v>
      </c>
      <c r="AN51" s="209" t="e">
        <f>IF(OR(ISBLANK('Precision '!K53),M$2="N"),NA(),'Precision '!K53)</f>
        <v>#N/A</v>
      </c>
      <c r="AO51" s="209" t="e">
        <f>IF(OR(ISBLANK('Precision '!L53),N$2="N"),NA(),'Precision '!L53)</f>
        <v>#N/A</v>
      </c>
      <c r="AP51" s="209" t="e">
        <f>IF(OR(ISBLANK('Precision '!M53),O$2="N"),NA(),'Precision '!M53)</f>
        <v>#N/A</v>
      </c>
      <c r="AQ51" s="209" t="e">
        <f>IF(OR(ISBLANK('Precision '!N53),P$2="N"),NA(),'Precision '!N53)</f>
        <v>#N/A</v>
      </c>
      <c r="AR51" s="209" t="e">
        <f>IF(OR(ISBLANK('Precision '!O53),E$3="N"),NA(),'Precision '!O53)</f>
        <v>#N/A</v>
      </c>
      <c r="AS51" s="209" t="e">
        <f>IF(OR(ISBLANK('Precision '!P53),F$3="N"),NA(),'Precision '!P53)</f>
        <v>#N/A</v>
      </c>
      <c r="AT51" s="209" t="e">
        <f>IF(OR(ISBLANK('Precision '!Q53),G$3="N"),NA(),'Precision '!Q53)</f>
        <v>#N/A</v>
      </c>
      <c r="AU51" s="209" t="e">
        <f>IF(OR(ISBLANK('Precision '!R53),H$3="N"),NA(),'Precision '!R53)</f>
        <v>#N/A</v>
      </c>
      <c r="AV51" s="209" t="e">
        <f>IF(OR(ISBLANK('Precision '!S53),I$3="N"),NA(),'Precision '!S53)</f>
        <v>#N/A</v>
      </c>
      <c r="AW51" s="209" t="e">
        <f>IF(OR(ISBLANK('Precision '!T53),J$3="N"),NA(),'Precision '!T53)</f>
        <v>#N/A</v>
      </c>
      <c r="AX51" s="209" t="e">
        <f>IF(OR(ISBLANK('Precision '!U53),K$3="N"),NA(),'Precision '!U53)</f>
        <v>#N/A</v>
      </c>
      <c r="AY51" s="209" t="e">
        <f>IF(OR(ISBLANK('Precision '!V53),L$3="N"),NA(),'Precision '!V53)</f>
        <v>#N/A</v>
      </c>
      <c r="AZ51" s="209" t="e">
        <f>IF(OR(ISBLANK('Precision '!W53),M$3="N"),NA(),'Precision '!W53)</f>
        <v>#N/A</v>
      </c>
      <c r="BA51" s="209" t="e">
        <f>IF(OR(ISBLANK('Precision '!X53),N$3="N"),NA(),'Precision '!X53)</f>
        <v>#N/A</v>
      </c>
      <c r="BB51" s="209" t="e">
        <f>IF(OR(ISBLANK('Precision '!Y53),O$3="N"),NA(),'Precision '!Y53)</f>
        <v>#N/A</v>
      </c>
      <c r="BC51" s="209" t="e">
        <f>IF(OR(ISBLANK('Precision '!Z53),P$3="N"),NA(),'Precision '!Z53)</f>
        <v>#N/A</v>
      </c>
      <c r="BD51" s="204"/>
      <c r="BE51" s="204"/>
      <c r="BF51" s="204"/>
      <c r="BG51" s="204"/>
      <c r="BH51" s="204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</row>
    <row r="52" spans="1:73" x14ac:dyDescent="0.2">
      <c r="A52" s="204"/>
      <c r="B52" s="204"/>
      <c r="C52" s="204" t="str">
        <f>IF(AND(ISNUMBER('Precision '!C54),E$2="Y"),'Precision '!C54,"")</f>
        <v/>
      </c>
      <c r="D52" s="204" t="str">
        <f>IF(AND(ISNUMBER('Precision '!D54),F$2="Y"),'Precision '!D54,"")</f>
        <v/>
      </c>
      <c r="E52" s="204" t="str">
        <f>IF(AND(ISNUMBER('Precision '!E54),G$2="Y"),'Precision '!E54,"")</f>
        <v/>
      </c>
      <c r="F52" s="204" t="str">
        <f>IF(AND(ISNUMBER('Precision '!F54),H$2="Y"),'Precision '!F54,"")</f>
        <v/>
      </c>
      <c r="G52" s="204" t="str">
        <f>IF(AND(ISNUMBER('Precision '!G54),I$2="Y"),'Precision '!G54,"")</f>
        <v/>
      </c>
      <c r="H52" s="204" t="str">
        <f>IF(AND(ISNUMBER('Precision '!H54),J$2="Y"),'Precision '!H54,"")</f>
        <v/>
      </c>
      <c r="I52" s="204" t="str">
        <f>IF(AND(ISNUMBER('Precision '!I54),K$2="Y"),'Precision '!I54,"")</f>
        <v/>
      </c>
      <c r="J52" s="204" t="str">
        <f>IF(AND(ISNUMBER('Precision '!J54),L$2="Y"),'Precision '!J54,"")</f>
        <v/>
      </c>
      <c r="K52" s="204" t="str">
        <f>IF(AND(ISNUMBER('Precision '!K54),M$2="Y"),'Precision '!K54,"")</f>
        <v/>
      </c>
      <c r="L52" s="204" t="str">
        <f>IF(AND(ISNUMBER('Precision '!L54),N$2="Y"),'Precision '!L54,"")</f>
        <v/>
      </c>
      <c r="M52" s="204" t="str">
        <f>IF(AND(ISNUMBER('Precision '!M54),O$2="Y"),'Precision '!M54,"")</f>
        <v/>
      </c>
      <c r="N52" s="204" t="str">
        <f>IF(AND(ISNUMBER('Precision '!N54),P$2="Y"),'Precision '!N54,"")</f>
        <v/>
      </c>
      <c r="O52" s="204" t="str">
        <f>IF(AND(ISNUMBER('Precision '!O54),E$3="Y"),'Precision '!O54,"")</f>
        <v/>
      </c>
      <c r="P52" s="204" t="str">
        <f>IF(AND(ISNUMBER('Precision '!P54),F$3="Y"),'Precision '!P54,"")</f>
        <v/>
      </c>
      <c r="Q52" s="204" t="str">
        <f>IF(AND(ISNUMBER('Precision '!Q54),G$3="Y"),'Precision '!Q54,"")</f>
        <v/>
      </c>
      <c r="R52" s="204" t="str">
        <f>IF(AND(ISNUMBER('Precision '!R54),H$3="Y"),'Precision '!R54,"")</f>
        <v/>
      </c>
      <c r="S52" s="204" t="str">
        <f>IF(AND(ISNUMBER('Precision '!S54),I$3="Y"),'Precision '!S54,"")</f>
        <v/>
      </c>
      <c r="T52" s="204" t="str">
        <f>IF(AND(ISNUMBER('Precision '!T54),J$3="Y"),'Precision '!T54,"")</f>
        <v/>
      </c>
      <c r="U52" s="204" t="str">
        <f>IF(AND(ISNUMBER('Precision '!U54),K$3="Y"),'Precision '!U54,"")</f>
        <v/>
      </c>
      <c r="V52" s="204" t="str">
        <f>IF(AND(ISNUMBER('Precision '!V54),L$3="Y"),'Precision '!V54,"")</f>
        <v/>
      </c>
      <c r="W52" s="204" t="str">
        <f>IF(AND(ISNUMBER('Precision '!W54),M$3="Y"),'Precision '!W54,"")</f>
        <v/>
      </c>
      <c r="X52" s="204" t="str">
        <f>IF(AND(ISNUMBER('Precision '!X54),N$3="Y"),'Precision '!X54,"")</f>
        <v/>
      </c>
      <c r="Y52" s="204" t="str">
        <f>IF(AND(ISNUMBER('Precision '!Y54),O$3="Y"),'Precision '!Y54,"")</f>
        <v/>
      </c>
      <c r="Z52" s="204" t="str">
        <f>IF(AND(ISNUMBER('Precision '!Z54),P$3="Y"),'Precision '!Z54,"")</f>
        <v/>
      </c>
      <c r="AA52" s="204"/>
      <c r="AB52" s="204"/>
      <c r="AC52" s="204"/>
      <c r="AD52" s="204"/>
      <c r="AE52" s="206">
        <v>16</v>
      </c>
      <c r="AF52" s="209" t="e">
        <f>IF(OR(ISBLANK('Precision '!C54),E$2="N"),NA(),'Precision '!C54)</f>
        <v>#N/A</v>
      </c>
      <c r="AG52" s="209" t="e">
        <f>IF(OR(ISBLANK('Precision '!D54),F$2="N"),NA(),'Precision '!D54)</f>
        <v>#N/A</v>
      </c>
      <c r="AH52" s="209" t="e">
        <f>IF(OR(ISBLANK('Precision '!E54),G$2="N"),NA(),'Precision '!E54)</f>
        <v>#N/A</v>
      </c>
      <c r="AI52" s="209" t="e">
        <f>IF(OR(ISBLANK('Precision '!F54),H$2="N"),NA(),'Precision '!F54)</f>
        <v>#N/A</v>
      </c>
      <c r="AJ52" s="209" t="e">
        <f>IF(OR(ISBLANK('Precision '!G54),I$2="N"),NA(),'Precision '!G54)</f>
        <v>#N/A</v>
      </c>
      <c r="AK52" s="209" t="e">
        <f>IF(OR(ISBLANK('Precision '!H54),J$2="N"),NA(),'Precision '!H54)</f>
        <v>#N/A</v>
      </c>
      <c r="AL52" s="209" t="e">
        <f>IF(OR(ISBLANK('Precision '!I54),K$2="N"),NA(),'Precision '!I54)</f>
        <v>#N/A</v>
      </c>
      <c r="AM52" s="209" t="e">
        <f>IF(OR(ISBLANK('Precision '!J54),L$2="N"),NA(),'Precision '!J54)</f>
        <v>#N/A</v>
      </c>
      <c r="AN52" s="209" t="e">
        <f>IF(OR(ISBLANK('Precision '!K54),M$2="N"),NA(),'Precision '!K54)</f>
        <v>#N/A</v>
      </c>
      <c r="AO52" s="209" t="e">
        <f>IF(OR(ISBLANK('Precision '!L54),N$2="N"),NA(),'Precision '!L54)</f>
        <v>#N/A</v>
      </c>
      <c r="AP52" s="209" t="e">
        <f>IF(OR(ISBLANK('Precision '!M54),O$2="N"),NA(),'Precision '!M54)</f>
        <v>#N/A</v>
      </c>
      <c r="AQ52" s="209" t="e">
        <f>IF(OR(ISBLANK('Precision '!N54),P$2="N"),NA(),'Precision '!N54)</f>
        <v>#N/A</v>
      </c>
      <c r="AR52" s="209" t="e">
        <f>IF(OR(ISBLANK('Precision '!O54),E$3="N"),NA(),'Precision '!O54)</f>
        <v>#N/A</v>
      </c>
      <c r="AS52" s="209" t="e">
        <f>IF(OR(ISBLANK('Precision '!P54),F$3="N"),NA(),'Precision '!P54)</f>
        <v>#N/A</v>
      </c>
      <c r="AT52" s="209" t="e">
        <f>IF(OR(ISBLANK('Precision '!Q54),G$3="N"),NA(),'Precision '!Q54)</f>
        <v>#N/A</v>
      </c>
      <c r="AU52" s="209" t="e">
        <f>IF(OR(ISBLANK('Precision '!R54),H$3="N"),NA(),'Precision '!R54)</f>
        <v>#N/A</v>
      </c>
      <c r="AV52" s="209" t="e">
        <f>IF(OR(ISBLANK('Precision '!S54),I$3="N"),NA(),'Precision '!S54)</f>
        <v>#N/A</v>
      </c>
      <c r="AW52" s="209" t="e">
        <f>IF(OR(ISBLANK('Precision '!T54),J$3="N"),NA(),'Precision '!T54)</f>
        <v>#N/A</v>
      </c>
      <c r="AX52" s="209" t="e">
        <f>IF(OR(ISBLANK('Precision '!U54),K$3="N"),NA(),'Precision '!U54)</f>
        <v>#N/A</v>
      </c>
      <c r="AY52" s="209" t="e">
        <f>IF(OR(ISBLANK('Precision '!V54),L$3="N"),NA(),'Precision '!V54)</f>
        <v>#N/A</v>
      </c>
      <c r="AZ52" s="209" t="e">
        <f>IF(OR(ISBLANK('Precision '!W54),M$3="N"),NA(),'Precision '!W54)</f>
        <v>#N/A</v>
      </c>
      <c r="BA52" s="209" t="e">
        <f>IF(OR(ISBLANK('Precision '!X54),N$3="N"),NA(),'Precision '!X54)</f>
        <v>#N/A</v>
      </c>
      <c r="BB52" s="209" t="e">
        <f>IF(OR(ISBLANK('Precision '!Y54),O$3="N"),NA(),'Precision '!Y54)</f>
        <v>#N/A</v>
      </c>
      <c r="BC52" s="209" t="e">
        <f>IF(OR(ISBLANK('Precision '!Z54),P$3="N"),NA(),'Precision '!Z54)</f>
        <v>#N/A</v>
      </c>
      <c r="BD52" s="204"/>
      <c r="BE52" s="204"/>
      <c r="BF52" s="204"/>
      <c r="BG52" s="204"/>
      <c r="BH52" s="204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</row>
    <row r="53" spans="1:73" x14ac:dyDescent="0.2">
      <c r="A53" s="204"/>
      <c r="B53" s="204"/>
      <c r="C53" s="204" t="str">
        <f>IF(AND(ISNUMBER('Precision '!C55),E$2="Y"),'Precision '!C55,"")</f>
        <v/>
      </c>
      <c r="D53" s="204" t="str">
        <f>IF(AND(ISNUMBER('Precision '!D55),F$2="Y"),'Precision '!D55,"")</f>
        <v/>
      </c>
      <c r="E53" s="204" t="str">
        <f>IF(AND(ISNUMBER('Precision '!E55),G$2="Y"),'Precision '!E55,"")</f>
        <v/>
      </c>
      <c r="F53" s="204" t="str">
        <f>IF(AND(ISNUMBER('Precision '!F55),H$2="Y"),'Precision '!F55,"")</f>
        <v/>
      </c>
      <c r="G53" s="204" t="str">
        <f>IF(AND(ISNUMBER('Precision '!G55),I$2="Y"),'Precision '!G55,"")</f>
        <v/>
      </c>
      <c r="H53" s="204" t="str">
        <f>IF(AND(ISNUMBER('Precision '!H55),J$2="Y"),'Precision '!H55,"")</f>
        <v/>
      </c>
      <c r="I53" s="204" t="str">
        <f>IF(AND(ISNUMBER('Precision '!I55),K$2="Y"),'Precision '!I55,"")</f>
        <v/>
      </c>
      <c r="J53" s="204" t="str">
        <f>IF(AND(ISNUMBER('Precision '!J55),L$2="Y"),'Precision '!J55,"")</f>
        <v/>
      </c>
      <c r="K53" s="204" t="str">
        <f>IF(AND(ISNUMBER('Precision '!K55),M$2="Y"),'Precision '!K55,"")</f>
        <v/>
      </c>
      <c r="L53" s="204" t="str">
        <f>IF(AND(ISNUMBER('Precision '!L55),N$2="Y"),'Precision '!L55,"")</f>
        <v/>
      </c>
      <c r="M53" s="204" t="str">
        <f>IF(AND(ISNUMBER('Precision '!M55),O$2="Y"),'Precision '!M55,"")</f>
        <v/>
      </c>
      <c r="N53" s="204" t="str">
        <f>IF(AND(ISNUMBER('Precision '!N55),P$2="Y"),'Precision '!N55,"")</f>
        <v/>
      </c>
      <c r="O53" s="204" t="str">
        <f>IF(AND(ISNUMBER('Precision '!O55),E$3="Y"),'Precision '!O55,"")</f>
        <v/>
      </c>
      <c r="P53" s="204" t="str">
        <f>IF(AND(ISNUMBER('Precision '!P55),F$3="Y"),'Precision '!P55,"")</f>
        <v/>
      </c>
      <c r="Q53" s="204" t="str">
        <f>IF(AND(ISNUMBER('Precision '!Q55),G$3="Y"),'Precision '!Q55,"")</f>
        <v/>
      </c>
      <c r="R53" s="204" t="str">
        <f>IF(AND(ISNUMBER('Precision '!R55),H$3="Y"),'Precision '!R55,"")</f>
        <v/>
      </c>
      <c r="S53" s="204" t="str">
        <f>IF(AND(ISNUMBER('Precision '!S55),I$3="Y"),'Precision '!S55,"")</f>
        <v/>
      </c>
      <c r="T53" s="204" t="str">
        <f>IF(AND(ISNUMBER('Precision '!T55),J$3="Y"),'Precision '!T55,"")</f>
        <v/>
      </c>
      <c r="U53" s="204" t="str">
        <f>IF(AND(ISNUMBER('Precision '!U55),K$3="Y"),'Precision '!U55,"")</f>
        <v/>
      </c>
      <c r="V53" s="204" t="str">
        <f>IF(AND(ISNUMBER('Precision '!V55),L$3="Y"),'Precision '!V55,"")</f>
        <v/>
      </c>
      <c r="W53" s="204" t="str">
        <f>IF(AND(ISNUMBER('Precision '!W55),M$3="Y"),'Precision '!W55,"")</f>
        <v/>
      </c>
      <c r="X53" s="204" t="str">
        <f>IF(AND(ISNUMBER('Precision '!X55),N$3="Y"),'Precision '!X55,"")</f>
        <v/>
      </c>
      <c r="Y53" s="204" t="str">
        <f>IF(AND(ISNUMBER('Precision '!Y55),O$3="Y"),'Precision '!Y55,"")</f>
        <v/>
      </c>
      <c r="Z53" s="204" t="str">
        <f>IF(AND(ISNUMBER('Precision '!Z55),P$3="Y"),'Precision '!Z55,"")</f>
        <v/>
      </c>
      <c r="AA53" s="204"/>
      <c r="AB53" s="204"/>
      <c r="AC53" s="204"/>
      <c r="AD53" s="204"/>
      <c r="AE53" s="206">
        <v>17</v>
      </c>
      <c r="AF53" s="209" t="e">
        <f>IF(OR(ISBLANK('Precision '!C55),E$2="N"),NA(),'Precision '!C55)</f>
        <v>#N/A</v>
      </c>
      <c r="AG53" s="209" t="e">
        <f>IF(OR(ISBLANK('Precision '!D55),F$2="N"),NA(),'Precision '!D55)</f>
        <v>#N/A</v>
      </c>
      <c r="AH53" s="209" t="e">
        <f>IF(OR(ISBLANK('Precision '!E55),G$2="N"),NA(),'Precision '!E55)</f>
        <v>#N/A</v>
      </c>
      <c r="AI53" s="209" t="e">
        <f>IF(OR(ISBLANK('Precision '!F55),H$2="N"),NA(),'Precision '!F55)</f>
        <v>#N/A</v>
      </c>
      <c r="AJ53" s="209" t="e">
        <f>IF(OR(ISBLANK('Precision '!G55),I$2="N"),NA(),'Precision '!G55)</f>
        <v>#N/A</v>
      </c>
      <c r="AK53" s="209" t="e">
        <f>IF(OR(ISBLANK('Precision '!H55),J$2="N"),NA(),'Precision '!H55)</f>
        <v>#N/A</v>
      </c>
      <c r="AL53" s="209" t="e">
        <f>IF(OR(ISBLANK('Precision '!I55),K$2="N"),NA(),'Precision '!I55)</f>
        <v>#N/A</v>
      </c>
      <c r="AM53" s="209" t="e">
        <f>IF(OR(ISBLANK('Precision '!J55),L$2="N"),NA(),'Precision '!J55)</f>
        <v>#N/A</v>
      </c>
      <c r="AN53" s="209" t="e">
        <f>IF(OR(ISBLANK('Precision '!K55),M$2="N"),NA(),'Precision '!K55)</f>
        <v>#N/A</v>
      </c>
      <c r="AO53" s="209" t="e">
        <f>IF(OR(ISBLANK('Precision '!L55),N$2="N"),NA(),'Precision '!L55)</f>
        <v>#N/A</v>
      </c>
      <c r="AP53" s="209" t="e">
        <f>IF(OR(ISBLANK('Precision '!M55),O$2="N"),NA(),'Precision '!M55)</f>
        <v>#N/A</v>
      </c>
      <c r="AQ53" s="209" t="e">
        <f>IF(OR(ISBLANK('Precision '!N55),P$2="N"),NA(),'Precision '!N55)</f>
        <v>#N/A</v>
      </c>
      <c r="AR53" s="209" t="e">
        <f>IF(OR(ISBLANK('Precision '!O55),E$3="N"),NA(),'Precision '!O55)</f>
        <v>#N/A</v>
      </c>
      <c r="AS53" s="209" t="e">
        <f>IF(OR(ISBLANK('Precision '!P55),F$3="N"),NA(),'Precision '!P55)</f>
        <v>#N/A</v>
      </c>
      <c r="AT53" s="209" t="e">
        <f>IF(OR(ISBLANK('Precision '!Q55),G$3="N"),NA(),'Precision '!Q55)</f>
        <v>#N/A</v>
      </c>
      <c r="AU53" s="209" t="e">
        <f>IF(OR(ISBLANK('Precision '!R55),H$3="N"),NA(),'Precision '!R55)</f>
        <v>#N/A</v>
      </c>
      <c r="AV53" s="209" t="e">
        <f>IF(OR(ISBLANK('Precision '!S55),I$3="N"),NA(),'Precision '!S55)</f>
        <v>#N/A</v>
      </c>
      <c r="AW53" s="209" t="e">
        <f>IF(OR(ISBLANK('Precision '!T55),J$3="N"),NA(),'Precision '!T55)</f>
        <v>#N/A</v>
      </c>
      <c r="AX53" s="209" t="e">
        <f>IF(OR(ISBLANK('Precision '!U55),K$3="N"),NA(),'Precision '!U55)</f>
        <v>#N/A</v>
      </c>
      <c r="AY53" s="209" t="e">
        <f>IF(OR(ISBLANK('Precision '!V55),L$3="N"),NA(),'Precision '!V55)</f>
        <v>#N/A</v>
      </c>
      <c r="AZ53" s="209" t="e">
        <f>IF(OR(ISBLANK('Precision '!W55),M$3="N"),NA(),'Precision '!W55)</f>
        <v>#N/A</v>
      </c>
      <c r="BA53" s="209" t="e">
        <f>IF(OR(ISBLANK('Precision '!X55),N$3="N"),NA(),'Precision '!X55)</f>
        <v>#N/A</v>
      </c>
      <c r="BB53" s="209" t="e">
        <f>IF(OR(ISBLANK('Precision '!Y55),O$3="N"),NA(),'Precision '!Y55)</f>
        <v>#N/A</v>
      </c>
      <c r="BC53" s="209" t="e">
        <f>IF(OR(ISBLANK('Precision '!Z55),P$3="N"),NA(),'Precision '!Z55)</f>
        <v>#N/A</v>
      </c>
      <c r="BD53" s="204"/>
      <c r="BE53" s="204"/>
      <c r="BF53" s="204"/>
      <c r="BG53" s="204"/>
      <c r="BH53" s="204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</row>
    <row r="54" spans="1:73" x14ac:dyDescent="0.2">
      <c r="A54" s="204"/>
      <c r="B54" s="204"/>
      <c r="C54" s="204" t="str">
        <f>IF(AND(ISNUMBER('Precision '!C56),E$2="Y"),'Precision '!C56,"")</f>
        <v/>
      </c>
      <c r="D54" s="204" t="str">
        <f>IF(AND(ISNUMBER('Precision '!D56),F$2="Y"),'Precision '!D56,"")</f>
        <v/>
      </c>
      <c r="E54" s="204" t="str">
        <f>IF(AND(ISNUMBER('Precision '!E56),G$2="Y"),'Precision '!E56,"")</f>
        <v/>
      </c>
      <c r="F54" s="204" t="str">
        <f>IF(AND(ISNUMBER('Precision '!F56),H$2="Y"),'Precision '!F56,"")</f>
        <v/>
      </c>
      <c r="G54" s="204" t="str">
        <f>IF(AND(ISNUMBER('Precision '!G56),I$2="Y"),'Precision '!G56,"")</f>
        <v/>
      </c>
      <c r="H54" s="204" t="str">
        <f>IF(AND(ISNUMBER('Precision '!H56),J$2="Y"),'Precision '!H56,"")</f>
        <v/>
      </c>
      <c r="I54" s="204" t="str">
        <f>IF(AND(ISNUMBER('Precision '!I56),K$2="Y"),'Precision '!I56,"")</f>
        <v/>
      </c>
      <c r="J54" s="204" t="str">
        <f>IF(AND(ISNUMBER('Precision '!J56),L$2="Y"),'Precision '!J56,"")</f>
        <v/>
      </c>
      <c r="K54" s="204" t="str">
        <f>IF(AND(ISNUMBER('Precision '!K56),M$2="Y"),'Precision '!K56,"")</f>
        <v/>
      </c>
      <c r="L54" s="204" t="str">
        <f>IF(AND(ISNUMBER('Precision '!L56),N$2="Y"),'Precision '!L56,"")</f>
        <v/>
      </c>
      <c r="M54" s="204" t="str">
        <f>IF(AND(ISNUMBER('Precision '!M56),O$2="Y"),'Precision '!M56,"")</f>
        <v/>
      </c>
      <c r="N54" s="204" t="str">
        <f>IF(AND(ISNUMBER('Precision '!N56),P$2="Y"),'Precision '!N56,"")</f>
        <v/>
      </c>
      <c r="O54" s="204" t="str">
        <f>IF(AND(ISNUMBER('Precision '!O56),E$3="Y"),'Precision '!O56,"")</f>
        <v/>
      </c>
      <c r="P54" s="204" t="str">
        <f>IF(AND(ISNUMBER('Precision '!P56),F$3="Y"),'Precision '!P56,"")</f>
        <v/>
      </c>
      <c r="Q54" s="204" t="str">
        <f>IF(AND(ISNUMBER('Precision '!Q56),G$3="Y"),'Precision '!Q56,"")</f>
        <v/>
      </c>
      <c r="R54" s="204" t="str">
        <f>IF(AND(ISNUMBER('Precision '!R56),H$3="Y"),'Precision '!R56,"")</f>
        <v/>
      </c>
      <c r="S54" s="204" t="str">
        <f>IF(AND(ISNUMBER('Precision '!S56),I$3="Y"),'Precision '!S56,"")</f>
        <v/>
      </c>
      <c r="T54" s="204" t="str">
        <f>IF(AND(ISNUMBER('Precision '!T56),J$3="Y"),'Precision '!T56,"")</f>
        <v/>
      </c>
      <c r="U54" s="204" t="str">
        <f>IF(AND(ISNUMBER('Precision '!U56),K$3="Y"),'Precision '!U56,"")</f>
        <v/>
      </c>
      <c r="V54" s="204" t="str">
        <f>IF(AND(ISNUMBER('Precision '!V56),L$3="Y"),'Precision '!V56,"")</f>
        <v/>
      </c>
      <c r="W54" s="204" t="str">
        <f>IF(AND(ISNUMBER('Precision '!W56),M$3="Y"),'Precision '!W56,"")</f>
        <v/>
      </c>
      <c r="X54" s="204" t="str">
        <f>IF(AND(ISNUMBER('Precision '!X56),N$3="Y"),'Precision '!X56,"")</f>
        <v/>
      </c>
      <c r="Y54" s="204" t="str">
        <f>IF(AND(ISNUMBER('Precision '!Y56),O$3="Y"),'Precision '!Y56,"")</f>
        <v/>
      </c>
      <c r="Z54" s="204" t="str">
        <f>IF(AND(ISNUMBER('Precision '!Z56),P$3="Y"),'Precision '!Z56,"")</f>
        <v/>
      </c>
      <c r="AA54" s="204"/>
      <c r="AB54" s="204"/>
      <c r="AC54" s="204"/>
      <c r="AD54" s="204"/>
      <c r="AE54" s="206">
        <v>18</v>
      </c>
      <c r="AF54" s="209" t="e">
        <f>IF(OR(ISBLANK('Precision '!C56),E$2="N"),NA(),'Precision '!C56)</f>
        <v>#N/A</v>
      </c>
      <c r="AG54" s="209" t="e">
        <f>IF(OR(ISBLANK('Precision '!D56),F$2="N"),NA(),'Precision '!D56)</f>
        <v>#N/A</v>
      </c>
      <c r="AH54" s="209" t="e">
        <f>IF(OR(ISBLANK('Precision '!E56),G$2="N"),NA(),'Precision '!E56)</f>
        <v>#N/A</v>
      </c>
      <c r="AI54" s="209" t="e">
        <f>IF(OR(ISBLANK('Precision '!F56),H$2="N"),NA(),'Precision '!F56)</f>
        <v>#N/A</v>
      </c>
      <c r="AJ54" s="209" t="e">
        <f>IF(OR(ISBLANK('Precision '!G56),I$2="N"),NA(),'Precision '!G56)</f>
        <v>#N/A</v>
      </c>
      <c r="AK54" s="209" t="e">
        <f>IF(OR(ISBLANK('Precision '!H56),J$2="N"),NA(),'Precision '!H56)</f>
        <v>#N/A</v>
      </c>
      <c r="AL54" s="209" t="e">
        <f>IF(OR(ISBLANK('Precision '!I56),K$2="N"),NA(),'Precision '!I56)</f>
        <v>#N/A</v>
      </c>
      <c r="AM54" s="209" t="e">
        <f>IF(OR(ISBLANK('Precision '!J56),L$2="N"),NA(),'Precision '!J56)</f>
        <v>#N/A</v>
      </c>
      <c r="AN54" s="209" t="e">
        <f>IF(OR(ISBLANK('Precision '!K56),M$2="N"),NA(),'Precision '!K56)</f>
        <v>#N/A</v>
      </c>
      <c r="AO54" s="209" t="e">
        <f>IF(OR(ISBLANK('Precision '!L56),N$2="N"),NA(),'Precision '!L56)</f>
        <v>#N/A</v>
      </c>
      <c r="AP54" s="209" t="e">
        <f>IF(OR(ISBLANK('Precision '!M56),O$2="N"),NA(),'Precision '!M56)</f>
        <v>#N/A</v>
      </c>
      <c r="AQ54" s="209" t="e">
        <f>IF(OR(ISBLANK('Precision '!N56),P$2="N"),NA(),'Precision '!N56)</f>
        <v>#N/A</v>
      </c>
      <c r="AR54" s="209" t="e">
        <f>IF(OR(ISBLANK('Precision '!O56),E$3="N"),NA(),'Precision '!O56)</f>
        <v>#N/A</v>
      </c>
      <c r="AS54" s="209" t="e">
        <f>IF(OR(ISBLANK('Precision '!P56),F$3="N"),NA(),'Precision '!P56)</f>
        <v>#N/A</v>
      </c>
      <c r="AT54" s="209" t="e">
        <f>IF(OR(ISBLANK('Precision '!Q56),G$3="N"),NA(),'Precision '!Q56)</f>
        <v>#N/A</v>
      </c>
      <c r="AU54" s="209" t="e">
        <f>IF(OR(ISBLANK('Precision '!R56),H$3="N"),NA(),'Precision '!R56)</f>
        <v>#N/A</v>
      </c>
      <c r="AV54" s="209" t="e">
        <f>IF(OR(ISBLANK('Precision '!S56),I$3="N"),NA(),'Precision '!S56)</f>
        <v>#N/A</v>
      </c>
      <c r="AW54" s="209" t="e">
        <f>IF(OR(ISBLANK('Precision '!T56),J$3="N"),NA(),'Precision '!T56)</f>
        <v>#N/A</v>
      </c>
      <c r="AX54" s="209" t="e">
        <f>IF(OR(ISBLANK('Precision '!U56),K$3="N"),NA(),'Precision '!U56)</f>
        <v>#N/A</v>
      </c>
      <c r="AY54" s="209" t="e">
        <f>IF(OR(ISBLANK('Precision '!V56),L$3="N"),NA(),'Precision '!V56)</f>
        <v>#N/A</v>
      </c>
      <c r="AZ54" s="209" t="e">
        <f>IF(OR(ISBLANK('Precision '!W56),M$3="N"),NA(),'Precision '!W56)</f>
        <v>#N/A</v>
      </c>
      <c r="BA54" s="209" t="e">
        <f>IF(OR(ISBLANK('Precision '!X56),N$3="N"),NA(),'Precision '!X56)</f>
        <v>#N/A</v>
      </c>
      <c r="BB54" s="209" t="e">
        <f>IF(OR(ISBLANK('Precision '!Y56),O$3="N"),NA(),'Precision '!Y56)</f>
        <v>#N/A</v>
      </c>
      <c r="BC54" s="209" t="e">
        <f>IF(OR(ISBLANK('Precision '!Z56),P$3="N"),NA(),'Precision '!Z56)</f>
        <v>#N/A</v>
      </c>
      <c r="BD54" s="204"/>
      <c r="BE54" s="204"/>
      <c r="BF54" s="204"/>
      <c r="BG54" s="204"/>
      <c r="BH54" s="204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</row>
    <row r="55" spans="1:73" x14ac:dyDescent="0.2">
      <c r="A55" s="204"/>
      <c r="B55" s="204"/>
      <c r="C55" s="204" t="str">
        <f>IF(AND(ISNUMBER('Precision '!C57),E$2="Y"),'Precision '!C57,"")</f>
        <v/>
      </c>
      <c r="D55" s="204" t="str">
        <f>IF(AND(ISNUMBER('Precision '!D57),F$2="Y"),'Precision '!D57,"")</f>
        <v/>
      </c>
      <c r="E55" s="204" t="str">
        <f>IF(AND(ISNUMBER('Precision '!E57),G$2="Y"),'Precision '!E57,"")</f>
        <v/>
      </c>
      <c r="F55" s="204" t="str">
        <f>IF(AND(ISNUMBER('Precision '!F57),H$2="Y"),'Precision '!F57,"")</f>
        <v/>
      </c>
      <c r="G55" s="204" t="str">
        <f>IF(AND(ISNUMBER('Precision '!G57),I$2="Y"),'Precision '!G57,"")</f>
        <v/>
      </c>
      <c r="H55" s="204" t="str">
        <f>IF(AND(ISNUMBER('Precision '!H57),J$2="Y"),'Precision '!H57,"")</f>
        <v/>
      </c>
      <c r="I55" s="204" t="str">
        <f>IF(AND(ISNUMBER('Precision '!I57),K$2="Y"),'Precision '!I57,"")</f>
        <v/>
      </c>
      <c r="J55" s="204" t="str">
        <f>IF(AND(ISNUMBER('Precision '!J57),L$2="Y"),'Precision '!J57,"")</f>
        <v/>
      </c>
      <c r="K55" s="204" t="str">
        <f>IF(AND(ISNUMBER('Precision '!K57),M$2="Y"),'Precision '!K57,"")</f>
        <v/>
      </c>
      <c r="L55" s="204" t="str">
        <f>IF(AND(ISNUMBER('Precision '!L57),N$2="Y"),'Precision '!L57,"")</f>
        <v/>
      </c>
      <c r="M55" s="204" t="str">
        <f>IF(AND(ISNUMBER('Precision '!M57),O$2="Y"),'Precision '!M57,"")</f>
        <v/>
      </c>
      <c r="N55" s="204" t="str">
        <f>IF(AND(ISNUMBER('Precision '!N57),P$2="Y"),'Precision '!N57,"")</f>
        <v/>
      </c>
      <c r="O55" s="204" t="str">
        <f>IF(AND(ISNUMBER('Precision '!O57),E$3="Y"),'Precision '!O57,"")</f>
        <v/>
      </c>
      <c r="P55" s="204" t="str">
        <f>IF(AND(ISNUMBER('Precision '!P57),F$3="Y"),'Precision '!P57,"")</f>
        <v/>
      </c>
      <c r="Q55" s="204" t="str">
        <f>IF(AND(ISNUMBER('Precision '!Q57),G$3="Y"),'Precision '!Q57,"")</f>
        <v/>
      </c>
      <c r="R55" s="204" t="str">
        <f>IF(AND(ISNUMBER('Precision '!R57),H$3="Y"),'Precision '!R57,"")</f>
        <v/>
      </c>
      <c r="S55" s="204" t="str">
        <f>IF(AND(ISNUMBER('Precision '!S57),I$3="Y"),'Precision '!S57,"")</f>
        <v/>
      </c>
      <c r="T55" s="204" t="str">
        <f>IF(AND(ISNUMBER('Precision '!T57),J$3="Y"),'Precision '!T57,"")</f>
        <v/>
      </c>
      <c r="U55" s="204" t="str">
        <f>IF(AND(ISNUMBER('Precision '!U57),K$3="Y"),'Precision '!U57,"")</f>
        <v/>
      </c>
      <c r="V55" s="204" t="str">
        <f>IF(AND(ISNUMBER('Precision '!V57),L$3="Y"),'Precision '!V57,"")</f>
        <v/>
      </c>
      <c r="W55" s="204" t="str">
        <f>IF(AND(ISNUMBER('Precision '!W57),M$3="Y"),'Precision '!W57,"")</f>
        <v/>
      </c>
      <c r="X55" s="204" t="str">
        <f>IF(AND(ISNUMBER('Precision '!X57),N$3="Y"),'Precision '!X57,"")</f>
        <v/>
      </c>
      <c r="Y55" s="204" t="str">
        <f>IF(AND(ISNUMBER('Precision '!Y57),O$3="Y"),'Precision '!Y57,"")</f>
        <v/>
      </c>
      <c r="Z55" s="204" t="str">
        <f>IF(AND(ISNUMBER('Precision '!Z57),P$3="Y"),'Precision '!Z57,"")</f>
        <v/>
      </c>
      <c r="AA55" s="204"/>
      <c r="AB55" s="204"/>
      <c r="AC55" s="204"/>
      <c r="AD55" s="204"/>
      <c r="AE55" s="206">
        <v>19</v>
      </c>
      <c r="AF55" s="209" t="e">
        <f>IF(OR(ISBLANK('Precision '!C57),E$2="N"),NA(),'Precision '!C57)</f>
        <v>#N/A</v>
      </c>
      <c r="AG55" s="209" t="e">
        <f>IF(OR(ISBLANK('Precision '!D57),F$2="N"),NA(),'Precision '!D57)</f>
        <v>#N/A</v>
      </c>
      <c r="AH55" s="209" t="e">
        <f>IF(OR(ISBLANK('Precision '!E57),G$2="N"),NA(),'Precision '!E57)</f>
        <v>#N/A</v>
      </c>
      <c r="AI55" s="209" t="e">
        <f>IF(OR(ISBLANK('Precision '!F57),H$2="N"),NA(),'Precision '!F57)</f>
        <v>#N/A</v>
      </c>
      <c r="AJ55" s="209" t="e">
        <f>IF(OR(ISBLANK('Precision '!G57),I$2="N"),NA(),'Precision '!G57)</f>
        <v>#N/A</v>
      </c>
      <c r="AK55" s="209" t="e">
        <f>IF(OR(ISBLANK('Precision '!H57),J$2="N"),NA(),'Precision '!H57)</f>
        <v>#N/A</v>
      </c>
      <c r="AL55" s="209" t="e">
        <f>IF(OR(ISBLANK('Precision '!I57),K$2="N"),NA(),'Precision '!I57)</f>
        <v>#N/A</v>
      </c>
      <c r="AM55" s="209" t="e">
        <f>IF(OR(ISBLANK('Precision '!J57),L$2="N"),NA(),'Precision '!J57)</f>
        <v>#N/A</v>
      </c>
      <c r="AN55" s="209" t="e">
        <f>IF(OR(ISBLANK('Precision '!K57),M$2="N"),NA(),'Precision '!K57)</f>
        <v>#N/A</v>
      </c>
      <c r="AO55" s="209" t="e">
        <f>IF(OR(ISBLANK('Precision '!L57),N$2="N"),NA(),'Precision '!L57)</f>
        <v>#N/A</v>
      </c>
      <c r="AP55" s="209" t="e">
        <f>IF(OR(ISBLANK('Precision '!M57),O$2="N"),NA(),'Precision '!M57)</f>
        <v>#N/A</v>
      </c>
      <c r="AQ55" s="209" t="e">
        <f>IF(OR(ISBLANK('Precision '!N57),P$2="N"),NA(),'Precision '!N57)</f>
        <v>#N/A</v>
      </c>
      <c r="AR55" s="209" t="e">
        <f>IF(OR(ISBLANK('Precision '!O57),E$3="N"),NA(),'Precision '!O57)</f>
        <v>#N/A</v>
      </c>
      <c r="AS55" s="209" t="e">
        <f>IF(OR(ISBLANK('Precision '!P57),F$3="N"),NA(),'Precision '!P57)</f>
        <v>#N/A</v>
      </c>
      <c r="AT55" s="209" t="e">
        <f>IF(OR(ISBLANK('Precision '!Q57),G$3="N"),NA(),'Precision '!Q57)</f>
        <v>#N/A</v>
      </c>
      <c r="AU55" s="209" t="e">
        <f>IF(OR(ISBLANK('Precision '!R57),H$3="N"),NA(),'Precision '!R57)</f>
        <v>#N/A</v>
      </c>
      <c r="AV55" s="209" t="e">
        <f>IF(OR(ISBLANK('Precision '!S57),I$3="N"),NA(),'Precision '!S57)</f>
        <v>#N/A</v>
      </c>
      <c r="AW55" s="209" t="e">
        <f>IF(OR(ISBLANK('Precision '!T57),J$3="N"),NA(),'Precision '!T57)</f>
        <v>#N/A</v>
      </c>
      <c r="AX55" s="209" t="e">
        <f>IF(OR(ISBLANK('Precision '!U57),K$3="N"),NA(),'Precision '!U57)</f>
        <v>#N/A</v>
      </c>
      <c r="AY55" s="209" t="e">
        <f>IF(OR(ISBLANK('Precision '!V57),L$3="N"),NA(),'Precision '!V57)</f>
        <v>#N/A</v>
      </c>
      <c r="AZ55" s="209" t="e">
        <f>IF(OR(ISBLANK('Precision '!W57),M$3="N"),NA(),'Precision '!W57)</f>
        <v>#N/A</v>
      </c>
      <c r="BA55" s="209" t="e">
        <f>IF(OR(ISBLANK('Precision '!X57),N$3="N"),NA(),'Precision '!X57)</f>
        <v>#N/A</v>
      </c>
      <c r="BB55" s="209" t="e">
        <f>IF(OR(ISBLANK('Precision '!Y57),O$3="N"),NA(),'Precision '!Y57)</f>
        <v>#N/A</v>
      </c>
      <c r="BC55" s="209" t="e">
        <f>IF(OR(ISBLANK('Precision '!Z57),P$3="N"),NA(),'Precision '!Z57)</f>
        <v>#N/A</v>
      </c>
      <c r="BD55" s="204"/>
      <c r="BE55" s="204"/>
      <c r="BF55" s="204"/>
      <c r="BG55" s="204"/>
      <c r="BH55" s="204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</row>
    <row r="56" spans="1:73" x14ac:dyDescent="0.2">
      <c r="A56" s="204"/>
      <c r="B56" s="204"/>
      <c r="C56" s="204" t="str">
        <f>IF(AND(ISNUMBER('Precision '!C58),E$2="Y"),'Precision '!C58,"")</f>
        <v/>
      </c>
      <c r="D56" s="204" t="str">
        <f>IF(AND(ISNUMBER('Precision '!D58),F$2="Y"),'Precision '!D58,"")</f>
        <v/>
      </c>
      <c r="E56" s="204" t="str">
        <f>IF(AND(ISNUMBER('Precision '!E58),G$2="Y"),'Precision '!E58,"")</f>
        <v/>
      </c>
      <c r="F56" s="204" t="str">
        <f>IF(AND(ISNUMBER('Precision '!F58),H$2="Y"),'Precision '!F58,"")</f>
        <v/>
      </c>
      <c r="G56" s="204" t="str">
        <f>IF(AND(ISNUMBER('Precision '!G58),I$2="Y"),'Precision '!G58,"")</f>
        <v/>
      </c>
      <c r="H56" s="204" t="str">
        <f>IF(AND(ISNUMBER('Precision '!H58),J$2="Y"),'Precision '!H58,"")</f>
        <v/>
      </c>
      <c r="I56" s="204" t="str">
        <f>IF(AND(ISNUMBER('Precision '!I58),K$2="Y"),'Precision '!I58,"")</f>
        <v/>
      </c>
      <c r="J56" s="204" t="str">
        <f>IF(AND(ISNUMBER('Precision '!J58),L$2="Y"),'Precision '!J58,"")</f>
        <v/>
      </c>
      <c r="K56" s="204" t="str">
        <f>IF(AND(ISNUMBER('Precision '!K58),M$2="Y"),'Precision '!K58,"")</f>
        <v/>
      </c>
      <c r="L56" s="204" t="str">
        <f>IF(AND(ISNUMBER('Precision '!L58),N$2="Y"),'Precision '!L58,"")</f>
        <v/>
      </c>
      <c r="M56" s="204" t="str">
        <f>IF(AND(ISNUMBER('Precision '!M58),O$2="Y"),'Precision '!M58,"")</f>
        <v/>
      </c>
      <c r="N56" s="204" t="str">
        <f>IF(AND(ISNUMBER('Precision '!N58),P$2="Y"),'Precision '!N58,"")</f>
        <v/>
      </c>
      <c r="O56" s="204" t="str">
        <f>IF(AND(ISNUMBER('Precision '!O58),E$3="Y"),'Precision '!O58,"")</f>
        <v/>
      </c>
      <c r="P56" s="204" t="str">
        <f>IF(AND(ISNUMBER('Precision '!P58),F$3="Y"),'Precision '!P58,"")</f>
        <v/>
      </c>
      <c r="Q56" s="204" t="str">
        <f>IF(AND(ISNUMBER('Precision '!Q58),G$3="Y"),'Precision '!Q58,"")</f>
        <v/>
      </c>
      <c r="R56" s="204" t="str">
        <f>IF(AND(ISNUMBER('Precision '!R58),H$3="Y"),'Precision '!R58,"")</f>
        <v/>
      </c>
      <c r="S56" s="204" t="str">
        <f>IF(AND(ISNUMBER('Precision '!S58),I$3="Y"),'Precision '!S58,"")</f>
        <v/>
      </c>
      <c r="T56" s="204" t="str">
        <f>IF(AND(ISNUMBER('Precision '!T58),J$3="Y"),'Precision '!T58,"")</f>
        <v/>
      </c>
      <c r="U56" s="204" t="str">
        <f>IF(AND(ISNUMBER('Precision '!U58),K$3="Y"),'Precision '!U58,"")</f>
        <v/>
      </c>
      <c r="V56" s="204" t="str">
        <f>IF(AND(ISNUMBER('Precision '!V58),L$3="Y"),'Precision '!V58,"")</f>
        <v/>
      </c>
      <c r="W56" s="204" t="str">
        <f>IF(AND(ISNUMBER('Precision '!W58),M$3="Y"),'Precision '!W58,"")</f>
        <v/>
      </c>
      <c r="X56" s="204" t="str">
        <f>IF(AND(ISNUMBER('Precision '!X58),N$3="Y"),'Precision '!X58,"")</f>
        <v/>
      </c>
      <c r="Y56" s="204" t="str">
        <f>IF(AND(ISNUMBER('Precision '!Y58),O$3="Y"),'Precision '!Y58,"")</f>
        <v/>
      </c>
      <c r="Z56" s="204" t="str">
        <f>IF(AND(ISNUMBER('Precision '!Z58),P$3="Y"),'Precision '!Z58,"")</f>
        <v/>
      </c>
      <c r="AA56" s="204"/>
      <c r="AB56" s="204"/>
      <c r="AC56" s="204"/>
      <c r="AD56" s="204"/>
      <c r="AE56" s="206">
        <v>20</v>
      </c>
      <c r="AF56" s="209" t="e">
        <f>IF(OR(ISBLANK('Precision '!C58),E$2="N"),NA(),'Precision '!C58)</f>
        <v>#N/A</v>
      </c>
      <c r="AG56" s="209" t="e">
        <f>IF(OR(ISBLANK('Precision '!D58),F$2="N"),NA(),'Precision '!D58)</f>
        <v>#N/A</v>
      </c>
      <c r="AH56" s="209" t="e">
        <f>IF(OR(ISBLANK('Precision '!E58),G$2="N"),NA(),'Precision '!E58)</f>
        <v>#N/A</v>
      </c>
      <c r="AI56" s="209" t="e">
        <f>IF(OR(ISBLANK('Precision '!F58),H$2="N"),NA(),'Precision '!F58)</f>
        <v>#N/A</v>
      </c>
      <c r="AJ56" s="209" t="e">
        <f>IF(OR(ISBLANK('Precision '!G58),I$2="N"),NA(),'Precision '!G58)</f>
        <v>#N/A</v>
      </c>
      <c r="AK56" s="209" t="e">
        <f>IF(OR(ISBLANK('Precision '!H58),J$2="N"),NA(),'Precision '!H58)</f>
        <v>#N/A</v>
      </c>
      <c r="AL56" s="209" t="e">
        <f>IF(OR(ISBLANK('Precision '!I58),K$2="N"),NA(),'Precision '!I58)</f>
        <v>#N/A</v>
      </c>
      <c r="AM56" s="209" t="e">
        <f>IF(OR(ISBLANK('Precision '!J58),L$2="N"),NA(),'Precision '!J58)</f>
        <v>#N/A</v>
      </c>
      <c r="AN56" s="209" t="e">
        <f>IF(OR(ISBLANK('Precision '!K58),M$2="N"),NA(),'Precision '!K58)</f>
        <v>#N/A</v>
      </c>
      <c r="AO56" s="209" t="e">
        <f>IF(OR(ISBLANK('Precision '!L58),N$2="N"),NA(),'Precision '!L58)</f>
        <v>#N/A</v>
      </c>
      <c r="AP56" s="209" t="e">
        <f>IF(OR(ISBLANK('Precision '!M58),O$2="N"),NA(),'Precision '!M58)</f>
        <v>#N/A</v>
      </c>
      <c r="AQ56" s="209" t="e">
        <f>IF(OR(ISBLANK('Precision '!N58),P$2="N"),NA(),'Precision '!N58)</f>
        <v>#N/A</v>
      </c>
      <c r="AR56" s="209" t="e">
        <f>IF(OR(ISBLANK('Precision '!O58),E$3="N"),NA(),'Precision '!O58)</f>
        <v>#N/A</v>
      </c>
      <c r="AS56" s="209" t="e">
        <f>IF(OR(ISBLANK('Precision '!P58),F$3="N"),NA(),'Precision '!P58)</f>
        <v>#N/A</v>
      </c>
      <c r="AT56" s="209" t="e">
        <f>IF(OR(ISBLANK('Precision '!Q58),G$3="N"),NA(),'Precision '!Q58)</f>
        <v>#N/A</v>
      </c>
      <c r="AU56" s="209" t="e">
        <f>IF(OR(ISBLANK('Precision '!R58),H$3="N"),NA(),'Precision '!R58)</f>
        <v>#N/A</v>
      </c>
      <c r="AV56" s="209" t="e">
        <f>IF(OR(ISBLANK('Precision '!S58),I$3="N"),NA(),'Precision '!S58)</f>
        <v>#N/A</v>
      </c>
      <c r="AW56" s="209" t="e">
        <f>IF(OR(ISBLANK('Precision '!T58),J$3="N"),NA(),'Precision '!T58)</f>
        <v>#N/A</v>
      </c>
      <c r="AX56" s="209" t="e">
        <f>IF(OR(ISBLANK('Precision '!U58),K$3="N"),NA(),'Precision '!U58)</f>
        <v>#N/A</v>
      </c>
      <c r="AY56" s="209" t="e">
        <f>IF(OR(ISBLANK('Precision '!V58),L$3="N"),NA(),'Precision '!V58)</f>
        <v>#N/A</v>
      </c>
      <c r="AZ56" s="209" t="e">
        <f>IF(OR(ISBLANK('Precision '!W58),M$3="N"),NA(),'Precision '!W58)</f>
        <v>#N/A</v>
      </c>
      <c r="BA56" s="209" t="e">
        <f>IF(OR(ISBLANK('Precision '!X58),N$3="N"),NA(),'Precision '!X58)</f>
        <v>#N/A</v>
      </c>
      <c r="BB56" s="209" t="e">
        <f>IF(OR(ISBLANK('Precision '!Y58),O$3="N"),NA(),'Precision '!Y58)</f>
        <v>#N/A</v>
      </c>
      <c r="BC56" s="209" t="e">
        <f>IF(OR(ISBLANK('Precision '!Z58),P$3="N"),NA(),'Precision '!Z58)</f>
        <v>#N/A</v>
      </c>
      <c r="BD56" s="204"/>
      <c r="BE56" s="204"/>
      <c r="BF56" s="204"/>
      <c r="BG56" s="204"/>
      <c r="BH56" s="204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</row>
    <row r="57" spans="1:73" x14ac:dyDescent="0.2">
      <c r="A57" s="204"/>
      <c r="B57" s="204"/>
      <c r="C57" s="204" t="str">
        <f>IF(AND(ISNUMBER('Precision '!C59),E$2="Y"),'Precision '!C59,"")</f>
        <v/>
      </c>
      <c r="D57" s="204" t="str">
        <f>IF(AND(ISNUMBER('Precision '!D59),F$2="Y"),'Precision '!D59,"")</f>
        <v/>
      </c>
      <c r="E57" s="204" t="str">
        <f>IF(AND(ISNUMBER('Precision '!E59),G$2="Y"),'Precision '!E59,"")</f>
        <v/>
      </c>
      <c r="F57" s="204" t="str">
        <f>IF(AND(ISNUMBER('Precision '!F59),H$2="Y"),'Precision '!F59,"")</f>
        <v/>
      </c>
      <c r="G57" s="204" t="str">
        <f>IF(AND(ISNUMBER('Precision '!G59),I$2="Y"),'Precision '!G59,"")</f>
        <v/>
      </c>
      <c r="H57" s="204" t="str">
        <f>IF(AND(ISNUMBER('Precision '!H59),J$2="Y"),'Precision '!H59,"")</f>
        <v/>
      </c>
      <c r="I57" s="204" t="str">
        <f>IF(AND(ISNUMBER('Precision '!I59),K$2="Y"),'Precision '!I59,"")</f>
        <v/>
      </c>
      <c r="J57" s="204" t="str">
        <f>IF(AND(ISNUMBER('Precision '!J59),L$2="Y"),'Precision '!J59,"")</f>
        <v/>
      </c>
      <c r="K57" s="204" t="str">
        <f>IF(AND(ISNUMBER('Precision '!K59),M$2="Y"),'Precision '!K59,"")</f>
        <v/>
      </c>
      <c r="L57" s="204" t="str">
        <f>IF(AND(ISNUMBER('Precision '!L59),N$2="Y"),'Precision '!L59,"")</f>
        <v/>
      </c>
      <c r="M57" s="204" t="str">
        <f>IF(AND(ISNUMBER('Precision '!M59),O$2="Y"),'Precision '!M59,"")</f>
        <v/>
      </c>
      <c r="N57" s="204" t="str">
        <f>IF(AND(ISNUMBER('Precision '!N59),P$2="Y"),'Precision '!N59,"")</f>
        <v/>
      </c>
      <c r="O57" s="204" t="str">
        <f>IF(AND(ISNUMBER('Precision '!O59),E$3="Y"),'Precision '!O59,"")</f>
        <v/>
      </c>
      <c r="P57" s="204" t="str">
        <f>IF(AND(ISNUMBER('Precision '!P59),F$3="Y"),'Precision '!P59,"")</f>
        <v/>
      </c>
      <c r="Q57" s="204" t="str">
        <f>IF(AND(ISNUMBER('Precision '!Q59),G$3="Y"),'Precision '!Q59,"")</f>
        <v/>
      </c>
      <c r="R57" s="204" t="str">
        <f>IF(AND(ISNUMBER('Precision '!R59),H$3="Y"),'Precision '!R59,"")</f>
        <v/>
      </c>
      <c r="S57" s="204" t="str">
        <f>IF(AND(ISNUMBER('Precision '!S59),I$3="Y"),'Precision '!S59,"")</f>
        <v/>
      </c>
      <c r="T57" s="204" t="str">
        <f>IF(AND(ISNUMBER('Precision '!T59),J$3="Y"),'Precision '!T59,"")</f>
        <v/>
      </c>
      <c r="U57" s="204" t="str">
        <f>IF(AND(ISNUMBER('Precision '!U59),K$3="Y"),'Precision '!U59,"")</f>
        <v/>
      </c>
      <c r="V57" s="204" t="str">
        <f>IF(AND(ISNUMBER('Precision '!V59),L$3="Y"),'Precision '!V59,"")</f>
        <v/>
      </c>
      <c r="W57" s="204" t="str">
        <f>IF(AND(ISNUMBER('Precision '!W59),M$3="Y"),'Precision '!W59,"")</f>
        <v/>
      </c>
      <c r="X57" s="204" t="str">
        <f>IF(AND(ISNUMBER('Precision '!X59),N$3="Y"),'Precision '!X59,"")</f>
        <v/>
      </c>
      <c r="Y57" s="204" t="str">
        <f>IF(AND(ISNUMBER('Precision '!Y59),O$3="Y"),'Precision '!Y59,"")</f>
        <v/>
      </c>
      <c r="Z57" s="204" t="str">
        <f>IF(AND(ISNUMBER('Precision '!Z59),P$3="Y"),'Precision '!Z59,"")</f>
        <v/>
      </c>
      <c r="AA57" s="204"/>
      <c r="AB57" s="204"/>
      <c r="AC57" s="204"/>
      <c r="AD57" s="204"/>
      <c r="AE57" s="206">
        <v>21</v>
      </c>
      <c r="AF57" s="209" t="e">
        <f>IF(OR(ISBLANK('Precision '!C59),E$2="N"),NA(),'Precision '!C59)</f>
        <v>#N/A</v>
      </c>
      <c r="AG57" s="209" t="e">
        <f>IF(OR(ISBLANK('Precision '!D59),F$2="N"),NA(),'Precision '!D59)</f>
        <v>#N/A</v>
      </c>
      <c r="AH57" s="209" t="e">
        <f>IF(OR(ISBLANK('Precision '!E59),G$2="N"),NA(),'Precision '!E59)</f>
        <v>#N/A</v>
      </c>
      <c r="AI57" s="209" t="e">
        <f>IF(OR(ISBLANK('Precision '!F59),H$2="N"),NA(),'Precision '!F59)</f>
        <v>#N/A</v>
      </c>
      <c r="AJ57" s="209" t="e">
        <f>IF(OR(ISBLANK('Precision '!G59),I$2="N"),NA(),'Precision '!G59)</f>
        <v>#N/A</v>
      </c>
      <c r="AK57" s="209" t="e">
        <f>IF(OR(ISBLANK('Precision '!H59),J$2="N"),NA(),'Precision '!H59)</f>
        <v>#N/A</v>
      </c>
      <c r="AL57" s="209" t="e">
        <f>IF(OR(ISBLANK('Precision '!I59),K$2="N"),NA(),'Precision '!I59)</f>
        <v>#N/A</v>
      </c>
      <c r="AM57" s="209" t="e">
        <f>IF(OR(ISBLANK('Precision '!J59),L$2="N"),NA(),'Precision '!J59)</f>
        <v>#N/A</v>
      </c>
      <c r="AN57" s="209" t="e">
        <f>IF(OR(ISBLANK('Precision '!K59),M$2="N"),NA(),'Precision '!K59)</f>
        <v>#N/A</v>
      </c>
      <c r="AO57" s="209" t="e">
        <f>IF(OR(ISBLANK('Precision '!L59),N$2="N"),NA(),'Precision '!L59)</f>
        <v>#N/A</v>
      </c>
      <c r="AP57" s="209" t="e">
        <f>IF(OR(ISBLANK('Precision '!M59),O$2="N"),NA(),'Precision '!M59)</f>
        <v>#N/A</v>
      </c>
      <c r="AQ57" s="209" t="e">
        <f>IF(OR(ISBLANK('Precision '!N59),P$2="N"),NA(),'Precision '!N59)</f>
        <v>#N/A</v>
      </c>
      <c r="AR57" s="209" t="e">
        <f>IF(OR(ISBLANK('Precision '!O59),E$3="N"),NA(),'Precision '!O59)</f>
        <v>#N/A</v>
      </c>
      <c r="AS57" s="209" t="e">
        <f>IF(OR(ISBLANK('Precision '!P59),F$3="N"),NA(),'Precision '!P59)</f>
        <v>#N/A</v>
      </c>
      <c r="AT57" s="209" t="e">
        <f>IF(OR(ISBLANK('Precision '!Q59),G$3="N"),NA(),'Precision '!Q59)</f>
        <v>#N/A</v>
      </c>
      <c r="AU57" s="209" t="e">
        <f>IF(OR(ISBLANK('Precision '!R59),H$3="N"),NA(),'Precision '!R59)</f>
        <v>#N/A</v>
      </c>
      <c r="AV57" s="209" t="e">
        <f>IF(OR(ISBLANK('Precision '!S59),I$3="N"),NA(),'Precision '!S59)</f>
        <v>#N/A</v>
      </c>
      <c r="AW57" s="209" t="e">
        <f>IF(OR(ISBLANK('Precision '!T59),J$3="N"),NA(),'Precision '!T59)</f>
        <v>#N/A</v>
      </c>
      <c r="AX57" s="209" t="e">
        <f>IF(OR(ISBLANK('Precision '!U59),K$3="N"),NA(),'Precision '!U59)</f>
        <v>#N/A</v>
      </c>
      <c r="AY57" s="209" t="e">
        <f>IF(OR(ISBLANK('Precision '!V59),L$3="N"),NA(),'Precision '!V59)</f>
        <v>#N/A</v>
      </c>
      <c r="AZ57" s="209" t="e">
        <f>IF(OR(ISBLANK('Precision '!W59),M$3="N"),NA(),'Precision '!W59)</f>
        <v>#N/A</v>
      </c>
      <c r="BA57" s="209" t="e">
        <f>IF(OR(ISBLANK('Precision '!X59),N$3="N"),NA(),'Precision '!X59)</f>
        <v>#N/A</v>
      </c>
      <c r="BB57" s="209" t="e">
        <f>IF(OR(ISBLANK('Precision '!Y59),O$3="N"),NA(),'Precision '!Y59)</f>
        <v>#N/A</v>
      </c>
      <c r="BC57" s="209" t="e">
        <f>IF(OR(ISBLANK('Precision '!Z59),P$3="N"),NA(),'Precision '!Z59)</f>
        <v>#N/A</v>
      </c>
      <c r="BD57" s="204"/>
      <c r="BE57" s="204"/>
      <c r="BF57" s="204"/>
      <c r="BG57" s="204"/>
      <c r="BH57" s="204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</row>
    <row r="58" spans="1:73" x14ac:dyDescent="0.2">
      <c r="A58" s="204"/>
      <c r="B58" s="204"/>
      <c r="C58" s="204" t="str">
        <f>IF(AND(ISNUMBER('Precision '!C60),E$2="Y"),'Precision '!C60,"")</f>
        <v/>
      </c>
      <c r="D58" s="204" t="str">
        <f>IF(AND(ISNUMBER('Precision '!D60),F$2="Y"),'Precision '!D60,"")</f>
        <v/>
      </c>
      <c r="E58" s="204" t="str">
        <f>IF(AND(ISNUMBER('Precision '!E60),G$2="Y"),'Precision '!E60,"")</f>
        <v/>
      </c>
      <c r="F58" s="204" t="str">
        <f>IF(AND(ISNUMBER('Precision '!F60),H$2="Y"),'Precision '!F60,"")</f>
        <v/>
      </c>
      <c r="G58" s="204" t="str">
        <f>IF(AND(ISNUMBER('Precision '!G60),I$2="Y"),'Precision '!G60,"")</f>
        <v/>
      </c>
      <c r="H58" s="204" t="str">
        <f>IF(AND(ISNUMBER('Precision '!H60),J$2="Y"),'Precision '!H60,"")</f>
        <v/>
      </c>
      <c r="I58" s="204" t="str">
        <f>IF(AND(ISNUMBER('Precision '!I60),K$2="Y"),'Precision '!I60,"")</f>
        <v/>
      </c>
      <c r="J58" s="204" t="str">
        <f>IF(AND(ISNUMBER('Precision '!J60),L$2="Y"),'Precision '!J60,"")</f>
        <v/>
      </c>
      <c r="K58" s="204" t="str">
        <f>IF(AND(ISNUMBER('Precision '!K60),M$2="Y"),'Precision '!K60,"")</f>
        <v/>
      </c>
      <c r="L58" s="204" t="str">
        <f>IF(AND(ISNUMBER('Precision '!L60),N$2="Y"),'Precision '!L60,"")</f>
        <v/>
      </c>
      <c r="M58" s="204" t="str">
        <f>IF(AND(ISNUMBER('Precision '!M60),O$2="Y"),'Precision '!M60,"")</f>
        <v/>
      </c>
      <c r="N58" s="204" t="str">
        <f>IF(AND(ISNUMBER('Precision '!N60),P$2="Y"),'Precision '!N60,"")</f>
        <v/>
      </c>
      <c r="O58" s="204" t="str">
        <f>IF(AND(ISNUMBER('Precision '!O60),E$3="Y"),'Precision '!O60,"")</f>
        <v/>
      </c>
      <c r="P58" s="204" t="str">
        <f>IF(AND(ISNUMBER('Precision '!P60),F$3="Y"),'Precision '!P60,"")</f>
        <v/>
      </c>
      <c r="Q58" s="204" t="str">
        <f>IF(AND(ISNUMBER('Precision '!Q60),G$3="Y"),'Precision '!Q60,"")</f>
        <v/>
      </c>
      <c r="R58" s="204" t="str">
        <f>IF(AND(ISNUMBER('Precision '!R60),H$3="Y"),'Precision '!R60,"")</f>
        <v/>
      </c>
      <c r="S58" s="204" t="str">
        <f>IF(AND(ISNUMBER('Precision '!S60),I$3="Y"),'Precision '!S60,"")</f>
        <v/>
      </c>
      <c r="T58" s="204" t="str">
        <f>IF(AND(ISNUMBER('Precision '!T60),J$3="Y"),'Precision '!T60,"")</f>
        <v/>
      </c>
      <c r="U58" s="204" t="str">
        <f>IF(AND(ISNUMBER('Precision '!U60),K$3="Y"),'Precision '!U60,"")</f>
        <v/>
      </c>
      <c r="V58" s="204" t="str">
        <f>IF(AND(ISNUMBER('Precision '!V60),L$3="Y"),'Precision '!V60,"")</f>
        <v/>
      </c>
      <c r="W58" s="204" t="str">
        <f>IF(AND(ISNUMBER('Precision '!W60),M$3="Y"),'Precision '!W60,"")</f>
        <v/>
      </c>
      <c r="X58" s="204" t="str">
        <f>IF(AND(ISNUMBER('Precision '!X60),N$3="Y"),'Precision '!X60,"")</f>
        <v/>
      </c>
      <c r="Y58" s="204" t="str">
        <f>IF(AND(ISNUMBER('Precision '!Y60),O$3="Y"),'Precision '!Y60,"")</f>
        <v/>
      </c>
      <c r="Z58" s="204" t="str">
        <f>IF(AND(ISNUMBER('Precision '!Z60),P$3="Y"),'Precision '!Z60,"")</f>
        <v/>
      </c>
      <c r="AA58" s="204"/>
      <c r="AB58" s="204"/>
      <c r="AC58" s="204"/>
      <c r="AD58" s="204"/>
      <c r="AE58" s="206">
        <v>22</v>
      </c>
      <c r="AF58" s="209" t="e">
        <f>IF(OR(ISBLANK('Precision '!C60),E$2="N"),NA(),'Precision '!C60)</f>
        <v>#N/A</v>
      </c>
      <c r="AG58" s="209" t="e">
        <f>IF(OR(ISBLANK('Precision '!D60),F$2="N"),NA(),'Precision '!D60)</f>
        <v>#N/A</v>
      </c>
      <c r="AH58" s="209" t="e">
        <f>IF(OR(ISBLANK('Precision '!E60),G$2="N"),NA(),'Precision '!E60)</f>
        <v>#N/A</v>
      </c>
      <c r="AI58" s="209" t="e">
        <f>IF(OR(ISBLANK('Precision '!F60),H$2="N"),NA(),'Precision '!F60)</f>
        <v>#N/A</v>
      </c>
      <c r="AJ58" s="209" t="e">
        <f>IF(OR(ISBLANK('Precision '!G60),I$2="N"),NA(),'Precision '!G60)</f>
        <v>#N/A</v>
      </c>
      <c r="AK58" s="209" t="e">
        <f>IF(OR(ISBLANK('Precision '!H60),J$2="N"),NA(),'Precision '!H60)</f>
        <v>#N/A</v>
      </c>
      <c r="AL58" s="209" t="e">
        <f>IF(OR(ISBLANK('Precision '!I60),K$2="N"),NA(),'Precision '!I60)</f>
        <v>#N/A</v>
      </c>
      <c r="AM58" s="209" t="e">
        <f>IF(OR(ISBLANK('Precision '!J60),L$2="N"),NA(),'Precision '!J60)</f>
        <v>#N/A</v>
      </c>
      <c r="AN58" s="209" t="e">
        <f>IF(OR(ISBLANK('Precision '!K60),M$2="N"),NA(),'Precision '!K60)</f>
        <v>#N/A</v>
      </c>
      <c r="AO58" s="209" t="e">
        <f>IF(OR(ISBLANK('Precision '!L60),N$2="N"),NA(),'Precision '!L60)</f>
        <v>#N/A</v>
      </c>
      <c r="AP58" s="209" t="e">
        <f>IF(OR(ISBLANK('Precision '!M60),O$2="N"),NA(),'Precision '!M60)</f>
        <v>#N/A</v>
      </c>
      <c r="AQ58" s="209" t="e">
        <f>IF(OR(ISBLANK('Precision '!N60),P$2="N"),NA(),'Precision '!N60)</f>
        <v>#N/A</v>
      </c>
      <c r="AR58" s="209" t="e">
        <f>IF(OR(ISBLANK('Precision '!O60),E$3="N"),NA(),'Precision '!O60)</f>
        <v>#N/A</v>
      </c>
      <c r="AS58" s="209" t="e">
        <f>IF(OR(ISBLANK('Precision '!P60),F$3="N"),NA(),'Precision '!P60)</f>
        <v>#N/A</v>
      </c>
      <c r="AT58" s="209" t="e">
        <f>IF(OR(ISBLANK('Precision '!Q60),G$3="N"),NA(),'Precision '!Q60)</f>
        <v>#N/A</v>
      </c>
      <c r="AU58" s="209" t="e">
        <f>IF(OR(ISBLANK('Precision '!R60),H$3="N"),NA(),'Precision '!R60)</f>
        <v>#N/A</v>
      </c>
      <c r="AV58" s="209" t="e">
        <f>IF(OR(ISBLANK('Precision '!S60),I$3="N"),NA(),'Precision '!S60)</f>
        <v>#N/A</v>
      </c>
      <c r="AW58" s="209" t="e">
        <f>IF(OR(ISBLANK('Precision '!T60),J$3="N"),NA(),'Precision '!T60)</f>
        <v>#N/A</v>
      </c>
      <c r="AX58" s="209" t="e">
        <f>IF(OR(ISBLANK('Precision '!U60),K$3="N"),NA(),'Precision '!U60)</f>
        <v>#N/A</v>
      </c>
      <c r="AY58" s="209" t="e">
        <f>IF(OR(ISBLANK('Precision '!V60),L$3="N"),NA(),'Precision '!V60)</f>
        <v>#N/A</v>
      </c>
      <c r="AZ58" s="209" t="e">
        <f>IF(OR(ISBLANK('Precision '!W60),M$3="N"),NA(),'Precision '!W60)</f>
        <v>#N/A</v>
      </c>
      <c r="BA58" s="209" t="e">
        <f>IF(OR(ISBLANK('Precision '!X60),N$3="N"),NA(),'Precision '!X60)</f>
        <v>#N/A</v>
      </c>
      <c r="BB58" s="209" t="e">
        <f>IF(OR(ISBLANK('Precision '!Y60),O$3="N"),NA(),'Precision '!Y60)</f>
        <v>#N/A</v>
      </c>
      <c r="BC58" s="209" t="e">
        <f>IF(OR(ISBLANK('Precision '!Z60),P$3="N"),NA(),'Precision '!Z60)</f>
        <v>#N/A</v>
      </c>
      <c r="BD58" s="204"/>
      <c r="BE58" s="204"/>
      <c r="BF58" s="204"/>
      <c r="BG58" s="204"/>
      <c r="BH58" s="204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</row>
    <row r="59" spans="1:73" x14ac:dyDescent="0.2">
      <c r="A59" s="204"/>
      <c r="B59" s="204"/>
      <c r="C59" s="204" t="str">
        <f>IF(AND(ISNUMBER('Precision '!C61),E$2="Y"),'Precision '!C61,"")</f>
        <v/>
      </c>
      <c r="D59" s="204" t="str">
        <f>IF(AND(ISNUMBER('Precision '!D61),F$2="Y"),'Precision '!D61,"")</f>
        <v/>
      </c>
      <c r="E59" s="204" t="str">
        <f>IF(AND(ISNUMBER('Precision '!E61),G$2="Y"),'Precision '!E61,"")</f>
        <v/>
      </c>
      <c r="F59" s="204" t="str">
        <f>IF(AND(ISNUMBER('Precision '!F61),H$2="Y"),'Precision '!F61,"")</f>
        <v/>
      </c>
      <c r="G59" s="204" t="str">
        <f>IF(AND(ISNUMBER('Precision '!G61),I$2="Y"),'Precision '!G61,"")</f>
        <v/>
      </c>
      <c r="H59" s="204" t="str">
        <f>IF(AND(ISNUMBER('Precision '!H61),J$2="Y"),'Precision '!H61,"")</f>
        <v/>
      </c>
      <c r="I59" s="204" t="str">
        <f>IF(AND(ISNUMBER('Precision '!I61),K$2="Y"),'Precision '!I61,"")</f>
        <v/>
      </c>
      <c r="J59" s="204" t="str">
        <f>IF(AND(ISNUMBER('Precision '!J61),L$2="Y"),'Precision '!J61,"")</f>
        <v/>
      </c>
      <c r="K59" s="204" t="str">
        <f>IF(AND(ISNUMBER('Precision '!K61),M$2="Y"),'Precision '!K61,"")</f>
        <v/>
      </c>
      <c r="L59" s="204" t="str">
        <f>IF(AND(ISNUMBER('Precision '!L61),N$2="Y"),'Precision '!L61,"")</f>
        <v/>
      </c>
      <c r="M59" s="204" t="str">
        <f>IF(AND(ISNUMBER('Precision '!M61),O$2="Y"),'Precision '!M61,"")</f>
        <v/>
      </c>
      <c r="N59" s="204" t="str">
        <f>IF(AND(ISNUMBER('Precision '!N61),P$2="Y"),'Precision '!N61,"")</f>
        <v/>
      </c>
      <c r="O59" s="204" t="str">
        <f>IF(AND(ISNUMBER('Precision '!O61),E$3="Y"),'Precision '!O61,"")</f>
        <v/>
      </c>
      <c r="P59" s="204" t="str">
        <f>IF(AND(ISNUMBER('Precision '!P61),F$3="Y"),'Precision '!P61,"")</f>
        <v/>
      </c>
      <c r="Q59" s="204" t="str">
        <f>IF(AND(ISNUMBER('Precision '!Q61),G$3="Y"),'Precision '!Q61,"")</f>
        <v/>
      </c>
      <c r="R59" s="204" t="str">
        <f>IF(AND(ISNUMBER('Precision '!R61),H$3="Y"),'Precision '!R61,"")</f>
        <v/>
      </c>
      <c r="S59" s="204" t="str">
        <f>IF(AND(ISNUMBER('Precision '!S61),I$3="Y"),'Precision '!S61,"")</f>
        <v/>
      </c>
      <c r="T59" s="204" t="str">
        <f>IF(AND(ISNUMBER('Precision '!T61),J$3="Y"),'Precision '!T61,"")</f>
        <v/>
      </c>
      <c r="U59" s="204" t="str">
        <f>IF(AND(ISNUMBER('Precision '!U61),K$3="Y"),'Precision '!U61,"")</f>
        <v/>
      </c>
      <c r="V59" s="204" t="str">
        <f>IF(AND(ISNUMBER('Precision '!V61),L$3="Y"),'Precision '!V61,"")</f>
        <v/>
      </c>
      <c r="W59" s="204" t="str">
        <f>IF(AND(ISNUMBER('Precision '!W61),M$3="Y"),'Precision '!W61,"")</f>
        <v/>
      </c>
      <c r="X59" s="204" t="str">
        <f>IF(AND(ISNUMBER('Precision '!X61),N$3="Y"),'Precision '!X61,"")</f>
        <v/>
      </c>
      <c r="Y59" s="204" t="str">
        <f>IF(AND(ISNUMBER('Precision '!Y61),O$3="Y"),'Precision '!Y61,"")</f>
        <v/>
      </c>
      <c r="Z59" s="204" t="str">
        <f>IF(AND(ISNUMBER('Precision '!Z61),P$3="Y"),'Precision '!Z61,"")</f>
        <v/>
      </c>
      <c r="AA59" s="204"/>
      <c r="AB59" s="204"/>
      <c r="AC59" s="204"/>
      <c r="AD59" s="204"/>
      <c r="AE59" s="206">
        <v>23</v>
      </c>
      <c r="AF59" s="209" t="e">
        <f>IF(OR(ISBLANK('Precision '!C61),E$2="N"),NA(),'Precision '!C61)</f>
        <v>#N/A</v>
      </c>
      <c r="AG59" s="209" t="e">
        <f>IF(OR(ISBLANK('Precision '!D61),F$2="N"),NA(),'Precision '!D61)</f>
        <v>#N/A</v>
      </c>
      <c r="AH59" s="209" t="e">
        <f>IF(OR(ISBLANK('Precision '!E61),G$2="N"),NA(),'Precision '!E61)</f>
        <v>#N/A</v>
      </c>
      <c r="AI59" s="209" t="e">
        <f>IF(OR(ISBLANK('Precision '!F61),H$2="N"),NA(),'Precision '!F61)</f>
        <v>#N/A</v>
      </c>
      <c r="AJ59" s="209" t="e">
        <f>IF(OR(ISBLANK('Precision '!G61),I$2="N"),NA(),'Precision '!G61)</f>
        <v>#N/A</v>
      </c>
      <c r="AK59" s="209" t="e">
        <f>IF(OR(ISBLANK('Precision '!H61),J$2="N"),NA(),'Precision '!H61)</f>
        <v>#N/A</v>
      </c>
      <c r="AL59" s="209" t="e">
        <f>IF(OR(ISBLANK('Precision '!I61),K$2="N"),NA(),'Precision '!I61)</f>
        <v>#N/A</v>
      </c>
      <c r="AM59" s="209" t="e">
        <f>IF(OR(ISBLANK('Precision '!J61),L$2="N"),NA(),'Precision '!J61)</f>
        <v>#N/A</v>
      </c>
      <c r="AN59" s="209" t="e">
        <f>IF(OR(ISBLANK('Precision '!K61),M$2="N"),NA(),'Precision '!K61)</f>
        <v>#N/A</v>
      </c>
      <c r="AO59" s="209" t="e">
        <f>IF(OR(ISBLANK('Precision '!L61),N$2="N"),NA(),'Precision '!L61)</f>
        <v>#N/A</v>
      </c>
      <c r="AP59" s="209" t="e">
        <f>IF(OR(ISBLANK('Precision '!M61),O$2="N"),NA(),'Precision '!M61)</f>
        <v>#N/A</v>
      </c>
      <c r="AQ59" s="209" t="e">
        <f>IF(OR(ISBLANK('Precision '!N61),P$2="N"),NA(),'Precision '!N61)</f>
        <v>#N/A</v>
      </c>
      <c r="AR59" s="209" t="e">
        <f>IF(OR(ISBLANK('Precision '!O61),E$3="N"),NA(),'Precision '!O61)</f>
        <v>#N/A</v>
      </c>
      <c r="AS59" s="209" t="e">
        <f>IF(OR(ISBLANK('Precision '!P61),F$3="N"),NA(),'Precision '!P61)</f>
        <v>#N/A</v>
      </c>
      <c r="AT59" s="209" t="e">
        <f>IF(OR(ISBLANK('Precision '!Q61),G$3="N"),NA(),'Precision '!Q61)</f>
        <v>#N/A</v>
      </c>
      <c r="AU59" s="209" t="e">
        <f>IF(OR(ISBLANK('Precision '!R61),H$3="N"),NA(),'Precision '!R61)</f>
        <v>#N/A</v>
      </c>
      <c r="AV59" s="209" t="e">
        <f>IF(OR(ISBLANK('Precision '!S61),I$3="N"),NA(),'Precision '!S61)</f>
        <v>#N/A</v>
      </c>
      <c r="AW59" s="209" t="e">
        <f>IF(OR(ISBLANK('Precision '!T61),J$3="N"),NA(),'Precision '!T61)</f>
        <v>#N/A</v>
      </c>
      <c r="AX59" s="209" t="e">
        <f>IF(OR(ISBLANK('Precision '!U61),K$3="N"),NA(),'Precision '!U61)</f>
        <v>#N/A</v>
      </c>
      <c r="AY59" s="209" t="e">
        <f>IF(OR(ISBLANK('Precision '!V61),L$3="N"),NA(),'Precision '!V61)</f>
        <v>#N/A</v>
      </c>
      <c r="AZ59" s="209" t="e">
        <f>IF(OR(ISBLANK('Precision '!W61),M$3="N"),NA(),'Precision '!W61)</f>
        <v>#N/A</v>
      </c>
      <c r="BA59" s="209" t="e">
        <f>IF(OR(ISBLANK('Precision '!X61),N$3="N"),NA(),'Precision '!X61)</f>
        <v>#N/A</v>
      </c>
      <c r="BB59" s="209" t="e">
        <f>IF(OR(ISBLANK('Precision '!Y61),O$3="N"),NA(),'Precision '!Y61)</f>
        <v>#N/A</v>
      </c>
      <c r="BC59" s="209" t="e">
        <f>IF(OR(ISBLANK('Precision '!Z61),P$3="N"),NA(),'Precision '!Z61)</f>
        <v>#N/A</v>
      </c>
      <c r="BD59" s="204"/>
      <c r="BE59" s="204"/>
      <c r="BF59" s="204"/>
      <c r="BG59" s="204"/>
      <c r="BH59" s="204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</row>
    <row r="60" spans="1:73" x14ac:dyDescent="0.2">
      <c r="A60" s="204"/>
      <c r="B60" s="204"/>
      <c r="C60" s="204" t="str">
        <f>IF(AND(ISNUMBER('Precision '!C62),E$2="Y"),'Precision '!C62,"")</f>
        <v/>
      </c>
      <c r="D60" s="204" t="str">
        <f>IF(AND(ISNUMBER('Precision '!D62),F$2="Y"),'Precision '!D62,"")</f>
        <v/>
      </c>
      <c r="E60" s="204" t="str">
        <f>IF(AND(ISNUMBER('Precision '!E62),G$2="Y"),'Precision '!E62,"")</f>
        <v/>
      </c>
      <c r="F60" s="204" t="str">
        <f>IF(AND(ISNUMBER('Precision '!F62),H$2="Y"),'Precision '!F62,"")</f>
        <v/>
      </c>
      <c r="G60" s="204" t="str">
        <f>IF(AND(ISNUMBER('Precision '!G62),I$2="Y"),'Precision '!G62,"")</f>
        <v/>
      </c>
      <c r="H60" s="204" t="str">
        <f>IF(AND(ISNUMBER('Precision '!H62),J$2="Y"),'Precision '!H62,"")</f>
        <v/>
      </c>
      <c r="I60" s="204" t="str">
        <f>IF(AND(ISNUMBER('Precision '!I62),K$2="Y"),'Precision '!I62,"")</f>
        <v/>
      </c>
      <c r="J60" s="204" t="str">
        <f>IF(AND(ISNUMBER('Precision '!J62),L$2="Y"),'Precision '!J62,"")</f>
        <v/>
      </c>
      <c r="K60" s="204" t="str">
        <f>IF(AND(ISNUMBER('Precision '!K62),M$2="Y"),'Precision '!K62,"")</f>
        <v/>
      </c>
      <c r="L60" s="204" t="str">
        <f>IF(AND(ISNUMBER('Precision '!L62),N$2="Y"),'Precision '!L62,"")</f>
        <v/>
      </c>
      <c r="M60" s="204" t="str">
        <f>IF(AND(ISNUMBER('Precision '!M62),O$2="Y"),'Precision '!M62,"")</f>
        <v/>
      </c>
      <c r="N60" s="204" t="str">
        <f>IF(AND(ISNUMBER('Precision '!N62),P$2="Y"),'Precision '!N62,"")</f>
        <v/>
      </c>
      <c r="O60" s="204" t="str">
        <f>IF(AND(ISNUMBER('Precision '!O62),E$3="Y"),'Precision '!O62,"")</f>
        <v/>
      </c>
      <c r="P60" s="204" t="str">
        <f>IF(AND(ISNUMBER('Precision '!P62),F$3="Y"),'Precision '!P62,"")</f>
        <v/>
      </c>
      <c r="Q60" s="204" t="str">
        <f>IF(AND(ISNUMBER('Precision '!Q62),G$3="Y"),'Precision '!Q62,"")</f>
        <v/>
      </c>
      <c r="R60" s="204" t="str">
        <f>IF(AND(ISNUMBER('Precision '!R62),H$3="Y"),'Precision '!R62,"")</f>
        <v/>
      </c>
      <c r="S60" s="204" t="str">
        <f>IF(AND(ISNUMBER('Precision '!S62),I$3="Y"),'Precision '!S62,"")</f>
        <v/>
      </c>
      <c r="T60" s="204" t="str">
        <f>IF(AND(ISNUMBER('Precision '!T62),J$3="Y"),'Precision '!T62,"")</f>
        <v/>
      </c>
      <c r="U60" s="204" t="str">
        <f>IF(AND(ISNUMBER('Precision '!U62),K$3="Y"),'Precision '!U62,"")</f>
        <v/>
      </c>
      <c r="V60" s="204" t="str">
        <f>IF(AND(ISNUMBER('Precision '!V62),L$3="Y"),'Precision '!V62,"")</f>
        <v/>
      </c>
      <c r="W60" s="204" t="str">
        <f>IF(AND(ISNUMBER('Precision '!W62),M$3="Y"),'Precision '!W62,"")</f>
        <v/>
      </c>
      <c r="X60" s="204" t="str">
        <f>IF(AND(ISNUMBER('Precision '!X62),N$3="Y"),'Precision '!X62,"")</f>
        <v/>
      </c>
      <c r="Y60" s="204" t="str">
        <f>IF(AND(ISNUMBER('Precision '!Y62),O$3="Y"),'Precision '!Y62,"")</f>
        <v/>
      </c>
      <c r="Z60" s="204" t="str">
        <f>IF(AND(ISNUMBER('Precision '!Z62),P$3="Y"),'Precision '!Z62,"")</f>
        <v/>
      </c>
      <c r="AA60" s="204"/>
      <c r="AB60" s="204"/>
      <c r="AC60" s="204"/>
      <c r="AD60" s="204"/>
      <c r="AE60" s="206">
        <v>24</v>
      </c>
      <c r="AF60" s="209" t="e">
        <f>IF(OR(ISBLANK('Precision '!C62),E$2="N"),NA(),'Precision '!C62)</f>
        <v>#N/A</v>
      </c>
      <c r="AG60" s="209" t="e">
        <f>IF(OR(ISBLANK('Precision '!D62),F$2="N"),NA(),'Precision '!D62)</f>
        <v>#N/A</v>
      </c>
      <c r="AH60" s="209" t="e">
        <f>IF(OR(ISBLANK('Precision '!E62),G$2="N"),NA(),'Precision '!E62)</f>
        <v>#N/A</v>
      </c>
      <c r="AI60" s="209" t="e">
        <f>IF(OR(ISBLANK('Precision '!F62),H$2="N"),NA(),'Precision '!F62)</f>
        <v>#N/A</v>
      </c>
      <c r="AJ60" s="209" t="e">
        <f>IF(OR(ISBLANK('Precision '!G62),I$2="N"),NA(),'Precision '!G62)</f>
        <v>#N/A</v>
      </c>
      <c r="AK60" s="209" t="e">
        <f>IF(OR(ISBLANK('Precision '!H62),J$2="N"),NA(),'Precision '!H62)</f>
        <v>#N/A</v>
      </c>
      <c r="AL60" s="209" t="e">
        <f>IF(OR(ISBLANK('Precision '!I62),K$2="N"),NA(),'Precision '!I62)</f>
        <v>#N/A</v>
      </c>
      <c r="AM60" s="209" t="e">
        <f>IF(OR(ISBLANK('Precision '!J62),L$2="N"),NA(),'Precision '!J62)</f>
        <v>#N/A</v>
      </c>
      <c r="AN60" s="209" t="e">
        <f>IF(OR(ISBLANK('Precision '!K62),M$2="N"),NA(),'Precision '!K62)</f>
        <v>#N/A</v>
      </c>
      <c r="AO60" s="209" t="e">
        <f>IF(OR(ISBLANK('Precision '!L62),N$2="N"),NA(),'Precision '!L62)</f>
        <v>#N/A</v>
      </c>
      <c r="AP60" s="209" t="e">
        <f>IF(OR(ISBLANK('Precision '!M62),O$2="N"),NA(),'Precision '!M62)</f>
        <v>#N/A</v>
      </c>
      <c r="AQ60" s="209" t="e">
        <f>IF(OR(ISBLANK('Precision '!N62),P$2="N"),NA(),'Precision '!N62)</f>
        <v>#N/A</v>
      </c>
      <c r="AR60" s="209" t="e">
        <f>IF(OR(ISBLANK('Precision '!O62),E$3="N"),NA(),'Precision '!O62)</f>
        <v>#N/A</v>
      </c>
      <c r="AS60" s="209" t="e">
        <f>IF(OR(ISBLANK('Precision '!P62),F$3="N"),NA(),'Precision '!P62)</f>
        <v>#N/A</v>
      </c>
      <c r="AT60" s="209" t="e">
        <f>IF(OR(ISBLANK('Precision '!Q62),G$3="N"),NA(),'Precision '!Q62)</f>
        <v>#N/A</v>
      </c>
      <c r="AU60" s="209" t="e">
        <f>IF(OR(ISBLANK('Precision '!R62),H$3="N"),NA(),'Precision '!R62)</f>
        <v>#N/A</v>
      </c>
      <c r="AV60" s="209" t="e">
        <f>IF(OR(ISBLANK('Precision '!S62),I$3="N"),NA(),'Precision '!S62)</f>
        <v>#N/A</v>
      </c>
      <c r="AW60" s="209" t="e">
        <f>IF(OR(ISBLANK('Precision '!T62),J$3="N"),NA(),'Precision '!T62)</f>
        <v>#N/A</v>
      </c>
      <c r="AX60" s="209" t="e">
        <f>IF(OR(ISBLANK('Precision '!U62),K$3="N"),NA(),'Precision '!U62)</f>
        <v>#N/A</v>
      </c>
      <c r="AY60" s="209" t="e">
        <f>IF(OR(ISBLANK('Precision '!V62),L$3="N"),NA(),'Precision '!V62)</f>
        <v>#N/A</v>
      </c>
      <c r="AZ60" s="209" t="e">
        <f>IF(OR(ISBLANK('Precision '!W62),M$3="N"),NA(),'Precision '!W62)</f>
        <v>#N/A</v>
      </c>
      <c r="BA60" s="209" t="e">
        <f>IF(OR(ISBLANK('Precision '!X62),N$3="N"),NA(),'Precision '!X62)</f>
        <v>#N/A</v>
      </c>
      <c r="BB60" s="209" t="e">
        <f>IF(OR(ISBLANK('Precision '!Y62),O$3="N"),NA(),'Precision '!Y62)</f>
        <v>#N/A</v>
      </c>
      <c r="BC60" s="209" t="e">
        <f>IF(OR(ISBLANK('Precision '!Z62),P$3="N"),NA(),'Precision '!Z62)</f>
        <v>#N/A</v>
      </c>
      <c r="BD60" s="204"/>
      <c r="BE60" s="204"/>
      <c r="BF60" s="204"/>
      <c r="BG60" s="204"/>
      <c r="BH60" s="204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</row>
    <row r="61" spans="1:73" x14ac:dyDescent="0.2">
      <c r="A61" s="204"/>
      <c r="B61" s="204"/>
      <c r="C61" s="204" t="str">
        <f>IF(AND(ISNUMBER('Precision '!C63),E$2="Y"),'Precision '!C63,"")</f>
        <v/>
      </c>
      <c r="D61" s="204" t="str">
        <f>IF(AND(ISNUMBER('Precision '!D63),F$2="Y"),'Precision '!D63,"")</f>
        <v/>
      </c>
      <c r="E61" s="204" t="str">
        <f>IF(AND(ISNUMBER('Precision '!E63),G$2="Y"),'Precision '!E63,"")</f>
        <v/>
      </c>
      <c r="F61" s="204" t="str">
        <f>IF(AND(ISNUMBER('Precision '!F63),H$2="Y"),'Precision '!F63,"")</f>
        <v/>
      </c>
      <c r="G61" s="204" t="str">
        <f>IF(AND(ISNUMBER('Precision '!G63),I$2="Y"),'Precision '!G63,"")</f>
        <v/>
      </c>
      <c r="H61" s="204" t="str">
        <f>IF(AND(ISNUMBER('Precision '!H63),J$2="Y"),'Precision '!H63,"")</f>
        <v/>
      </c>
      <c r="I61" s="204" t="str">
        <f>IF(AND(ISNUMBER('Precision '!I63),K$2="Y"),'Precision '!I63,"")</f>
        <v/>
      </c>
      <c r="J61" s="204" t="str">
        <f>IF(AND(ISNUMBER('Precision '!J63),L$2="Y"),'Precision '!J63,"")</f>
        <v/>
      </c>
      <c r="K61" s="204" t="str">
        <f>IF(AND(ISNUMBER('Precision '!K63),M$2="Y"),'Precision '!K63,"")</f>
        <v/>
      </c>
      <c r="L61" s="204" t="str">
        <f>IF(AND(ISNUMBER('Precision '!L63),N$2="Y"),'Precision '!L63,"")</f>
        <v/>
      </c>
      <c r="M61" s="204" t="str">
        <f>IF(AND(ISNUMBER('Precision '!M63),O$2="Y"),'Precision '!M63,"")</f>
        <v/>
      </c>
      <c r="N61" s="204" t="str">
        <f>IF(AND(ISNUMBER('Precision '!N63),P$2="Y"),'Precision '!N63,"")</f>
        <v/>
      </c>
      <c r="O61" s="204" t="str">
        <f>IF(AND(ISNUMBER('Precision '!O63),E$3="Y"),'Precision '!O63,"")</f>
        <v/>
      </c>
      <c r="P61" s="204" t="str">
        <f>IF(AND(ISNUMBER('Precision '!P63),F$3="Y"),'Precision '!P63,"")</f>
        <v/>
      </c>
      <c r="Q61" s="204" t="str">
        <f>IF(AND(ISNUMBER('Precision '!Q63),G$3="Y"),'Precision '!Q63,"")</f>
        <v/>
      </c>
      <c r="R61" s="204" t="str">
        <f>IF(AND(ISNUMBER('Precision '!R63),H$3="Y"),'Precision '!R63,"")</f>
        <v/>
      </c>
      <c r="S61" s="204" t="str">
        <f>IF(AND(ISNUMBER('Precision '!S63),I$3="Y"),'Precision '!S63,"")</f>
        <v/>
      </c>
      <c r="T61" s="204" t="str">
        <f>IF(AND(ISNUMBER('Precision '!T63),J$3="Y"),'Precision '!T63,"")</f>
        <v/>
      </c>
      <c r="U61" s="204" t="str">
        <f>IF(AND(ISNUMBER('Precision '!U63),K$3="Y"),'Precision '!U63,"")</f>
        <v/>
      </c>
      <c r="V61" s="204" t="str">
        <f>IF(AND(ISNUMBER('Precision '!V63),L$3="Y"),'Precision '!V63,"")</f>
        <v/>
      </c>
      <c r="W61" s="204" t="str">
        <f>IF(AND(ISNUMBER('Precision '!W63),M$3="Y"),'Precision '!W63,"")</f>
        <v/>
      </c>
      <c r="X61" s="204" t="str">
        <f>IF(AND(ISNUMBER('Precision '!X63),N$3="Y"),'Precision '!X63,"")</f>
        <v/>
      </c>
      <c r="Y61" s="204" t="str">
        <f>IF(AND(ISNUMBER('Precision '!Y63),O$3="Y"),'Precision '!Y63,"")</f>
        <v/>
      </c>
      <c r="Z61" s="204" t="str">
        <f>IF(AND(ISNUMBER('Precision '!Z63),P$3="Y"),'Precision '!Z63,"")</f>
        <v/>
      </c>
      <c r="AA61" s="204"/>
      <c r="AB61" s="204"/>
      <c r="AC61" s="204"/>
      <c r="AD61" s="204"/>
      <c r="AE61" s="206">
        <v>25</v>
      </c>
      <c r="AF61" s="209" t="e">
        <f>IF(OR(ISBLANK('Precision '!C63),E$2="N"),NA(),'Precision '!C63)</f>
        <v>#N/A</v>
      </c>
      <c r="AG61" s="209" t="e">
        <f>IF(OR(ISBLANK('Precision '!D63),F$2="N"),NA(),'Precision '!D63)</f>
        <v>#N/A</v>
      </c>
      <c r="AH61" s="209" t="e">
        <f>IF(OR(ISBLANK('Precision '!E63),G$2="N"),NA(),'Precision '!E63)</f>
        <v>#N/A</v>
      </c>
      <c r="AI61" s="209" t="e">
        <f>IF(OR(ISBLANK('Precision '!F63),H$2="N"),NA(),'Precision '!F63)</f>
        <v>#N/A</v>
      </c>
      <c r="AJ61" s="209" t="e">
        <f>IF(OR(ISBLANK('Precision '!G63),I$2="N"),NA(),'Precision '!G63)</f>
        <v>#N/A</v>
      </c>
      <c r="AK61" s="209" t="e">
        <f>IF(OR(ISBLANK('Precision '!H63),J$2="N"),NA(),'Precision '!H63)</f>
        <v>#N/A</v>
      </c>
      <c r="AL61" s="209" t="e">
        <f>IF(OR(ISBLANK('Precision '!I63),K$2="N"),NA(),'Precision '!I63)</f>
        <v>#N/A</v>
      </c>
      <c r="AM61" s="209" t="e">
        <f>IF(OR(ISBLANK('Precision '!J63),L$2="N"),NA(),'Precision '!J63)</f>
        <v>#N/A</v>
      </c>
      <c r="AN61" s="209" t="e">
        <f>IF(OR(ISBLANK('Precision '!K63),M$2="N"),NA(),'Precision '!K63)</f>
        <v>#N/A</v>
      </c>
      <c r="AO61" s="209" t="e">
        <f>IF(OR(ISBLANK('Precision '!L63),N$2="N"),NA(),'Precision '!L63)</f>
        <v>#N/A</v>
      </c>
      <c r="AP61" s="209" t="e">
        <f>IF(OR(ISBLANK('Precision '!M63),O$2="N"),NA(),'Precision '!M63)</f>
        <v>#N/A</v>
      </c>
      <c r="AQ61" s="209" t="e">
        <f>IF(OR(ISBLANK('Precision '!N63),P$2="N"),NA(),'Precision '!N63)</f>
        <v>#N/A</v>
      </c>
      <c r="AR61" s="209" t="e">
        <f>IF(OR(ISBLANK('Precision '!O63),E$3="N"),NA(),'Precision '!O63)</f>
        <v>#N/A</v>
      </c>
      <c r="AS61" s="209" t="e">
        <f>IF(OR(ISBLANK('Precision '!P63),F$3="N"),NA(),'Precision '!P63)</f>
        <v>#N/A</v>
      </c>
      <c r="AT61" s="209" t="e">
        <f>IF(OR(ISBLANK('Precision '!Q63),G$3="N"),NA(),'Precision '!Q63)</f>
        <v>#N/A</v>
      </c>
      <c r="AU61" s="209" t="e">
        <f>IF(OR(ISBLANK('Precision '!R63),H$3="N"),NA(),'Precision '!R63)</f>
        <v>#N/A</v>
      </c>
      <c r="AV61" s="209" t="e">
        <f>IF(OR(ISBLANK('Precision '!S63),I$3="N"),NA(),'Precision '!S63)</f>
        <v>#N/A</v>
      </c>
      <c r="AW61" s="209" t="e">
        <f>IF(OR(ISBLANK('Precision '!T63),J$3="N"),NA(),'Precision '!T63)</f>
        <v>#N/A</v>
      </c>
      <c r="AX61" s="209" t="e">
        <f>IF(OR(ISBLANK('Precision '!U63),K$3="N"),NA(),'Precision '!U63)</f>
        <v>#N/A</v>
      </c>
      <c r="AY61" s="209" t="e">
        <f>IF(OR(ISBLANK('Precision '!V63),L$3="N"),NA(),'Precision '!V63)</f>
        <v>#N/A</v>
      </c>
      <c r="AZ61" s="209" t="e">
        <f>IF(OR(ISBLANK('Precision '!W63),M$3="N"),NA(),'Precision '!W63)</f>
        <v>#N/A</v>
      </c>
      <c r="BA61" s="209" t="e">
        <f>IF(OR(ISBLANK('Precision '!X63),N$3="N"),NA(),'Precision '!X63)</f>
        <v>#N/A</v>
      </c>
      <c r="BB61" s="209" t="e">
        <f>IF(OR(ISBLANK('Precision '!Y63),O$3="N"),NA(),'Precision '!Y63)</f>
        <v>#N/A</v>
      </c>
      <c r="BC61" s="209" t="e">
        <f>IF(OR(ISBLANK('Precision '!Z63),P$3="N"),NA(),'Precision '!Z63)</f>
        <v>#N/A</v>
      </c>
      <c r="BD61" s="204"/>
      <c r="BE61" s="204"/>
      <c r="BF61" s="204"/>
      <c r="BG61" s="204"/>
      <c r="BH61" s="204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</row>
    <row r="62" spans="1:73" x14ac:dyDescent="0.2">
      <c r="A62" s="204"/>
      <c r="B62" s="204"/>
      <c r="C62" s="204" t="str">
        <f>IF(AND(ISNUMBER('Precision '!C64),E$2="Y"),'Precision '!C64,"")</f>
        <v/>
      </c>
      <c r="D62" s="204" t="str">
        <f>IF(AND(ISNUMBER('Precision '!D64),F$2="Y"),'Precision '!D64,"")</f>
        <v/>
      </c>
      <c r="E62" s="204" t="str">
        <f>IF(AND(ISNUMBER('Precision '!E64),G$2="Y"),'Precision '!E64,"")</f>
        <v/>
      </c>
      <c r="F62" s="204" t="str">
        <f>IF(AND(ISNUMBER('Precision '!F64),H$2="Y"),'Precision '!F64,"")</f>
        <v/>
      </c>
      <c r="G62" s="204" t="str">
        <f>IF(AND(ISNUMBER('Precision '!G64),I$2="Y"),'Precision '!G64,"")</f>
        <v/>
      </c>
      <c r="H62" s="204" t="str">
        <f>IF(AND(ISNUMBER('Precision '!H64),J$2="Y"),'Precision '!H64,"")</f>
        <v/>
      </c>
      <c r="I62" s="204" t="str">
        <f>IF(AND(ISNUMBER('Precision '!I64),K$2="Y"),'Precision '!I64,"")</f>
        <v/>
      </c>
      <c r="J62" s="204" t="str">
        <f>IF(AND(ISNUMBER('Precision '!J64),L$2="Y"),'Precision '!J64,"")</f>
        <v/>
      </c>
      <c r="K62" s="204" t="str">
        <f>IF(AND(ISNUMBER('Precision '!K64),M$2="Y"),'Precision '!K64,"")</f>
        <v/>
      </c>
      <c r="L62" s="204" t="str">
        <f>IF(AND(ISNUMBER('Precision '!L64),N$2="Y"),'Precision '!L64,"")</f>
        <v/>
      </c>
      <c r="M62" s="204" t="str">
        <f>IF(AND(ISNUMBER('Precision '!M64),O$2="Y"),'Precision '!M64,"")</f>
        <v/>
      </c>
      <c r="N62" s="204" t="str">
        <f>IF(AND(ISNUMBER('Precision '!N64),P$2="Y"),'Precision '!N64,"")</f>
        <v/>
      </c>
      <c r="O62" s="204" t="str">
        <f>IF(AND(ISNUMBER('Precision '!O64),E$3="Y"),'Precision '!O64,"")</f>
        <v/>
      </c>
      <c r="P62" s="204" t="str">
        <f>IF(AND(ISNUMBER('Precision '!P64),F$3="Y"),'Precision '!P64,"")</f>
        <v/>
      </c>
      <c r="Q62" s="204" t="str">
        <f>IF(AND(ISNUMBER('Precision '!Q64),G$3="Y"),'Precision '!Q64,"")</f>
        <v/>
      </c>
      <c r="R62" s="204" t="str">
        <f>IF(AND(ISNUMBER('Precision '!R64),H$3="Y"),'Precision '!R64,"")</f>
        <v/>
      </c>
      <c r="S62" s="204" t="str">
        <f>IF(AND(ISNUMBER('Precision '!S64),I$3="Y"),'Precision '!S64,"")</f>
        <v/>
      </c>
      <c r="T62" s="204" t="str">
        <f>IF(AND(ISNUMBER('Precision '!T64),J$3="Y"),'Precision '!T64,"")</f>
        <v/>
      </c>
      <c r="U62" s="204" t="str">
        <f>IF(AND(ISNUMBER('Precision '!U64),K$3="Y"),'Precision '!U64,"")</f>
        <v/>
      </c>
      <c r="V62" s="204" t="str">
        <f>IF(AND(ISNUMBER('Precision '!V64),L$3="Y"),'Precision '!V64,"")</f>
        <v/>
      </c>
      <c r="W62" s="204" t="str">
        <f>IF(AND(ISNUMBER('Precision '!W64),M$3="Y"),'Precision '!W64,"")</f>
        <v/>
      </c>
      <c r="X62" s="204" t="str">
        <f>IF(AND(ISNUMBER('Precision '!X64),N$3="Y"),'Precision '!X64,"")</f>
        <v/>
      </c>
      <c r="Y62" s="204" t="str">
        <f>IF(AND(ISNUMBER('Precision '!Y64),O$3="Y"),'Precision '!Y64,"")</f>
        <v/>
      </c>
      <c r="Z62" s="204" t="str">
        <f>IF(AND(ISNUMBER('Precision '!Z64),P$3="Y"),'Precision '!Z64,"")</f>
        <v/>
      </c>
      <c r="AA62" s="204"/>
      <c r="AB62" s="204"/>
      <c r="AC62" s="204"/>
      <c r="AD62" s="204"/>
      <c r="AE62" s="206">
        <v>26</v>
      </c>
      <c r="AF62" s="209" t="e">
        <f>IF(OR(ISBLANK('Precision '!C64),E$2="N"),NA(),'Precision '!C64)</f>
        <v>#N/A</v>
      </c>
      <c r="AG62" s="209" t="e">
        <f>IF(OR(ISBLANK('Precision '!D64),F$2="N"),NA(),'Precision '!D64)</f>
        <v>#N/A</v>
      </c>
      <c r="AH62" s="209" t="e">
        <f>IF(OR(ISBLANK('Precision '!E64),G$2="N"),NA(),'Precision '!E64)</f>
        <v>#N/A</v>
      </c>
      <c r="AI62" s="209" t="e">
        <f>IF(OR(ISBLANK('Precision '!F64),H$2="N"),NA(),'Precision '!F64)</f>
        <v>#N/A</v>
      </c>
      <c r="AJ62" s="209" t="e">
        <f>IF(OR(ISBLANK('Precision '!G64),I$2="N"),NA(),'Precision '!G64)</f>
        <v>#N/A</v>
      </c>
      <c r="AK62" s="209" t="e">
        <f>IF(OR(ISBLANK('Precision '!H64),J$2="N"),NA(),'Precision '!H64)</f>
        <v>#N/A</v>
      </c>
      <c r="AL62" s="209" t="e">
        <f>IF(OR(ISBLANK('Precision '!I64),K$2="N"),NA(),'Precision '!I64)</f>
        <v>#N/A</v>
      </c>
      <c r="AM62" s="209" t="e">
        <f>IF(OR(ISBLANK('Precision '!J64),L$2="N"),NA(),'Precision '!J64)</f>
        <v>#N/A</v>
      </c>
      <c r="AN62" s="209" t="e">
        <f>IF(OR(ISBLANK('Precision '!K64),M$2="N"),NA(),'Precision '!K64)</f>
        <v>#N/A</v>
      </c>
      <c r="AO62" s="209" t="e">
        <f>IF(OR(ISBLANK('Precision '!L64),N$2="N"),NA(),'Precision '!L64)</f>
        <v>#N/A</v>
      </c>
      <c r="AP62" s="209" t="e">
        <f>IF(OR(ISBLANK('Precision '!M64),O$2="N"),NA(),'Precision '!M64)</f>
        <v>#N/A</v>
      </c>
      <c r="AQ62" s="209" t="e">
        <f>IF(OR(ISBLANK('Precision '!N64),P$2="N"),NA(),'Precision '!N64)</f>
        <v>#N/A</v>
      </c>
      <c r="AR62" s="209" t="e">
        <f>IF(OR(ISBLANK('Precision '!O64),E$3="N"),NA(),'Precision '!O64)</f>
        <v>#N/A</v>
      </c>
      <c r="AS62" s="209" t="e">
        <f>IF(OR(ISBLANK('Precision '!P64),F$3="N"),NA(),'Precision '!P64)</f>
        <v>#N/A</v>
      </c>
      <c r="AT62" s="209" t="e">
        <f>IF(OR(ISBLANK('Precision '!Q64),G$3="N"),NA(),'Precision '!Q64)</f>
        <v>#N/A</v>
      </c>
      <c r="AU62" s="209" t="e">
        <f>IF(OR(ISBLANK('Precision '!R64),H$3="N"),NA(),'Precision '!R64)</f>
        <v>#N/A</v>
      </c>
      <c r="AV62" s="209" t="e">
        <f>IF(OR(ISBLANK('Precision '!S64),I$3="N"),NA(),'Precision '!S64)</f>
        <v>#N/A</v>
      </c>
      <c r="AW62" s="209" t="e">
        <f>IF(OR(ISBLANK('Precision '!T64),J$3="N"),NA(),'Precision '!T64)</f>
        <v>#N/A</v>
      </c>
      <c r="AX62" s="209" t="e">
        <f>IF(OR(ISBLANK('Precision '!U64),K$3="N"),NA(),'Precision '!U64)</f>
        <v>#N/A</v>
      </c>
      <c r="AY62" s="209" t="e">
        <f>IF(OR(ISBLANK('Precision '!V64),L$3="N"),NA(),'Precision '!V64)</f>
        <v>#N/A</v>
      </c>
      <c r="AZ62" s="209" t="e">
        <f>IF(OR(ISBLANK('Precision '!W64),M$3="N"),NA(),'Precision '!W64)</f>
        <v>#N/A</v>
      </c>
      <c r="BA62" s="209" t="e">
        <f>IF(OR(ISBLANK('Precision '!X64),N$3="N"),NA(),'Precision '!X64)</f>
        <v>#N/A</v>
      </c>
      <c r="BB62" s="209" t="e">
        <f>IF(OR(ISBLANK('Precision '!Y64),O$3="N"),NA(),'Precision '!Y64)</f>
        <v>#N/A</v>
      </c>
      <c r="BC62" s="209" t="e">
        <f>IF(OR(ISBLANK('Precision '!Z64),P$3="N"),NA(),'Precision '!Z64)</f>
        <v>#N/A</v>
      </c>
      <c r="BD62" s="204"/>
      <c r="BE62" s="204"/>
      <c r="BF62" s="204"/>
      <c r="BG62" s="204"/>
      <c r="BH62" s="204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</row>
    <row r="63" spans="1:73" x14ac:dyDescent="0.2">
      <c r="A63" s="204"/>
      <c r="B63" s="204"/>
      <c r="C63" s="204" t="str">
        <f>IF(AND(ISNUMBER('Precision '!C65),E$2="Y"),'Precision '!C65,"")</f>
        <v/>
      </c>
      <c r="D63" s="204" t="str">
        <f>IF(AND(ISNUMBER('Precision '!D65),F$2="Y"),'Precision '!D65,"")</f>
        <v/>
      </c>
      <c r="E63" s="204" t="str">
        <f>IF(AND(ISNUMBER('Precision '!E65),G$2="Y"),'Precision '!E65,"")</f>
        <v/>
      </c>
      <c r="F63" s="204" t="str">
        <f>IF(AND(ISNUMBER('Precision '!F65),H$2="Y"),'Precision '!F65,"")</f>
        <v/>
      </c>
      <c r="G63" s="204" t="str">
        <f>IF(AND(ISNUMBER('Precision '!G65),I$2="Y"),'Precision '!G65,"")</f>
        <v/>
      </c>
      <c r="H63" s="204" t="str">
        <f>IF(AND(ISNUMBER('Precision '!H65),J$2="Y"),'Precision '!H65,"")</f>
        <v/>
      </c>
      <c r="I63" s="204" t="str">
        <f>IF(AND(ISNUMBER('Precision '!I65),K$2="Y"),'Precision '!I65,"")</f>
        <v/>
      </c>
      <c r="J63" s="204" t="str">
        <f>IF(AND(ISNUMBER('Precision '!J65),L$2="Y"),'Precision '!J65,"")</f>
        <v/>
      </c>
      <c r="K63" s="204" t="str">
        <f>IF(AND(ISNUMBER('Precision '!K65),M$2="Y"),'Precision '!K65,"")</f>
        <v/>
      </c>
      <c r="L63" s="204" t="str">
        <f>IF(AND(ISNUMBER('Precision '!L65),N$2="Y"),'Precision '!L65,"")</f>
        <v/>
      </c>
      <c r="M63" s="204" t="str">
        <f>IF(AND(ISNUMBER('Precision '!M65),O$2="Y"),'Precision '!M65,"")</f>
        <v/>
      </c>
      <c r="N63" s="204" t="str">
        <f>IF(AND(ISNUMBER('Precision '!N65),P$2="Y"),'Precision '!N65,"")</f>
        <v/>
      </c>
      <c r="O63" s="204" t="str">
        <f>IF(AND(ISNUMBER('Precision '!O65),E$3="Y"),'Precision '!O65,"")</f>
        <v/>
      </c>
      <c r="P63" s="204" t="str">
        <f>IF(AND(ISNUMBER('Precision '!P65),F$3="Y"),'Precision '!P65,"")</f>
        <v/>
      </c>
      <c r="Q63" s="204" t="str">
        <f>IF(AND(ISNUMBER('Precision '!Q65),G$3="Y"),'Precision '!Q65,"")</f>
        <v/>
      </c>
      <c r="R63" s="204" t="str">
        <f>IF(AND(ISNUMBER('Precision '!R65),H$3="Y"),'Precision '!R65,"")</f>
        <v/>
      </c>
      <c r="S63" s="204" t="str">
        <f>IF(AND(ISNUMBER('Precision '!S65),I$3="Y"),'Precision '!S65,"")</f>
        <v/>
      </c>
      <c r="T63" s="204" t="str">
        <f>IF(AND(ISNUMBER('Precision '!T65),J$3="Y"),'Precision '!T65,"")</f>
        <v/>
      </c>
      <c r="U63" s="204" t="str">
        <f>IF(AND(ISNUMBER('Precision '!U65),K$3="Y"),'Precision '!U65,"")</f>
        <v/>
      </c>
      <c r="V63" s="204" t="str">
        <f>IF(AND(ISNUMBER('Precision '!V65),L$3="Y"),'Precision '!V65,"")</f>
        <v/>
      </c>
      <c r="W63" s="204" t="str">
        <f>IF(AND(ISNUMBER('Precision '!W65),M$3="Y"),'Precision '!W65,"")</f>
        <v/>
      </c>
      <c r="X63" s="204" t="str">
        <f>IF(AND(ISNUMBER('Precision '!X65),N$3="Y"),'Precision '!X65,"")</f>
        <v/>
      </c>
      <c r="Y63" s="204" t="str">
        <f>IF(AND(ISNUMBER('Precision '!Y65),O$3="Y"),'Precision '!Y65,"")</f>
        <v/>
      </c>
      <c r="Z63" s="204" t="str">
        <f>IF(AND(ISNUMBER('Precision '!Z65),P$3="Y"),'Precision '!Z65,"")</f>
        <v/>
      </c>
      <c r="AA63" s="204"/>
      <c r="AB63" s="204"/>
      <c r="AC63" s="204"/>
      <c r="AD63" s="204"/>
      <c r="AE63" s="206">
        <v>27</v>
      </c>
      <c r="AF63" s="209" t="e">
        <f>IF(OR(ISBLANK('Precision '!C65),E$2="N"),NA(),'Precision '!C65)</f>
        <v>#N/A</v>
      </c>
      <c r="AG63" s="209" t="e">
        <f>IF(OR(ISBLANK('Precision '!D65),F$2="N"),NA(),'Precision '!D65)</f>
        <v>#N/A</v>
      </c>
      <c r="AH63" s="209" t="e">
        <f>IF(OR(ISBLANK('Precision '!E65),G$2="N"),NA(),'Precision '!E65)</f>
        <v>#N/A</v>
      </c>
      <c r="AI63" s="209" t="e">
        <f>IF(OR(ISBLANK('Precision '!F65),H$2="N"),NA(),'Precision '!F65)</f>
        <v>#N/A</v>
      </c>
      <c r="AJ63" s="209" t="e">
        <f>IF(OR(ISBLANK('Precision '!G65),I$2="N"),NA(),'Precision '!G65)</f>
        <v>#N/A</v>
      </c>
      <c r="AK63" s="209" t="e">
        <f>IF(OR(ISBLANK('Precision '!H65),J$2="N"),NA(),'Precision '!H65)</f>
        <v>#N/A</v>
      </c>
      <c r="AL63" s="209" t="e">
        <f>IF(OR(ISBLANK('Precision '!I65),K$2="N"),NA(),'Precision '!I65)</f>
        <v>#N/A</v>
      </c>
      <c r="AM63" s="209" t="e">
        <f>IF(OR(ISBLANK('Precision '!J65),L$2="N"),NA(),'Precision '!J65)</f>
        <v>#N/A</v>
      </c>
      <c r="AN63" s="209" t="e">
        <f>IF(OR(ISBLANK('Precision '!K65),M$2="N"),NA(),'Precision '!K65)</f>
        <v>#N/A</v>
      </c>
      <c r="AO63" s="209" t="e">
        <f>IF(OR(ISBLANK('Precision '!L65),N$2="N"),NA(),'Precision '!L65)</f>
        <v>#N/A</v>
      </c>
      <c r="AP63" s="209" t="e">
        <f>IF(OR(ISBLANK('Precision '!M65),O$2="N"),NA(),'Precision '!M65)</f>
        <v>#N/A</v>
      </c>
      <c r="AQ63" s="209" t="e">
        <f>IF(OR(ISBLANK('Precision '!N65),P$2="N"),NA(),'Precision '!N65)</f>
        <v>#N/A</v>
      </c>
      <c r="AR63" s="209" t="e">
        <f>IF(OR(ISBLANK('Precision '!O65),E$3="N"),NA(),'Precision '!O65)</f>
        <v>#N/A</v>
      </c>
      <c r="AS63" s="209" t="e">
        <f>IF(OR(ISBLANK('Precision '!P65),F$3="N"),NA(),'Precision '!P65)</f>
        <v>#N/A</v>
      </c>
      <c r="AT63" s="209" t="e">
        <f>IF(OR(ISBLANK('Precision '!Q65),G$3="N"),NA(),'Precision '!Q65)</f>
        <v>#N/A</v>
      </c>
      <c r="AU63" s="209" t="e">
        <f>IF(OR(ISBLANK('Precision '!R65),H$3="N"),NA(),'Precision '!R65)</f>
        <v>#N/A</v>
      </c>
      <c r="AV63" s="209" t="e">
        <f>IF(OR(ISBLANK('Precision '!S65),I$3="N"),NA(),'Precision '!S65)</f>
        <v>#N/A</v>
      </c>
      <c r="AW63" s="209" t="e">
        <f>IF(OR(ISBLANK('Precision '!T65),J$3="N"),NA(),'Precision '!T65)</f>
        <v>#N/A</v>
      </c>
      <c r="AX63" s="209" t="e">
        <f>IF(OR(ISBLANK('Precision '!U65),K$3="N"),NA(),'Precision '!U65)</f>
        <v>#N/A</v>
      </c>
      <c r="AY63" s="209" t="e">
        <f>IF(OR(ISBLANK('Precision '!V65),L$3="N"),NA(),'Precision '!V65)</f>
        <v>#N/A</v>
      </c>
      <c r="AZ63" s="209" t="e">
        <f>IF(OR(ISBLANK('Precision '!W65),M$3="N"),NA(),'Precision '!W65)</f>
        <v>#N/A</v>
      </c>
      <c r="BA63" s="209" t="e">
        <f>IF(OR(ISBLANK('Precision '!X65),N$3="N"),NA(),'Precision '!X65)</f>
        <v>#N/A</v>
      </c>
      <c r="BB63" s="209" t="e">
        <f>IF(OR(ISBLANK('Precision '!Y65),O$3="N"),NA(),'Precision '!Y65)</f>
        <v>#N/A</v>
      </c>
      <c r="BC63" s="209" t="e">
        <f>IF(OR(ISBLANK('Precision '!Z65),P$3="N"),NA(),'Precision '!Z65)</f>
        <v>#N/A</v>
      </c>
      <c r="BD63" s="204"/>
      <c r="BE63" s="204"/>
      <c r="BF63" s="204"/>
      <c r="BG63" s="204"/>
      <c r="BH63" s="204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</row>
    <row r="64" spans="1:73" x14ac:dyDescent="0.2">
      <c r="A64" s="204"/>
      <c r="B64" s="204"/>
      <c r="C64" s="204" t="str">
        <f>IF(AND(ISNUMBER('Precision '!C66),E$2="Y"),'Precision '!C66,"")</f>
        <v/>
      </c>
      <c r="D64" s="204" t="str">
        <f>IF(AND(ISNUMBER('Precision '!D66),F$2="Y"),'Precision '!D66,"")</f>
        <v/>
      </c>
      <c r="E64" s="204" t="str">
        <f>IF(AND(ISNUMBER('Precision '!E66),G$2="Y"),'Precision '!E66,"")</f>
        <v/>
      </c>
      <c r="F64" s="204" t="str">
        <f>IF(AND(ISNUMBER('Precision '!F66),H$2="Y"),'Precision '!F66,"")</f>
        <v/>
      </c>
      <c r="G64" s="204" t="str">
        <f>IF(AND(ISNUMBER('Precision '!G66),I$2="Y"),'Precision '!G66,"")</f>
        <v/>
      </c>
      <c r="H64" s="204" t="str">
        <f>IF(AND(ISNUMBER('Precision '!H66),J$2="Y"),'Precision '!H66,"")</f>
        <v/>
      </c>
      <c r="I64" s="204" t="str">
        <f>IF(AND(ISNUMBER('Precision '!I66),K$2="Y"),'Precision '!I66,"")</f>
        <v/>
      </c>
      <c r="J64" s="204" t="str">
        <f>IF(AND(ISNUMBER('Precision '!J66),L$2="Y"),'Precision '!J66,"")</f>
        <v/>
      </c>
      <c r="K64" s="204" t="str">
        <f>IF(AND(ISNUMBER('Precision '!K66),M$2="Y"),'Precision '!K66,"")</f>
        <v/>
      </c>
      <c r="L64" s="204" t="str">
        <f>IF(AND(ISNUMBER('Precision '!L66),N$2="Y"),'Precision '!L66,"")</f>
        <v/>
      </c>
      <c r="M64" s="204" t="str">
        <f>IF(AND(ISNUMBER('Precision '!M66),O$2="Y"),'Precision '!M66,"")</f>
        <v/>
      </c>
      <c r="N64" s="204" t="str">
        <f>IF(AND(ISNUMBER('Precision '!N66),P$2="Y"),'Precision '!N66,"")</f>
        <v/>
      </c>
      <c r="O64" s="204" t="str">
        <f>IF(AND(ISNUMBER('Precision '!O66),E$3="Y"),'Precision '!O66,"")</f>
        <v/>
      </c>
      <c r="P64" s="204" t="str">
        <f>IF(AND(ISNUMBER('Precision '!P66),F$3="Y"),'Precision '!P66,"")</f>
        <v/>
      </c>
      <c r="Q64" s="204" t="str">
        <f>IF(AND(ISNUMBER('Precision '!Q66),G$3="Y"),'Precision '!Q66,"")</f>
        <v/>
      </c>
      <c r="R64" s="204" t="str">
        <f>IF(AND(ISNUMBER('Precision '!R66),H$3="Y"),'Precision '!R66,"")</f>
        <v/>
      </c>
      <c r="S64" s="204" t="str">
        <f>IF(AND(ISNUMBER('Precision '!S66),I$3="Y"),'Precision '!S66,"")</f>
        <v/>
      </c>
      <c r="T64" s="204" t="str">
        <f>IF(AND(ISNUMBER('Precision '!T66),J$3="Y"),'Precision '!T66,"")</f>
        <v/>
      </c>
      <c r="U64" s="204" t="str">
        <f>IF(AND(ISNUMBER('Precision '!U66),K$3="Y"),'Precision '!U66,"")</f>
        <v/>
      </c>
      <c r="V64" s="204" t="str">
        <f>IF(AND(ISNUMBER('Precision '!V66),L$3="Y"),'Precision '!V66,"")</f>
        <v/>
      </c>
      <c r="W64" s="204" t="str">
        <f>IF(AND(ISNUMBER('Precision '!W66),M$3="Y"),'Precision '!W66,"")</f>
        <v/>
      </c>
      <c r="X64" s="204" t="str">
        <f>IF(AND(ISNUMBER('Precision '!X66),N$3="Y"),'Precision '!X66,"")</f>
        <v/>
      </c>
      <c r="Y64" s="204" t="str">
        <f>IF(AND(ISNUMBER('Precision '!Y66),O$3="Y"),'Precision '!Y66,"")</f>
        <v/>
      </c>
      <c r="Z64" s="204" t="str">
        <f>IF(AND(ISNUMBER('Precision '!Z66),P$3="Y"),'Precision '!Z66,"")</f>
        <v/>
      </c>
      <c r="AA64" s="204"/>
      <c r="AB64" s="204"/>
      <c r="AC64" s="204"/>
      <c r="AD64" s="204"/>
      <c r="AE64" s="206">
        <v>28</v>
      </c>
      <c r="AF64" s="209" t="e">
        <f>IF(OR(ISBLANK('Precision '!C66),E$2="N"),NA(),'Precision '!C66)</f>
        <v>#N/A</v>
      </c>
      <c r="AG64" s="209" t="e">
        <f>IF(OR(ISBLANK('Precision '!D66),F$2="N"),NA(),'Precision '!D66)</f>
        <v>#N/A</v>
      </c>
      <c r="AH64" s="209" t="e">
        <f>IF(OR(ISBLANK('Precision '!E66),G$2="N"),NA(),'Precision '!E66)</f>
        <v>#N/A</v>
      </c>
      <c r="AI64" s="209" t="e">
        <f>IF(OR(ISBLANK('Precision '!F66),H$2="N"),NA(),'Precision '!F66)</f>
        <v>#N/A</v>
      </c>
      <c r="AJ64" s="209" t="e">
        <f>IF(OR(ISBLANK('Precision '!G66),I$2="N"),NA(),'Precision '!G66)</f>
        <v>#N/A</v>
      </c>
      <c r="AK64" s="209" t="e">
        <f>IF(OR(ISBLANK('Precision '!H66),J$2="N"),NA(),'Precision '!H66)</f>
        <v>#N/A</v>
      </c>
      <c r="AL64" s="209" t="e">
        <f>IF(OR(ISBLANK('Precision '!I66),K$2="N"),NA(),'Precision '!I66)</f>
        <v>#N/A</v>
      </c>
      <c r="AM64" s="209" t="e">
        <f>IF(OR(ISBLANK('Precision '!J66),L$2="N"),NA(),'Precision '!J66)</f>
        <v>#N/A</v>
      </c>
      <c r="AN64" s="209" t="e">
        <f>IF(OR(ISBLANK('Precision '!K66),M$2="N"),NA(),'Precision '!K66)</f>
        <v>#N/A</v>
      </c>
      <c r="AO64" s="209" t="e">
        <f>IF(OR(ISBLANK('Precision '!L66),N$2="N"),NA(),'Precision '!L66)</f>
        <v>#N/A</v>
      </c>
      <c r="AP64" s="209" t="e">
        <f>IF(OR(ISBLANK('Precision '!M66),O$2="N"),NA(),'Precision '!M66)</f>
        <v>#N/A</v>
      </c>
      <c r="AQ64" s="209" t="e">
        <f>IF(OR(ISBLANK('Precision '!N66),P$2="N"),NA(),'Precision '!N66)</f>
        <v>#N/A</v>
      </c>
      <c r="AR64" s="209" t="e">
        <f>IF(OR(ISBLANK('Precision '!O66),E$3="N"),NA(),'Precision '!O66)</f>
        <v>#N/A</v>
      </c>
      <c r="AS64" s="209" t="e">
        <f>IF(OR(ISBLANK('Precision '!P66),F$3="N"),NA(),'Precision '!P66)</f>
        <v>#N/A</v>
      </c>
      <c r="AT64" s="209" t="e">
        <f>IF(OR(ISBLANK('Precision '!Q66),G$3="N"),NA(),'Precision '!Q66)</f>
        <v>#N/A</v>
      </c>
      <c r="AU64" s="209" t="e">
        <f>IF(OR(ISBLANK('Precision '!R66),H$3="N"),NA(),'Precision '!R66)</f>
        <v>#N/A</v>
      </c>
      <c r="AV64" s="209" t="e">
        <f>IF(OR(ISBLANK('Precision '!S66),I$3="N"),NA(),'Precision '!S66)</f>
        <v>#N/A</v>
      </c>
      <c r="AW64" s="209" t="e">
        <f>IF(OR(ISBLANK('Precision '!T66),J$3="N"),NA(),'Precision '!T66)</f>
        <v>#N/A</v>
      </c>
      <c r="AX64" s="209" t="e">
        <f>IF(OR(ISBLANK('Precision '!U66),K$3="N"),NA(),'Precision '!U66)</f>
        <v>#N/A</v>
      </c>
      <c r="AY64" s="209" t="e">
        <f>IF(OR(ISBLANK('Precision '!V66),L$3="N"),NA(),'Precision '!V66)</f>
        <v>#N/A</v>
      </c>
      <c r="AZ64" s="209" t="e">
        <f>IF(OR(ISBLANK('Precision '!W66),M$3="N"),NA(),'Precision '!W66)</f>
        <v>#N/A</v>
      </c>
      <c r="BA64" s="209" t="e">
        <f>IF(OR(ISBLANK('Precision '!X66),N$3="N"),NA(),'Precision '!X66)</f>
        <v>#N/A</v>
      </c>
      <c r="BB64" s="209" t="e">
        <f>IF(OR(ISBLANK('Precision '!Y66),O$3="N"),NA(),'Precision '!Y66)</f>
        <v>#N/A</v>
      </c>
      <c r="BC64" s="209" t="e">
        <f>IF(OR(ISBLANK('Precision '!Z66),P$3="N"),NA(),'Precision '!Z66)</f>
        <v>#N/A</v>
      </c>
      <c r="BD64" s="204"/>
      <c r="BE64" s="204"/>
      <c r="BF64" s="204"/>
      <c r="BG64" s="204"/>
      <c r="BH64" s="204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</row>
    <row r="65" spans="1:73" x14ac:dyDescent="0.2">
      <c r="A65" s="204"/>
      <c r="B65" s="204"/>
      <c r="C65" s="204" t="str">
        <f>IF(AND(ISNUMBER('Precision '!C67),E$2="Y"),'Precision '!C67,"")</f>
        <v/>
      </c>
      <c r="D65" s="204" t="str">
        <f>IF(AND(ISNUMBER('Precision '!D67),F$2="Y"),'Precision '!D67,"")</f>
        <v/>
      </c>
      <c r="E65" s="204" t="str">
        <f>IF(AND(ISNUMBER('Precision '!E67),G$2="Y"),'Precision '!E67,"")</f>
        <v/>
      </c>
      <c r="F65" s="204" t="str">
        <f>IF(AND(ISNUMBER('Precision '!F67),H$2="Y"),'Precision '!F67,"")</f>
        <v/>
      </c>
      <c r="G65" s="204" t="str">
        <f>IF(AND(ISNUMBER('Precision '!G67),I$2="Y"),'Precision '!G67,"")</f>
        <v/>
      </c>
      <c r="H65" s="204" t="str">
        <f>IF(AND(ISNUMBER('Precision '!H67),J$2="Y"),'Precision '!H67,"")</f>
        <v/>
      </c>
      <c r="I65" s="204" t="str">
        <f>IF(AND(ISNUMBER('Precision '!I67),K$2="Y"),'Precision '!I67,"")</f>
        <v/>
      </c>
      <c r="J65" s="204" t="str">
        <f>IF(AND(ISNUMBER('Precision '!J67),L$2="Y"),'Precision '!J67,"")</f>
        <v/>
      </c>
      <c r="K65" s="204" t="str">
        <f>IF(AND(ISNUMBER('Precision '!K67),M$2="Y"),'Precision '!K67,"")</f>
        <v/>
      </c>
      <c r="L65" s="204" t="str">
        <f>IF(AND(ISNUMBER('Precision '!L67),N$2="Y"),'Precision '!L67,"")</f>
        <v/>
      </c>
      <c r="M65" s="204" t="str">
        <f>IF(AND(ISNUMBER('Precision '!M67),O$2="Y"),'Precision '!M67,"")</f>
        <v/>
      </c>
      <c r="N65" s="204" t="str">
        <f>IF(AND(ISNUMBER('Precision '!N67),P$2="Y"),'Precision '!N67,"")</f>
        <v/>
      </c>
      <c r="O65" s="204" t="str">
        <f>IF(AND(ISNUMBER('Precision '!O67),E$3="Y"),'Precision '!O67,"")</f>
        <v/>
      </c>
      <c r="P65" s="204" t="str">
        <f>IF(AND(ISNUMBER('Precision '!P67),F$3="Y"),'Precision '!P67,"")</f>
        <v/>
      </c>
      <c r="Q65" s="204" t="str">
        <f>IF(AND(ISNUMBER('Precision '!Q67),G$3="Y"),'Precision '!Q67,"")</f>
        <v/>
      </c>
      <c r="R65" s="204" t="str">
        <f>IF(AND(ISNUMBER('Precision '!R67),H$3="Y"),'Precision '!R67,"")</f>
        <v/>
      </c>
      <c r="S65" s="204" t="str">
        <f>IF(AND(ISNUMBER('Precision '!S67),I$3="Y"),'Precision '!S67,"")</f>
        <v/>
      </c>
      <c r="T65" s="204" t="str">
        <f>IF(AND(ISNUMBER('Precision '!T67),J$3="Y"),'Precision '!T67,"")</f>
        <v/>
      </c>
      <c r="U65" s="204" t="str">
        <f>IF(AND(ISNUMBER('Precision '!U67),K$3="Y"),'Precision '!U67,"")</f>
        <v/>
      </c>
      <c r="V65" s="204" t="str">
        <f>IF(AND(ISNUMBER('Precision '!V67),L$3="Y"),'Precision '!V67,"")</f>
        <v/>
      </c>
      <c r="W65" s="204" t="str">
        <f>IF(AND(ISNUMBER('Precision '!W67),M$3="Y"),'Precision '!W67,"")</f>
        <v/>
      </c>
      <c r="X65" s="204" t="str">
        <f>IF(AND(ISNUMBER('Precision '!X67),N$3="Y"),'Precision '!X67,"")</f>
        <v/>
      </c>
      <c r="Y65" s="204" t="str">
        <f>IF(AND(ISNUMBER('Precision '!Y67),O$3="Y"),'Precision '!Y67,"")</f>
        <v/>
      </c>
      <c r="Z65" s="204" t="str">
        <f>IF(AND(ISNUMBER('Precision '!Z67),P$3="Y"),'Precision '!Z67,"")</f>
        <v/>
      </c>
      <c r="AA65" s="204"/>
      <c r="AB65" s="204"/>
      <c r="AC65" s="204"/>
      <c r="AD65" s="204"/>
      <c r="AE65" s="206">
        <v>29</v>
      </c>
      <c r="AF65" s="209" t="e">
        <f>IF(OR(ISBLANK('Precision '!C67),E$2="N"),NA(),'Precision '!C67)</f>
        <v>#N/A</v>
      </c>
      <c r="AG65" s="209" t="e">
        <f>IF(OR(ISBLANK('Precision '!D67),F$2="N"),NA(),'Precision '!D67)</f>
        <v>#N/A</v>
      </c>
      <c r="AH65" s="209" t="e">
        <f>IF(OR(ISBLANK('Precision '!E67),G$2="N"),NA(),'Precision '!E67)</f>
        <v>#N/A</v>
      </c>
      <c r="AI65" s="209" t="e">
        <f>IF(OR(ISBLANK('Precision '!F67),H$2="N"),NA(),'Precision '!F67)</f>
        <v>#N/A</v>
      </c>
      <c r="AJ65" s="209" t="e">
        <f>IF(OR(ISBLANK('Precision '!G67),I$2="N"),NA(),'Precision '!G67)</f>
        <v>#N/A</v>
      </c>
      <c r="AK65" s="209" t="e">
        <f>IF(OR(ISBLANK('Precision '!H67),J$2="N"),NA(),'Precision '!H67)</f>
        <v>#N/A</v>
      </c>
      <c r="AL65" s="209" t="e">
        <f>IF(OR(ISBLANK('Precision '!I67),K$2="N"),NA(),'Precision '!I67)</f>
        <v>#N/A</v>
      </c>
      <c r="AM65" s="209" t="e">
        <f>IF(OR(ISBLANK('Precision '!J67),L$2="N"),NA(),'Precision '!J67)</f>
        <v>#N/A</v>
      </c>
      <c r="AN65" s="209" t="e">
        <f>IF(OR(ISBLANK('Precision '!K67),M$2="N"),NA(),'Precision '!K67)</f>
        <v>#N/A</v>
      </c>
      <c r="AO65" s="209" t="e">
        <f>IF(OR(ISBLANK('Precision '!L67),N$2="N"),NA(),'Precision '!L67)</f>
        <v>#N/A</v>
      </c>
      <c r="AP65" s="209" t="e">
        <f>IF(OR(ISBLANK('Precision '!M67),O$2="N"),NA(),'Precision '!M67)</f>
        <v>#N/A</v>
      </c>
      <c r="AQ65" s="209" t="e">
        <f>IF(OR(ISBLANK('Precision '!N67),P$2="N"),NA(),'Precision '!N67)</f>
        <v>#N/A</v>
      </c>
      <c r="AR65" s="209" t="e">
        <f>IF(OR(ISBLANK('Precision '!O67),E$3="N"),NA(),'Precision '!O67)</f>
        <v>#N/A</v>
      </c>
      <c r="AS65" s="209" t="e">
        <f>IF(OR(ISBLANK('Precision '!P67),F$3="N"),NA(),'Precision '!P67)</f>
        <v>#N/A</v>
      </c>
      <c r="AT65" s="209" t="e">
        <f>IF(OR(ISBLANK('Precision '!Q67),G$3="N"),NA(),'Precision '!Q67)</f>
        <v>#N/A</v>
      </c>
      <c r="AU65" s="209" t="e">
        <f>IF(OR(ISBLANK('Precision '!R67),H$3="N"),NA(),'Precision '!R67)</f>
        <v>#N/A</v>
      </c>
      <c r="AV65" s="209" t="e">
        <f>IF(OR(ISBLANK('Precision '!S67),I$3="N"),NA(),'Precision '!S67)</f>
        <v>#N/A</v>
      </c>
      <c r="AW65" s="209" t="e">
        <f>IF(OR(ISBLANK('Precision '!T67),J$3="N"),NA(),'Precision '!T67)</f>
        <v>#N/A</v>
      </c>
      <c r="AX65" s="209" t="e">
        <f>IF(OR(ISBLANK('Precision '!U67),K$3="N"),NA(),'Precision '!U67)</f>
        <v>#N/A</v>
      </c>
      <c r="AY65" s="209" t="e">
        <f>IF(OR(ISBLANK('Precision '!V67),L$3="N"),NA(),'Precision '!V67)</f>
        <v>#N/A</v>
      </c>
      <c r="AZ65" s="209" t="e">
        <f>IF(OR(ISBLANK('Precision '!W67),M$3="N"),NA(),'Precision '!W67)</f>
        <v>#N/A</v>
      </c>
      <c r="BA65" s="209" t="e">
        <f>IF(OR(ISBLANK('Precision '!X67),N$3="N"),NA(),'Precision '!X67)</f>
        <v>#N/A</v>
      </c>
      <c r="BB65" s="209" t="e">
        <f>IF(OR(ISBLANK('Precision '!Y67),O$3="N"),NA(),'Precision '!Y67)</f>
        <v>#N/A</v>
      </c>
      <c r="BC65" s="209" t="e">
        <f>IF(OR(ISBLANK('Precision '!Z67),P$3="N"),NA(),'Precision '!Z67)</f>
        <v>#N/A</v>
      </c>
      <c r="BD65" s="204"/>
      <c r="BE65" s="204"/>
      <c r="BF65" s="204"/>
      <c r="BG65" s="204"/>
      <c r="BH65" s="204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</row>
    <row r="66" spans="1:73" x14ac:dyDescent="0.2">
      <c r="A66" s="204"/>
      <c r="B66" s="204"/>
      <c r="C66" s="204" t="str">
        <f>IF(AND(ISNUMBER('Precision '!C68),E$2="Y"),'Precision '!C68,"")</f>
        <v/>
      </c>
      <c r="D66" s="204" t="str">
        <f>IF(AND(ISNUMBER('Precision '!D68),F$2="Y"),'Precision '!D68,"")</f>
        <v/>
      </c>
      <c r="E66" s="204" t="str">
        <f>IF(AND(ISNUMBER('Precision '!E68),G$2="Y"),'Precision '!E68,"")</f>
        <v/>
      </c>
      <c r="F66" s="204" t="str">
        <f>IF(AND(ISNUMBER('Precision '!F68),H$2="Y"),'Precision '!F68,"")</f>
        <v/>
      </c>
      <c r="G66" s="204" t="str">
        <f>IF(AND(ISNUMBER('Precision '!G68),I$2="Y"),'Precision '!G68,"")</f>
        <v/>
      </c>
      <c r="H66" s="204" t="str">
        <f>IF(AND(ISNUMBER('Precision '!H68),J$2="Y"),'Precision '!H68,"")</f>
        <v/>
      </c>
      <c r="I66" s="204" t="str">
        <f>IF(AND(ISNUMBER('Precision '!I68),K$2="Y"),'Precision '!I68,"")</f>
        <v/>
      </c>
      <c r="J66" s="204" t="str">
        <f>IF(AND(ISNUMBER('Precision '!J68),L$2="Y"),'Precision '!J68,"")</f>
        <v/>
      </c>
      <c r="K66" s="204" t="str">
        <f>IF(AND(ISNUMBER('Precision '!K68),M$2="Y"),'Precision '!K68,"")</f>
        <v/>
      </c>
      <c r="L66" s="204" t="str">
        <f>IF(AND(ISNUMBER('Precision '!L68),N$2="Y"),'Precision '!L68,"")</f>
        <v/>
      </c>
      <c r="M66" s="204" t="str">
        <f>IF(AND(ISNUMBER('Precision '!M68),O$2="Y"),'Precision '!M68,"")</f>
        <v/>
      </c>
      <c r="N66" s="204" t="str">
        <f>IF(AND(ISNUMBER('Precision '!N68),P$2="Y"),'Precision '!N68,"")</f>
        <v/>
      </c>
      <c r="O66" s="204" t="str">
        <f>IF(AND(ISNUMBER('Precision '!O68),E$3="Y"),'Precision '!O68,"")</f>
        <v/>
      </c>
      <c r="P66" s="204" t="str">
        <f>IF(AND(ISNUMBER('Precision '!P68),F$3="Y"),'Precision '!P68,"")</f>
        <v/>
      </c>
      <c r="Q66" s="204" t="str">
        <f>IF(AND(ISNUMBER('Precision '!Q68),G$3="Y"),'Precision '!Q68,"")</f>
        <v/>
      </c>
      <c r="R66" s="204" t="str">
        <f>IF(AND(ISNUMBER('Precision '!R68),H$3="Y"),'Precision '!R68,"")</f>
        <v/>
      </c>
      <c r="S66" s="204" t="str">
        <f>IF(AND(ISNUMBER('Precision '!S68),I$3="Y"),'Precision '!S68,"")</f>
        <v/>
      </c>
      <c r="T66" s="204" t="str">
        <f>IF(AND(ISNUMBER('Precision '!T68),J$3="Y"),'Precision '!T68,"")</f>
        <v/>
      </c>
      <c r="U66" s="204" t="str">
        <f>IF(AND(ISNUMBER('Precision '!U68),K$3="Y"),'Precision '!U68,"")</f>
        <v/>
      </c>
      <c r="V66" s="204" t="str">
        <f>IF(AND(ISNUMBER('Precision '!V68),L$3="Y"),'Precision '!V68,"")</f>
        <v/>
      </c>
      <c r="W66" s="204" t="str">
        <f>IF(AND(ISNUMBER('Precision '!W68),M$3="Y"),'Precision '!W68,"")</f>
        <v/>
      </c>
      <c r="X66" s="204" t="str">
        <f>IF(AND(ISNUMBER('Precision '!X68),N$3="Y"),'Precision '!X68,"")</f>
        <v/>
      </c>
      <c r="Y66" s="204" t="str">
        <f>IF(AND(ISNUMBER('Precision '!Y68),O$3="Y"),'Precision '!Y68,"")</f>
        <v/>
      </c>
      <c r="Z66" s="204" t="str">
        <f>IF(AND(ISNUMBER('Precision '!Z68),P$3="Y"),'Precision '!Z68,"")</f>
        <v/>
      </c>
      <c r="AA66" s="204"/>
      <c r="AB66" s="204"/>
      <c r="AC66" s="204"/>
      <c r="AD66" s="204"/>
      <c r="AE66" s="206">
        <v>30</v>
      </c>
      <c r="AF66" s="209" t="e">
        <f>IF(OR(ISBLANK('Precision '!C68),E$2="N"),NA(),'Precision '!C68)</f>
        <v>#N/A</v>
      </c>
      <c r="AG66" s="209" t="e">
        <f>IF(OR(ISBLANK('Precision '!D68),F$2="N"),NA(),'Precision '!D68)</f>
        <v>#N/A</v>
      </c>
      <c r="AH66" s="209" t="e">
        <f>IF(OR(ISBLANK('Precision '!E68),G$2="N"),NA(),'Precision '!E68)</f>
        <v>#N/A</v>
      </c>
      <c r="AI66" s="209" t="e">
        <f>IF(OR(ISBLANK('Precision '!F68),H$2="N"),NA(),'Precision '!F68)</f>
        <v>#N/A</v>
      </c>
      <c r="AJ66" s="209" t="e">
        <f>IF(OR(ISBLANK('Precision '!G68),I$2="N"),NA(),'Precision '!G68)</f>
        <v>#N/A</v>
      </c>
      <c r="AK66" s="209" t="e">
        <f>IF(OR(ISBLANK('Precision '!H68),J$2="N"),NA(),'Precision '!H68)</f>
        <v>#N/A</v>
      </c>
      <c r="AL66" s="209" t="e">
        <f>IF(OR(ISBLANK('Precision '!I68),K$2="N"),NA(),'Precision '!I68)</f>
        <v>#N/A</v>
      </c>
      <c r="AM66" s="209" t="e">
        <f>IF(OR(ISBLANK('Precision '!J68),L$2="N"),NA(),'Precision '!J68)</f>
        <v>#N/A</v>
      </c>
      <c r="AN66" s="209" t="e">
        <f>IF(OR(ISBLANK('Precision '!K68),M$2="N"),NA(),'Precision '!K68)</f>
        <v>#N/A</v>
      </c>
      <c r="AO66" s="209" t="e">
        <f>IF(OR(ISBLANK('Precision '!L68),N$2="N"),NA(),'Precision '!L68)</f>
        <v>#N/A</v>
      </c>
      <c r="AP66" s="209" t="e">
        <f>IF(OR(ISBLANK('Precision '!M68),O$2="N"),NA(),'Precision '!M68)</f>
        <v>#N/A</v>
      </c>
      <c r="AQ66" s="209" t="e">
        <f>IF(OR(ISBLANK('Precision '!N68),P$2="N"),NA(),'Precision '!N68)</f>
        <v>#N/A</v>
      </c>
      <c r="AR66" s="209" t="e">
        <f>IF(OR(ISBLANK('Precision '!O68),E$3="N"),NA(),'Precision '!O68)</f>
        <v>#N/A</v>
      </c>
      <c r="AS66" s="209" t="e">
        <f>IF(OR(ISBLANK('Precision '!P68),F$3="N"),NA(),'Precision '!P68)</f>
        <v>#N/A</v>
      </c>
      <c r="AT66" s="209" t="e">
        <f>IF(OR(ISBLANK('Precision '!Q68),G$3="N"),NA(),'Precision '!Q68)</f>
        <v>#N/A</v>
      </c>
      <c r="AU66" s="209" t="e">
        <f>IF(OR(ISBLANK('Precision '!R68),H$3="N"),NA(),'Precision '!R68)</f>
        <v>#N/A</v>
      </c>
      <c r="AV66" s="209" t="e">
        <f>IF(OR(ISBLANK('Precision '!S68),I$3="N"),NA(),'Precision '!S68)</f>
        <v>#N/A</v>
      </c>
      <c r="AW66" s="209" t="e">
        <f>IF(OR(ISBLANK('Precision '!T68),J$3="N"),NA(),'Precision '!T68)</f>
        <v>#N/A</v>
      </c>
      <c r="AX66" s="209" t="e">
        <f>IF(OR(ISBLANK('Precision '!U68),K$3="N"),NA(),'Precision '!U68)</f>
        <v>#N/A</v>
      </c>
      <c r="AY66" s="209" t="e">
        <f>IF(OR(ISBLANK('Precision '!V68),L$3="N"),NA(),'Precision '!V68)</f>
        <v>#N/A</v>
      </c>
      <c r="AZ66" s="209" t="e">
        <f>IF(OR(ISBLANK('Precision '!W68),M$3="N"),NA(),'Precision '!W68)</f>
        <v>#N/A</v>
      </c>
      <c r="BA66" s="209" t="e">
        <f>IF(OR(ISBLANK('Precision '!X68),N$3="N"),NA(),'Precision '!X68)</f>
        <v>#N/A</v>
      </c>
      <c r="BB66" s="209" t="e">
        <f>IF(OR(ISBLANK('Precision '!Y68),O$3="N"),NA(),'Precision '!Y68)</f>
        <v>#N/A</v>
      </c>
      <c r="BC66" s="209" t="e">
        <f>IF(OR(ISBLANK('Precision '!Z68),P$3="N"),NA(),'Precision '!Z68)</f>
        <v>#N/A</v>
      </c>
      <c r="BD66" s="204"/>
      <c r="BE66" s="204"/>
      <c r="BF66" s="204"/>
      <c r="BG66" s="204"/>
      <c r="BH66" s="204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</row>
    <row r="67" spans="1:73" x14ac:dyDescent="0.2">
      <c r="A67" s="204"/>
      <c r="B67" s="204"/>
      <c r="C67" s="204" t="str">
        <f>IF(AND(ISNUMBER('Precision '!C69),E$2="Y"),'Precision '!C69,"")</f>
        <v/>
      </c>
      <c r="D67" s="204" t="str">
        <f>IF(AND(ISNUMBER('Precision '!D69),F$2="Y"),'Precision '!D69,"")</f>
        <v/>
      </c>
      <c r="E67" s="204" t="str">
        <f>IF(AND(ISNUMBER('Precision '!E69),G$2="Y"),'Precision '!E69,"")</f>
        <v/>
      </c>
      <c r="F67" s="204" t="str">
        <f>IF(AND(ISNUMBER('Precision '!F69),H$2="Y"),'Precision '!F69,"")</f>
        <v/>
      </c>
      <c r="G67" s="204" t="str">
        <f>IF(AND(ISNUMBER('Precision '!G69),I$2="Y"),'Precision '!G69,"")</f>
        <v/>
      </c>
      <c r="H67" s="204" t="str">
        <f>IF(AND(ISNUMBER('Precision '!H69),J$2="Y"),'Precision '!H69,"")</f>
        <v/>
      </c>
      <c r="I67" s="204" t="str">
        <f>IF(AND(ISNUMBER('Precision '!I69),K$2="Y"),'Precision '!I69,"")</f>
        <v/>
      </c>
      <c r="J67" s="204" t="str">
        <f>IF(AND(ISNUMBER('Precision '!J69),L$2="Y"),'Precision '!J69,"")</f>
        <v/>
      </c>
      <c r="K67" s="204" t="str">
        <f>IF(AND(ISNUMBER('Precision '!K69),M$2="Y"),'Precision '!K69,"")</f>
        <v/>
      </c>
      <c r="L67" s="204" t="str">
        <f>IF(AND(ISNUMBER('Precision '!L69),N$2="Y"),'Precision '!L69,"")</f>
        <v/>
      </c>
      <c r="M67" s="204" t="str">
        <f>IF(AND(ISNUMBER('Precision '!M69),O$2="Y"),'Precision '!M69,"")</f>
        <v/>
      </c>
      <c r="N67" s="204" t="str">
        <f>IF(AND(ISNUMBER('Precision '!N69),P$2="Y"),'Precision '!N69,"")</f>
        <v/>
      </c>
      <c r="O67" s="204" t="str">
        <f>IF(AND(ISNUMBER('Precision '!O69),E$3="Y"),'Precision '!O69,"")</f>
        <v/>
      </c>
      <c r="P67" s="204" t="str">
        <f>IF(AND(ISNUMBER('Precision '!P69),F$3="Y"),'Precision '!P69,"")</f>
        <v/>
      </c>
      <c r="Q67" s="204" t="str">
        <f>IF(AND(ISNUMBER('Precision '!Q69),G$3="Y"),'Precision '!Q69,"")</f>
        <v/>
      </c>
      <c r="R67" s="204" t="str">
        <f>IF(AND(ISNUMBER('Precision '!R69),H$3="Y"),'Precision '!R69,"")</f>
        <v/>
      </c>
      <c r="S67" s="204" t="str">
        <f>IF(AND(ISNUMBER('Precision '!S69),I$3="Y"),'Precision '!S69,"")</f>
        <v/>
      </c>
      <c r="T67" s="204" t="str">
        <f>IF(AND(ISNUMBER('Precision '!T69),J$3="Y"),'Precision '!T69,"")</f>
        <v/>
      </c>
      <c r="U67" s="204" t="str">
        <f>IF(AND(ISNUMBER('Precision '!U69),K$3="Y"),'Precision '!U69,"")</f>
        <v/>
      </c>
      <c r="V67" s="204" t="str">
        <f>IF(AND(ISNUMBER('Precision '!V69),L$3="Y"),'Precision '!V69,"")</f>
        <v/>
      </c>
      <c r="W67" s="204" t="str">
        <f>IF(AND(ISNUMBER('Precision '!W69),M$3="Y"),'Precision '!W69,"")</f>
        <v/>
      </c>
      <c r="X67" s="204" t="str">
        <f>IF(AND(ISNUMBER('Precision '!X69),N$3="Y"),'Precision '!X69,"")</f>
        <v/>
      </c>
      <c r="Y67" s="204" t="str">
        <f>IF(AND(ISNUMBER('Precision '!Y69),O$3="Y"),'Precision '!Y69,"")</f>
        <v/>
      </c>
      <c r="Z67" s="204" t="str">
        <f>IF(AND(ISNUMBER('Precision '!Z69),P$3="Y"),'Precision '!Z69,"")</f>
        <v/>
      </c>
      <c r="AA67" s="204"/>
      <c r="AB67" s="204"/>
      <c r="AC67" s="204"/>
      <c r="AD67" s="204"/>
      <c r="AE67" s="206">
        <v>31</v>
      </c>
      <c r="AF67" s="209" t="e">
        <f>IF(OR(ISBLANK('Precision '!C69),E$2="N"),NA(),'Precision '!C69)</f>
        <v>#N/A</v>
      </c>
      <c r="AG67" s="209" t="e">
        <f>IF(OR(ISBLANK('Precision '!D69),F$2="N"),NA(),'Precision '!D69)</f>
        <v>#N/A</v>
      </c>
      <c r="AH67" s="209" t="e">
        <f>IF(OR(ISBLANK('Precision '!E69),G$2="N"),NA(),'Precision '!E69)</f>
        <v>#N/A</v>
      </c>
      <c r="AI67" s="209" t="e">
        <f>IF(OR(ISBLANK('Precision '!F69),H$2="N"),NA(),'Precision '!F69)</f>
        <v>#N/A</v>
      </c>
      <c r="AJ67" s="209" t="e">
        <f>IF(OR(ISBLANK('Precision '!G69),I$2="N"),NA(),'Precision '!G69)</f>
        <v>#N/A</v>
      </c>
      <c r="AK67" s="209" t="e">
        <f>IF(OR(ISBLANK('Precision '!H69),J$2="N"),NA(),'Precision '!H69)</f>
        <v>#N/A</v>
      </c>
      <c r="AL67" s="209" t="e">
        <f>IF(OR(ISBLANK('Precision '!I69),K$2="N"),NA(),'Precision '!I69)</f>
        <v>#N/A</v>
      </c>
      <c r="AM67" s="209" t="e">
        <f>IF(OR(ISBLANK('Precision '!J69),L$2="N"),NA(),'Precision '!J69)</f>
        <v>#N/A</v>
      </c>
      <c r="AN67" s="209" t="e">
        <f>IF(OR(ISBLANK('Precision '!K69),M$2="N"),NA(),'Precision '!K69)</f>
        <v>#N/A</v>
      </c>
      <c r="AO67" s="209" t="e">
        <f>IF(OR(ISBLANK('Precision '!L69),N$2="N"),NA(),'Precision '!L69)</f>
        <v>#N/A</v>
      </c>
      <c r="AP67" s="209" t="e">
        <f>IF(OR(ISBLANK('Precision '!M69),O$2="N"),NA(),'Precision '!M69)</f>
        <v>#N/A</v>
      </c>
      <c r="AQ67" s="209" t="e">
        <f>IF(OR(ISBLANK('Precision '!N69),P$2="N"),NA(),'Precision '!N69)</f>
        <v>#N/A</v>
      </c>
      <c r="AR67" s="209" t="e">
        <f>IF(OR(ISBLANK('Precision '!O69),E$3="N"),NA(),'Precision '!O69)</f>
        <v>#N/A</v>
      </c>
      <c r="AS67" s="209" t="e">
        <f>IF(OR(ISBLANK('Precision '!P69),F$3="N"),NA(),'Precision '!P69)</f>
        <v>#N/A</v>
      </c>
      <c r="AT67" s="209" t="e">
        <f>IF(OR(ISBLANK('Precision '!Q69),G$3="N"),NA(),'Precision '!Q69)</f>
        <v>#N/A</v>
      </c>
      <c r="AU67" s="209" t="e">
        <f>IF(OR(ISBLANK('Precision '!R69),H$3="N"),NA(),'Precision '!R69)</f>
        <v>#N/A</v>
      </c>
      <c r="AV67" s="209" t="e">
        <f>IF(OR(ISBLANK('Precision '!S69),I$3="N"),NA(),'Precision '!S69)</f>
        <v>#N/A</v>
      </c>
      <c r="AW67" s="209" t="e">
        <f>IF(OR(ISBLANK('Precision '!T69),J$3="N"),NA(),'Precision '!T69)</f>
        <v>#N/A</v>
      </c>
      <c r="AX67" s="209" t="e">
        <f>IF(OR(ISBLANK('Precision '!U69),K$3="N"),NA(),'Precision '!U69)</f>
        <v>#N/A</v>
      </c>
      <c r="AY67" s="209" t="e">
        <f>IF(OR(ISBLANK('Precision '!V69),L$3="N"),NA(),'Precision '!V69)</f>
        <v>#N/A</v>
      </c>
      <c r="AZ67" s="209" t="e">
        <f>IF(OR(ISBLANK('Precision '!W69),M$3="N"),NA(),'Precision '!W69)</f>
        <v>#N/A</v>
      </c>
      <c r="BA67" s="209" t="e">
        <f>IF(OR(ISBLANK('Precision '!X69),N$3="N"),NA(),'Precision '!X69)</f>
        <v>#N/A</v>
      </c>
      <c r="BB67" s="209" t="e">
        <f>IF(OR(ISBLANK('Precision '!Y69),O$3="N"),NA(),'Precision '!Y69)</f>
        <v>#N/A</v>
      </c>
      <c r="BC67" s="209" t="e">
        <f>IF(OR(ISBLANK('Precision '!Z69),P$3="N"),NA(),'Precision '!Z69)</f>
        <v>#N/A</v>
      </c>
      <c r="BD67" s="204"/>
      <c r="BE67" s="204"/>
      <c r="BF67" s="204"/>
      <c r="BG67" s="204"/>
      <c r="BH67" s="204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</row>
    <row r="68" spans="1:73" x14ac:dyDescent="0.2">
      <c r="A68" s="204"/>
      <c r="B68" s="204"/>
      <c r="C68" s="204" t="str">
        <f>IF(AND(ISNUMBER('Precision '!C70),E$2="Y"),'Precision '!C70,"")</f>
        <v/>
      </c>
      <c r="D68" s="204" t="str">
        <f>IF(AND(ISNUMBER('Precision '!D70),F$2="Y"),'Precision '!D70,"")</f>
        <v/>
      </c>
      <c r="E68" s="204" t="str">
        <f>IF(AND(ISNUMBER('Precision '!E70),G$2="Y"),'Precision '!E70,"")</f>
        <v/>
      </c>
      <c r="F68" s="204" t="str">
        <f>IF(AND(ISNUMBER('Precision '!F70),H$2="Y"),'Precision '!F70,"")</f>
        <v/>
      </c>
      <c r="G68" s="204" t="str">
        <f>IF(AND(ISNUMBER('Precision '!G70),I$2="Y"),'Precision '!G70,"")</f>
        <v/>
      </c>
      <c r="H68" s="204" t="str">
        <f>IF(AND(ISNUMBER('Precision '!H70),J$2="Y"),'Precision '!H70,"")</f>
        <v/>
      </c>
      <c r="I68" s="204" t="str">
        <f>IF(AND(ISNUMBER('Precision '!I70),K$2="Y"),'Precision '!I70,"")</f>
        <v/>
      </c>
      <c r="J68" s="204" t="str">
        <f>IF(AND(ISNUMBER('Precision '!J70),L$2="Y"),'Precision '!J70,"")</f>
        <v/>
      </c>
      <c r="K68" s="204" t="str">
        <f>IF(AND(ISNUMBER('Precision '!K70),M$2="Y"),'Precision '!K70,"")</f>
        <v/>
      </c>
      <c r="L68" s="204" t="str">
        <f>IF(AND(ISNUMBER('Precision '!L70),N$2="Y"),'Precision '!L70,"")</f>
        <v/>
      </c>
      <c r="M68" s="204" t="str">
        <f>IF(AND(ISNUMBER('Precision '!M70),O$2="Y"),'Precision '!M70,"")</f>
        <v/>
      </c>
      <c r="N68" s="204" t="str">
        <f>IF(AND(ISNUMBER('Precision '!N70),P$2="Y"),'Precision '!N70,"")</f>
        <v/>
      </c>
      <c r="O68" s="204" t="str">
        <f>IF(AND(ISNUMBER('Precision '!O70),E$3="Y"),'Precision '!O70,"")</f>
        <v/>
      </c>
      <c r="P68" s="204" t="str">
        <f>IF(AND(ISNUMBER('Precision '!P70),F$3="Y"),'Precision '!P70,"")</f>
        <v/>
      </c>
      <c r="Q68" s="204" t="str">
        <f>IF(AND(ISNUMBER('Precision '!Q70),G$3="Y"),'Precision '!Q70,"")</f>
        <v/>
      </c>
      <c r="R68" s="204" t="str">
        <f>IF(AND(ISNUMBER('Precision '!R70),H$3="Y"),'Precision '!R70,"")</f>
        <v/>
      </c>
      <c r="S68" s="204" t="str">
        <f>IF(AND(ISNUMBER('Precision '!S70),I$3="Y"),'Precision '!S70,"")</f>
        <v/>
      </c>
      <c r="T68" s="204" t="str">
        <f>IF(AND(ISNUMBER('Precision '!T70),J$3="Y"),'Precision '!T70,"")</f>
        <v/>
      </c>
      <c r="U68" s="204" t="str">
        <f>IF(AND(ISNUMBER('Precision '!U70),K$3="Y"),'Precision '!U70,"")</f>
        <v/>
      </c>
      <c r="V68" s="204" t="str">
        <f>IF(AND(ISNUMBER('Precision '!V70),L$3="Y"),'Precision '!V70,"")</f>
        <v/>
      </c>
      <c r="W68" s="204" t="str">
        <f>IF(AND(ISNUMBER('Precision '!W70),M$3="Y"),'Precision '!W70,"")</f>
        <v/>
      </c>
      <c r="X68" s="204" t="str">
        <f>IF(AND(ISNUMBER('Precision '!X70),N$3="Y"),'Precision '!X70,"")</f>
        <v/>
      </c>
      <c r="Y68" s="204" t="str">
        <f>IF(AND(ISNUMBER('Precision '!Y70),O$3="Y"),'Precision '!Y70,"")</f>
        <v/>
      </c>
      <c r="Z68" s="204" t="str">
        <f>IF(AND(ISNUMBER('Precision '!Z70),P$3="Y"),'Precision '!Z70,"")</f>
        <v/>
      </c>
      <c r="AA68" s="204"/>
      <c r="AB68" s="204"/>
      <c r="AC68" s="204"/>
      <c r="AD68" s="204"/>
      <c r="AE68" s="206">
        <v>32</v>
      </c>
      <c r="AF68" s="209" t="e">
        <f>IF(OR(ISBLANK('Precision '!C70),E$2="N"),NA(),'Precision '!C70)</f>
        <v>#N/A</v>
      </c>
      <c r="AG68" s="209" t="e">
        <f>IF(OR(ISBLANK('Precision '!D70),F$2="N"),NA(),'Precision '!D70)</f>
        <v>#N/A</v>
      </c>
      <c r="AH68" s="209" t="e">
        <f>IF(OR(ISBLANK('Precision '!E70),G$2="N"),NA(),'Precision '!E70)</f>
        <v>#N/A</v>
      </c>
      <c r="AI68" s="209" t="e">
        <f>IF(OR(ISBLANK('Precision '!F70),H$2="N"),NA(),'Precision '!F70)</f>
        <v>#N/A</v>
      </c>
      <c r="AJ68" s="209" t="e">
        <f>IF(OR(ISBLANK('Precision '!G70),I$2="N"),NA(),'Precision '!G70)</f>
        <v>#N/A</v>
      </c>
      <c r="AK68" s="209" t="e">
        <f>IF(OR(ISBLANK('Precision '!H70),J$2="N"),NA(),'Precision '!H70)</f>
        <v>#N/A</v>
      </c>
      <c r="AL68" s="209" t="e">
        <f>IF(OR(ISBLANK('Precision '!I70),K$2="N"),NA(),'Precision '!I70)</f>
        <v>#N/A</v>
      </c>
      <c r="AM68" s="209" t="e">
        <f>IF(OR(ISBLANK('Precision '!J70),L$2="N"),NA(),'Precision '!J70)</f>
        <v>#N/A</v>
      </c>
      <c r="AN68" s="209" t="e">
        <f>IF(OR(ISBLANK('Precision '!K70),M$2="N"),NA(),'Precision '!K70)</f>
        <v>#N/A</v>
      </c>
      <c r="AO68" s="209" t="e">
        <f>IF(OR(ISBLANK('Precision '!L70),N$2="N"),NA(),'Precision '!L70)</f>
        <v>#N/A</v>
      </c>
      <c r="AP68" s="209" t="e">
        <f>IF(OR(ISBLANK('Precision '!M70),O$2="N"),NA(),'Precision '!M70)</f>
        <v>#N/A</v>
      </c>
      <c r="AQ68" s="209" t="e">
        <f>IF(OR(ISBLANK('Precision '!N70),P$2="N"),NA(),'Precision '!N70)</f>
        <v>#N/A</v>
      </c>
      <c r="AR68" s="209" t="e">
        <f>IF(OR(ISBLANK('Precision '!O70),E$3="N"),NA(),'Precision '!O70)</f>
        <v>#N/A</v>
      </c>
      <c r="AS68" s="209" t="e">
        <f>IF(OR(ISBLANK('Precision '!P70),F$3="N"),NA(),'Precision '!P70)</f>
        <v>#N/A</v>
      </c>
      <c r="AT68" s="209" t="e">
        <f>IF(OR(ISBLANK('Precision '!Q70),G$3="N"),NA(),'Precision '!Q70)</f>
        <v>#N/A</v>
      </c>
      <c r="AU68" s="209" t="e">
        <f>IF(OR(ISBLANK('Precision '!R70),H$3="N"),NA(),'Precision '!R70)</f>
        <v>#N/A</v>
      </c>
      <c r="AV68" s="209" t="e">
        <f>IF(OR(ISBLANK('Precision '!S70),I$3="N"),NA(),'Precision '!S70)</f>
        <v>#N/A</v>
      </c>
      <c r="AW68" s="209" t="e">
        <f>IF(OR(ISBLANK('Precision '!T70),J$3="N"),NA(),'Precision '!T70)</f>
        <v>#N/A</v>
      </c>
      <c r="AX68" s="209" t="e">
        <f>IF(OR(ISBLANK('Precision '!U70),K$3="N"),NA(),'Precision '!U70)</f>
        <v>#N/A</v>
      </c>
      <c r="AY68" s="209" t="e">
        <f>IF(OR(ISBLANK('Precision '!V70),L$3="N"),NA(),'Precision '!V70)</f>
        <v>#N/A</v>
      </c>
      <c r="AZ68" s="209" t="e">
        <f>IF(OR(ISBLANK('Precision '!W70),M$3="N"),NA(),'Precision '!W70)</f>
        <v>#N/A</v>
      </c>
      <c r="BA68" s="209" t="e">
        <f>IF(OR(ISBLANK('Precision '!X70),N$3="N"),NA(),'Precision '!X70)</f>
        <v>#N/A</v>
      </c>
      <c r="BB68" s="209" t="e">
        <f>IF(OR(ISBLANK('Precision '!Y70),O$3="N"),NA(),'Precision '!Y70)</f>
        <v>#N/A</v>
      </c>
      <c r="BC68" s="209" t="e">
        <f>IF(OR(ISBLANK('Precision '!Z70),P$3="N"),NA(),'Precision '!Z70)</f>
        <v>#N/A</v>
      </c>
      <c r="BD68" s="204"/>
      <c r="BE68" s="204"/>
      <c r="BF68" s="204"/>
      <c r="BG68" s="204"/>
      <c r="BH68" s="204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</row>
    <row r="69" spans="1:73" x14ac:dyDescent="0.2">
      <c r="A69" s="204"/>
      <c r="B69" s="204"/>
      <c r="C69" s="204" t="str">
        <f>IF(AND(ISNUMBER('Precision '!C71),E$2="Y"),'Precision '!C71,"")</f>
        <v/>
      </c>
      <c r="D69" s="204" t="str">
        <f>IF(AND(ISNUMBER('Precision '!D71),F$2="Y"),'Precision '!D71,"")</f>
        <v/>
      </c>
      <c r="E69" s="204" t="str">
        <f>IF(AND(ISNUMBER('Precision '!E71),G$2="Y"),'Precision '!E71,"")</f>
        <v/>
      </c>
      <c r="F69" s="204" t="str">
        <f>IF(AND(ISNUMBER('Precision '!F71),H$2="Y"),'Precision '!F71,"")</f>
        <v/>
      </c>
      <c r="G69" s="204" t="str">
        <f>IF(AND(ISNUMBER('Precision '!G71),I$2="Y"),'Precision '!G71,"")</f>
        <v/>
      </c>
      <c r="H69" s="204" t="str">
        <f>IF(AND(ISNUMBER('Precision '!H71),J$2="Y"),'Precision '!H71,"")</f>
        <v/>
      </c>
      <c r="I69" s="204" t="str">
        <f>IF(AND(ISNUMBER('Precision '!I71),K$2="Y"),'Precision '!I71,"")</f>
        <v/>
      </c>
      <c r="J69" s="204" t="str">
        <f>IF(AND(ISNUMBER('Precision '!J71),L$2="Y"),'Precision '!J71,"")</f>
        <v/>
      </c>
      <c r="K69" s="204" t="str">
        <f>IF(AND(ISNUMBER('Precision '!K71),M$2="Y"),'Precision '!K71,"")</f>
        <v/>
      </c>
      <c r="L69" s="204" t="str">
        <f>IF(AND(ISNUMBER('Precision '!L71),N$2="Y"),'Precision '!L71,"")</f>
        <v/>
      </c>
      <c r="M69" s="204" t="str">
        <f>IF(AND(ISNUMBER('Precision '!M71),O$2="Y"),'Precision '!M71,"")</f>
        <v/>
      </c>
      <c r="N69" s="204" t="str">
        <f>IF(AND(ISNUMBER('Precision '!N71),P$2="Y"),'Precision '!N71,"")</f>
        <v/>
      </c>
      <c r="O69" s="204" t="str">
        <f>IF(AND(ISNUMBER('Precision '!O71),E$3="Y"),'Precision '!O71,"")</f>
        <v/>
      </c>
      <c r="P69" s="204" t="str">
        <f>IF(AND(ISNUMBER('Precision '!P71),F$3="Y"),'Precision '!P71,"")</f>
        <v/>
      </c>
      <c r="Q69" s="204" t="str">
        <f>IF(AND(ISNUMBER('Precision '!Q71),G$3="Y"),'Precision '!Q71,"")</f>
        <v/>
      </c>
      <c r="R69" s="204" t="str">
        <f>IF(AND(ISNUMBER('Precision '!R71),H$3="Y"),'Precision '!R71,"")</f>
        <v/>
      </c>
      <c r="S69" s="204" t="str">
        <f>IF(AND(ISNUMBER('Precision '!S71),I$3="Y"),'Precision '!S71,"")</f>
        <v/>
      </c>
      <c r="T69" s="204" t="str">
        <f>IF(AND(ISNUMBER('Precision '!T71),J$3="Y"),'Precision '!T71,"")</f>
        <v/>
      </c>
      <c r="U69" s="204" t="str">
        <f>IF(AND(ISNUMBER('Precision '!U71),K$3="Y"),'Precision '!U71,"")</f>
        <v/>
      </c>
      <c r="V69" s="204" t="str">
        <f>IF(AND(ISNUMBER('Precision '!V71),L$3="Y"),'Precision '!V71,"")</f>
        <v/>
      </c>
      <c r="W69" s="204" t="str">
        <f>IF(AND(ISNUMBER('Precision '!W71),M$3="Y"),'Precision '!W71,"")</f>
        <v/>
      </c>
      <c r="X69" s="204" t="str">
        <f>IF(AND(ISNUMBER('Precision '!X71),N$3="Y"),'Precision '!X71,"")</f>
        <v/>
      </c>
      <c r="Y69" s="204" t="str">
        <f>IF(AND(ISNUMBER('Precision '!Y71),O$3="Y"),'Precision '!Y71,"")</f>
        <v/>
      </c>
      <c r="Z69" s="204" t="str">
        <f>IF(AND(ISNUMBER('Precision '!Z71),P$3="Y"),'Precision '!Z71,"")</f>
        <v/>
      </c>
      <c r="AA69" s="204"/>
      <c r="AB69" s="204"/>
      <c r="AC69" s="204"/>
      <c r="AD69" s="204"/>
      <c r="AE69" s="206">
        <v>33</v>
      </c>
      <c r="AF69" s="209" t="e">
        <f>IF(OR(ISBLANK('Precision '!C71),E$2="N"),NA(),'Precision '!C71)</f>
        <v>#N/A</v>
      </c>
      <c r="AG69" s="209" t="e">
        <f>IF(OR(ISBLANK('Precision '!D71),F$2="N"),NA(),'Precision '!D71)</f>
        <v>#N/A</v>
      </c>
      <c r="AH69" s="209" t="e">
        <f>IF(OR(ISBLANK('Precision '!E71),G$2="N"),NA(),'Precision '!E71)</f>
        <v>#N/A</v>
      </c>
      <c r="AI69" s="209" t="e">
        <f>IF(OR(ISBLANK('Precision '!F71),H$2="N"),NA(),'Precision '!F71)</f>
        <v>#N/A</v>
      </c>
      <c r="AJ69" s="209" t="e">
        <f>IF(OR(ISBLANK('Precision '!G71),I$2="N"),NA(),'Precision '!G71)</f>
        <v>#N/A</v>
      </c>
      <c r="AK69" s="209" t="e">
        <f>IF(OR(ISBLANK('Precision '!H71),J$2="N"),NA(),'Precision '!H71)</f>
        <v>#N/A</v>
      </c>
      <c r="AL69" s="209" t="e">
        <f>IF(OR(ISBLANK('Precision '!I71),K$2="N"),NA(),'Precision '!I71)</f>
        <v>#N/A</v>
      </c>
      <c r="AM69" s="209" t="e">
        <f>IF(OR(ISBLANK('Precision '!J71),L$2="N"),NA(),'Precision '!J71)</f>
        <v>#N/A</v>
      </c>
      <c r="AN69" s="209" t="e">
        <f>IF(OR(ISBLANK('Precision '!K71),M$2="N"),NA(),'Precision '!K71)</f>
        <v>#N/A</v>
      </c>
      <c r="AO69" s="209" t="e">
        <f>IF(OR(ISBLANK('Precision '!L71),N$2="N"),NA(),'Precision '!L71)</f>
        <v>#N/A</v>
      </c>
      <c r="AP69" s="209" t="e">
        <f>IF(OR(ISBLANK('Precision '!M71),O$2="N"),NA(),'Precision '!M71)</f>
        <v>#N/A</v>
      </c>
      <c r="AQ69" s="209" t="e">
        <f>IF(OR(ISBLANK('Precision '!N71),P$2="N"),NA(),'Precision '!N71)</f>
        <v>#N/A</v>
      </c>
      <c r="AR69" s="209" t="e">
        <f>IF(OR(ISBLANK('Precision '!O71),E$3="N"),NA(),'Precision '!O71)</f>
        <v>#N/A</v>
      </c>
      <c r="AS69" s="209" t="e">
        <f>IF(OR(ISBLANK('Precision '!P71),F$3="N"),NA(),'Precision '!P71)</f>
        <v>#N/A</v>
      </c>
      <c r="AT69" s="209" t="e">
        <f>IF(OR(ISBLANK('Precision '!Q71),G$3="N"),NA(),'Precision '!Q71)</f>
        <v>#N/A</v>
      </c>
      <c r="AU69" s="209" t="e">
        <f>IF(OR(ISBLANK('Precision '!R71),H$3="N"),NA(),'Precision '!R71)</f>
        <v>#N/A</v>
      </c>
      <c r="AV69" s="209" t="e">
        <f>IF(OR(ISBLANK('Precision '!S71),I$3="N"),NA(),'Precision '!S71)</f>
        <v>#N/A</v>
      </c>
      <c r="AW69" s="209" t="e">
        <f>IF(OR(ISBLANK('Precision '!T71),J$3="N"),NA(),'Precision '!T71)</f>
        <v>#N/A</v>
      </c>
      <c r="AX69" s="209" t="e">
        <f>IF(OR(ISBLANK('Precision '!U71),K$3="N"),NA(),'Precision '!U71)</f>
        <v>#N/A</v>
      </c>
      <c r="AY69" s="209" t="e">
        <f>IF(OR(ISBLANK('Precision '!V71),L$3="N"),NA(),'Precision '!V71)</f>
        <v>#N/A</v>
      </c>
      <c r="AZ69" s="209" t="e">
        <f>IF(OR(ISBLANK('Precision '!W71),M$3="N"),NA(),'Precision '!W71)</f>
        <v>#N/A</v>
      </c>
      <c r="BA69" s="209" t="e">
        <f>IF(OR(ISBLANK('Precision '!X71),N$3="N"),NA(),'Precision '!X71)</f>
        <v>#N/A</v>
      </c>
      <c r="BB69" s="209" t="e">
        <f>IF(OR(ISBLANK('Precision '!Y71),O$3="N"),NA(),'Precision '!Y71)</f>
        <v>#N/A</v>
      </c>
      <c r="BC69" s="209" t="e">
        <f>IF(OR(ISBLANK('Precision '!Z71),P$3="N"),NA(),'Precision '!Z71)</f>
        <v>#N/A</v>
      </c>
      <c r="BD69" s="204"/>
      <c r="BE69" s="204"/>
      <c r="BF69" s="204"/>
      <c r="BG69" s="204"/>
      <c r="BH69" s="204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</row>
    <row r="70" spans="1:73" x14ac:dyDescent="0.2">
      <c r="A70" s="204"/>
      <c r="B70" s="204"/>
      <c r="C70" s="204" t="str">
        <f>IF(AND(ISNUMBER('Precision '!C72),E$2="Y"),'Precision '!C72,"")</f>
        <v/>
      </c>
      <c r="D70" s="204" t="str">
        <f>IF(AND(ISNUMBER('Precision '!D72),F$2="Y"),'Precision '!D72,"")</f>
        <v/>
      </c>
      <c r="E70" s="204" t="str">
        <f>IF(AND(ISNUMBER('Precision '!E72),G$2="Y"),'Precision '!E72,"")</f>
        <v/>
      </c>
      <c r="F70" s="204" t="str">
        <f>IF(AND(ISNUMBER('Precision '!F72),H$2="Y"),'Precision '!F72,"")</f>
        <v/>
      </c>
      <c r="G70" s="204" t="str">
        <f>IF(AND(ISNUMBER('Precision '!G72),I$2="Y"),'Precision '!G72,"")</f>
        <v/>
      </c>
      <c r="H70" s="204" t="str">
        <f>IF(AND(ISNUMBER('Precision '!H72),J$2="Y"),'Precision '!H72,"")</f>
        <v/>
      </c>
      <c r="I70" s="204" t="str">
        <f>IF(AND(ISNUMBER('Precision '!I72),K$2="Y"),'Precision '!I72,"")</f>
        <v/>
      </c>
      <c r="J70" s="204" t="str">
        <f>IF(AND(ISNUMBER('Precision '!J72),L$2="Y"),'Precision '!J72,"")</f>
        <v/>
      </c>
      <c r="K70" s="204" t="str">
        <f>IF(AND(ISNUMBER('Precision '!K72),M$2="Y"),'Precision '!K72,"")</f>
        <v/>
      </c>
      <c r="L70" s="204" t="str">
        <f>IF(AND(ISNUMBER('Precision '!L72),N$2="Y"),'Precision '!L72,"")</f>
        <v/>
      </c>
      <c r="M70" s="204" t="str">
        <f>IF(AND(ISNUMBER('Precision '!M72),O$2="Y"),'Precision '!M72,"")</f>
        <v/>
      </c>
      <c r="N70" s="204" t="str">
        <f>IF(AND(ISNUMBER('Precision '!N72),P$2="Y"),'Precision '!N72,"")</f>
        <v/>
      </c>
      <c r="O70" s="204" t="str">
        <f>IF(AND(ISNUMBER('Precision '!O72),E$3="Y"),'Precision '!O72,"")</f>
        <v/>
      </c>
      <c r="P70" s="204" t="str">
        <f>IF(AND(ISNUMBER('Precision '!P72),F$3="Y"),'Precision '!P72,"")</f>
        <v/>
      </c>
      <c r="Q70" s="204" t="str">
        <f>IF(AND(ISNUMBER('Precision '!Q72),G$3="Y"),'Precision '!Q72,"")</f>
        <v/>
      </c>
      <c r="R70" s="204" t="str">
        <f>IF(AND(ISNUMBER('Precision '!R72),H$3="Y"),'Precision '!R72,"")</f>
        <v/>
      </c>
      <c r="S70" s="204" t="str">
        <f>IF(AND(ISNUMBER('Precision '!S72),I$3="Y"),'Precision '!S72,"")</f>
        <v/>
      </c>
      <c r="T70" s="204" t="str">
        <f>IF(AND(ISNUMBER('Precision '!T72),J$3="Y"),'Precision '!T72,"")</f>
        <v/>
      </c>
      <c r="U70" s="204" t="str">
        <f>IF(AND(ISNUMBER('Precision '!U72),K$3="Y"),'Precision '!U72,"")</f>
        <v/>
      </c>
      <c r="V70" s="204" t="str">
        <f>IF(AND(ISNUMBER('Precision '!V72),L$3="Y"),'Precision '!V72,"")</f>
        <v/>
      </c>
      <c r="W70" s="204" t="str">
        <f>IF(AND(ISNUMBER('Precision '!W72),M$3="Y"),'Precision '!W72,"")</f>
        <v/>
      </c>
      <c r="X70" s="204" t="str">
        <f>IF(AND(ISNUMBER('Precision '!X72),N$3="Y"),'Precision '!X72,"")</f>
        <v/>
      </c>
      <c r="Y70" s="204" t="str">
        <f>IF(AND(ISNUMBER('Precision '!Y72),O$3="Y"),'Precision '!Y72,"")</f>
        <v/>
      </c>
      <c r="Z70" s="204" t="str">
        <f>IF(AND(ISNUMBER('Precision '!Z72),P$3="Y"),'Precision '!Z72,"")</f>
        <v/>
      </c>
      <c r="AA70" s="204"/>
      <c r="AB70" s="204"/>
      <c r="AC70" s="204"/>
      <c r="AD70" s="204"/>
      <c r="AE70" s="206">
        <v>34</v>
      </c>
      <c r="AF70" s="209" t="e">
        <f>IF(OR(ISBLANK('Precision '!C72),E$2="N"),NA(),'Precision '!C72)</f>
        <v>#N/A</v>
      </c>
      <c r="AG70" s="209" t="e">
        <f>IF(OR(ISBLANK('Precision '!D72),F$2="N"),NA(),'Precision '!D72)</f>
        <v>#N/A</v>
      </c>
      <c r="AH70" s="209" t="e">
        <f>IF(OR(ISBLANK('Precision '!E72),G$2="N"),NA(),'Precision '!E72)</f>
        <v>#N/A</v>
      </c>
      <c r="AI70" s="209" t="e">
        <f>IF(OR(ISBLANK('Precision '!F72),H$2="N"),NA(),'Precision '!F72)</f>
        <v>#N/A</v>
      </c>
      <c r="AJ70" s="209" t="e">
        <f>IF(OR(ISBLANK('Precision '!G72),I$2="N"),NA(),'Precision '!G72)</f>
        <v>#N/A</v>
      </c>
      <c r="AK70" s="209" t="e">
        <f>IF(OR(ISBLANK('Precision '!H72),J$2="N"),NA(),'Precision '!H72)</f>
        <v>#N/A</v>
      </c>
      <c r="AL70" s="209" t="e">
        <f>IF(OR(ISBLANK('Precision '!I72),K$2="N"),NA(),'Precision '!I72)</f>
        <v>#N/A</v>
      </c>
      <c r="AM70" s="209" t="e">
        <f>IF(OR(ISBLANK('Precision '!J72),L$2="N"),NA(),'Precision '!J72)</f>
        <v>#N/A</v>
      </c>
      <c r="AN70" s="209" t="e">
        <f>IF(OR(ISBLANK('Precision '!K72),M$2="N"),NA(),'Precision '!K72)</f>
        <v>#N/A</v>
      </c>
      <c r="AO70" s="209" t="e">
        <f>IF(OR(ISBLANK('Precision '!L72),N$2="N"),NA(),'Precision '!L72)</f>
        <v>#N/A</v>
      </c>
      <c r="AP70" s="209" t="e">
        <f>IF(OR(ISBLANK('Precision '!M72),O$2="N"),NA(),'Precision '!M72)</f>
        <v>#N/A</v>
      </c>
      <c r="AQ70" s="209" t="e">
        <f>IF(OR(ISBLANK('Precision '!N72),P$2="N"),NA(),'Precision '!N72)</f>
        <v>#N/A</v>
      </c>
      <c r="AR70" s="209" t="e">
        <f>IF(OR(ISBLANK('Precision '!O72),E$3="N"),NA(),'Precision '!O72)</f>
        <v>#N/A</v>
      </c>
      <c r="AS70" s="209" t="e">
        <f>IF(OR(ISBLANK('Precision '!P72),F$3="N"),NA(),'Precision '!P72)</f>
        <v>#N/A</v>
      </c>
      <c r="AT70" s="209" t="e">
        <f>IF(OR(ISBLANK('Precision '!Q72),G$3="N"),NA(),'Precision '!Q72)</f>
        <v>#N/A</v>
      </c>
      <c r="AU70" s="209" t="e">
        <f>IF(OR(ISBLANK('Precision '!R72),H$3="N"),NA(),'Precision '!R72)</f>
        <v>#N/A</v>
      </c>
      <c r="AV70" s="209" t="e">
        <f>IF(OR(ISBLANK('Precision '!S72),I$3="N"),NA(),'Precision '!S72)</f>
        <v>#N/A</v>
      </c>
      <c r="AW70" s="209" t="e">
        <f>IF(OR(ISBLANK('Precision '!T72),J$3="N"),NA(),'Precision '!T72)</f>
        <v>#N/A</v>
      </c>
      <c r="AX70" s="209" t="e">
        <f>IF(OR(ISBLANK('Precision '!U72),K$3="N"),NA(),'Precision '!U72)</f>
        <v>#N/A</v>
      </c>
      <c r="AY70" s="209" t="e">
        <f>IF(OR(ISBLANK('Precision '!V72),L$3="N"),NA(),'Precision '!V72)</f>
        <v>#N/A</v>
      </c>
      <c r="AZ70" s="209" t="e">
        <f>IF(OR(ISBLANK('Precision '!W72),M$3="N"),NA(),'Precision '!W72)</f>
        <v>#N/A</v>
      </c>
      <c r="BA70" s="209" t="e">
        <f>IF(OR(ISBLANK('Precision '!X72),N$3="N"),NA(),'Precision '!X72)</f>
        <v>#N/A</v>
      </c>
      <c r="BB70" s="209" t="e">
        <f>IF(OR(ISBLANK('Precision '!Y72),O$3="N"),NA(),'Precision '!Y72)</f>
        <v>#N/A</v>
      </c>
      <c r="BC70" s="209" t="e">
        <f>IF(OR(ISBLANK('Precision '!Z72),P$3="N"),NA(),'Precision '!Z72)</f>
        <v>#N/A</v>
      </c>
      <c r="BD70" s="204"/>
      <c r="BE70" s="204"/>
      <c r="BF70" s="204"/>
      <c r="BG70" s="204"/>
      <c r="BH70" s="204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</row>
    <row r="71" spans="1:73" x14ac:dyDescent="0.2">
      <c r="A71" s="204"/>
      <c r="B71" s="204"/>
      <c r="C71" s="204" t="str">
        <f>IF(AND(ISNUMBER('Precision '!C73),E$2="Y"),'Precision '!C73,"")</f>
        <v/>
      </c>
      <c r="D71" s="204" t="str">
        <f>IF(AND(ISNUMBER('Precision '!D73),F$2="Y"),'Precision '!D73,"")</f>
        <v/>
      </c>
      <c r="E71" s="204" t="str">
        <f>IF(AND(ISNUMBER('Precision '!E73),G$2="Y"),'Precision '!E73,"")</f>
        <v/>
      </c>
      <c r="F71" s="204" t="str">
        <f>IF(AND(ISNUMBER('Precision '!F73),H$2="Y"),'Precision '!F73,"")</f>
        <v/>
      </c>
      <c r="G71" s="204" t="str">
        <f>IF(AND(ISNUMBER('Precision '!G73),I$2="Y"),'Precision '!G73,"")</f>
        <v/>
      </c>
      <c r="H71" s="204" t="str">
        <f>IF(AND(ISNUMBER('Precision '!H73),J$2="Y"),'Precision '!H73,"")</f>
        <v/>
      </c>
      <c r="I71" s="204" t="str">
        <f>IF(AND(ISNUMBER('Precision '!I73),K$2="Y"),'Precision '!I73,"")</f>
        <v/>
      </c>
      <c r="J71" s="204" t="str">
        <f>IF(AND(ISNUMBER('Precision '!J73),L$2="Y"),'Precision '!J73,"")</f>
        <v/>
      </c>
      <c r="K71" s="204" t="str">
        <f>IF(AND(ISNUMBER('Precision '!K73),M$2="Y"),'Precision '!K73,"")</f>
        <v/>
      </c>
      <c r="L71" s="204" t="str">
        <f>IF(AND(ISNUMBER('Precision '!L73),N$2="Y"),'Precision '!L73,"")</f>
        <v/>
      </c>
      <c r="M71" s="204" t="str">
        <f>IF(AND(ISNUMBER('Precision '!M73),O$2="Y"),'Precision '!M73,"")</f>
        <v/>
      </c>
      <c r="N71" s="204" t="str">
        <f>IF(AND(ISNUMBER('Precision '!N73),P$2="Y"),'Precision '!N73,"")</f>
        <v/>
      </c>
      <c r="O71" s="204" t="str">
        <f>IF(AND(ISNUMBER('Precision '!O73),E$3="Y"),'Precision '!O73,"")</f>
        <v/>
      </c>
      <c r="P71" s="204" t="str">
        <f>IF(AND(ISNUMBER('Precision '!P73),F$3="Y"),'Precision '!P73,"")</f>
        <v/>
      </c>
      <c r="Q71" s="204" t="str">
        <f>IF(AND(ISNUMBER('Precision '!Q73),G$3="Y"),'Precision '!Q73,"")</f>
        <v/>
      </c>
      <c r="R71" s="204" t="str">
        <f>IF(AND(ISNUMBER('Precision '!R73),H$3="Y"),'Precision '!R73,"")</f>
        <v/>
      </c>
      <c r="S71" s="204" t="str">
        <f>IF(AND(ISNUMBER('Precision '!S73),I$3="Y"),'Precision '!S73,"")</f>
        <v/>
      </c>
      <c r="T71" s="204" t="str">
        <f>IF(AND(ISNUMBER('Precision '!T73),J$3="Y"),'Precision '!T73,"")</f>
        <v/>
      </c>
      <c r="U71" s="204" t="str">
        <f>IF(AND(ISNUMBER('Precision '!U73),K$3="Y"),'Precision '!U73,"")</f>
        <v/>
      </c>
      <c r="V71" s="204" t="str">
        <f>IF(AND(ISNUMBER('Precision '!V73),L$3="Y"),'Precision '!V73,"")</f>
        <v/>
      </c>
      <c r="W71" s="204" t="str">
        <f>IF(AND(ISNUMBER('Precision '!W73),M$3="Y"),'Precision '!W73,"")</f>
        <v/>
      </c>
      <c r="X71" s="204" t="str">
        <f>IF(AND(ISNUMBER('Precision '!X73),N$3="Y"),'Precision '!X73,"")</f>
        <v/>
      </c>
      <c r="Y71" s="204" t="str">
        <f>IF(AND(ISNUMBER('Precision '!Y73),O$3="Y"),'Precision '!Y73,"")</f>
        <v/>
      </c>
      <c r="Z71" s="204" t="str">
        <f>IF(AND(ISNUMBER('Precision '!Z73),P$3="Y"),'Precision '!Z73,"")</f>
        <v/>
      </c>
      <c r="AA71" s="204"/>
      <c r="AB71" s="204"/>
      <c r="AC71" s="204"/>
      <c r="AD71" s="204"/>
      <c r="AE71" s="206">
        <v>35</v>
      </c>
      <c r="AF71" s="209" t="e">
        <f>IF(OR(ISBLANK('Precision '!C73),E$2="N"),NA(),'Precision '!C73)</f>
        <v>#N/A</v>
      </c>
      <c r="AG71" s="209" t="e">
        <f>IF(OR(ISBLANK('Precision '!D73),F$2="N"),NA(),'Precision '!D73)</f>
        <v>#N/A</v>
      </c>
      <c r="AH71" s="209" t="e">
        <f>IF(OR(ISBLANK('Precision '!E73),G$2="N"),NA(),'Precision '!E73)</f>
        <v>#N/A</v>
      </c>
      <c r="AI71" s="209" t="e">
        <f>IF(OR(ISBLANK('Precision '!F73),H$2="N"),NA(),'Precision '!F73)</f>
        <v>#N/A</v>
      </c>
      <c r="AJ71" s="209" t="e">
        <f>IF(OR(ISBLANK('Precision '!G73),I$2="N"),NA(),'Precision '!G73)</f>
        <v>#N/A</v>
      </c>
      <c r="AK71" s="209" t="e">
        <f>IF(OR(ISBLANK('Precision '!H73),J$2="N"),NA(),'Precision '!H73)</f>
        <v>#N/A</v>
      </c>
      <c r="AL71" s="209" t="e">
        <f>IF(OR(ISBLANK('Precision '!I73),K$2="N"),NA(),'Precision '!I73)</f>
        <v>#N/A</v>
      </c>
      <c r="AM71" s="209" t="e">
        <f>IF(OR(ISBLANK('Precision '!J73),L$2="N"),NA(),'Precision '!J73)</f>
        <v>#N/A</v>
      </c>
      <c r="AN71" s="209" t="e">
        <f>IF(OR(ISBLANK('Precision '!K73),M$2="N"),NA(),'Precision '!K73)</f>
        <v>#N/A</v>
      </c>
      <c r="AO71" s="209" t="e">
        <f>IF(OR(ISBLANK('Precision '!L73),N$2="N"),NA(),'Precision '!L73)</f>
        <v>#N/A</v>
      </c>
      <c r="AP71" s="209" t="e">
        <f>IF(OR(ISBLANK('Precision '!M73),O$2="N"),NA(),'Precision '!M73)</f>
        <v>#N/A</v>
      </c>
      <c r="AQ71" s="209" t="e">
        <f>IF(OR(ISBLANK('Precision '!N73),P$2="N"),NA(),'Precision '!N73)</f>
        <v>#N/A</v>
      </c>
      <c r="AR71" s="209" t="e">
        <f>IF(OR(ISBLANK('Precision '!O73),E$3="N"),NA(),'Precision '!O73)</f>
        <v>#N/A</v>
      </c>
      <c r="AS71" s="209" t="e">
        <f>IF(OR(ISBLANK('Precision '!P73),F$3="N"),NA(),'Precision '!P73)</f>
        <v>#N/A</v>
      </c>
      <c r="AT71" s="209" t="e">
        <f>IF(OR(ISBLANK('Precision '!Q73),G$3="N"),NA(),'Precision '!Q73)</f>
        <v>#N/A</v>
      </c>
      <c r="AU71" s="209" t="e">
        <f>IF(OR(ISBLANK('Precision '!R73),H$3="N"),NA(),'Precision '!R73)</f>
        <v>#N/A</v>
      </c>
      <c r="AV71" s="209" t="e">
        <f>IF(OR(ISBLANK('Precision '!S73),I$3="N"),NA(),'Precision '!S73)</f>
        <v>#N/A</v>
      </c>
      <c r="AW71" s="209" t="e">
        <f>IF(OR(ISBLANK('Precision '!T73),J$3="N"),NA(),'Precision '!T73)</f>
        <v>#N/A</v>
      </c>
      <c r="AX71" s="209" t="e">
        <f>IF(OR(ISBLANK('Precision '!U73),K$3="N"),NA(),'Precision '!U73)</f>
        <v>#N/A</v>
      </c>
      <c r="AY71" s="209" t="e">
        <f>IF(OR(ISBLANK('Precision '!V73),L$3="N"),NA(),'Precision '!V73)</f>
        <v>#N/A</v>
      </c>
      <c r="AZ71" s="209" t="e">
        <f>IF(OR(ISBLANK('Precision '!W73),M$3="N"),NA(),'Precision '!W73)</f>
        <v>#N/A</v>
      </c>
      <c r="BA71" s="209" t="e">
        <f>IF(OR(ISBLANK('Precision '!X73),N$3="N"),NA(),'Precision '!X73)</f>
        <v>#N/A</v>
      </c>
      <c r="BB71" s="209" t="e">
        <f>IF(OR(ISBLANK('Precision '!Y73),O$3="N"),NA(),'Precision '!Y73)</f>
        <v>#N/A</v>
      </c>
      <c r="BC71" s="209" t="e">
        <f>IF(OR(ISBLANK('Precision '!Z73),P$3="N"),NA(),'Precision '!Z73)</f>
        <v>#N/A</v>
      </c>
      <c r="BD71" s="204"/>
      <c r="BE71" s="204"/>
      <c r="BF71" s="204"/>
      <c r="BG71" s="204"/>
      <c r="BH71" s="204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</row>
    <row r="72" spans="1:73" x14ac:dyDescent="0.2">
      <c r="A72" s="204"/>
      <c r="B72" s="204"/>
      <c r="C72" s="204" t="str">
        <f>IF(AND(ISNUMBER('Precision '!C74),E$2="Y"),'Precision '!C74,"")</f>
        <v/>
      </c>
      <c r="D72" s="204" t="str">
        <f>IF(AND(ISNUMBER('Precision '!D74),F$2="Y"),'Precision '!D74,"")</f>
        <v/>
      </c>
      <c r="E72" s="204" t="str">
        <f>IF(AND(ISNUMBER('Precision '!E74),G$2="Y"),'Precision '!E74,"")</f>
        <v/>
      </c>
      <c r="F72" s="204" t="str">
        <f>IF(AND(ISNUMBER('Precision '!F74),H$2="Y"),'Precision '!F74,"")</f>
        <v/>
      </c>
      <c r="G72" s="204" t="str">
        <f>IF(AND(ISNUMBER('Precision '!G74),I$2="Y"),'Precision '!G74,"")</f>
        <v/>
      </c>
      <c r="H72" s="204" t="str">
        <f>IF(AND(ISNUMBER('Precision '!H74),J$2="Y"),'Precision '!H74,"")</f>
        <v/>
      </c>
      <c r="I72" s="204" t="str">
        <f>IF(AND(ISNUMBER('Precision '!I74),K$2="Y"),'Precision '!I74,"")</f>
        <v/>
      </c>
      <c r="J72" s="204" t="str">
        <f>IF(AND(ISNUMBER('Precision '!J74),L$2="Y"),'Precision '!J74,"")</f>
        <v/>
      </c>
      <c r="K72" s="204" t="str">
        <f>IF(AND(ISNUMBER('Precision '!K74),M$2="Y"),'Precision '!K74,"")</f>
        <v/>
      </c>
      <c r="L72" s="204" t="str">
        <f>IF(AND(ISNUMBER('Precision '!L74),N$2="Y"),'Precision '!L74,"")</f>
        <v/>
      </c>
      <c r="M72" s="204" t="str">
        <f>IF(AND(ISNUMBER('Precision '!M74),O$2="Y"),'Precision '!M74,"")</f>
        <v/>
      </c>
      <c r="N72" s="204" t="str">
        <f>IF(AND(ISNUMBER('Precision '!N74),P$2="Y"),'Precision '!N74,"")</f>
        <v/>
      </c>
      <c r="O72" s="204" t="str">
        <f>IF(AND(ISNUMBER('Precision '!O74),E$3="Y"),'Precision '!O74,"")</f>
        <v/>
      </c>
      <c r="P72" s="204" t="str">
        <f>IF(AND(ISNUMBER('Precision '!P74),F$3="Y"),'Precision '!P74,"")</f>
        <v/>
      </c>
      <c r="Q72" s="204" t="str">
        <f>IF(AND(ISNUMBER('Precision '!Q74),G$3="Y"),'Precision '!Q74,"")</f>
        <v/>
      </c>
      <c r="R72" s="204" t="str">
        <f>IF(AND(ISNUMBER('Precision '!R74),H$3="Y"),'Precision '!R74,"")</f>
        <v/>
      </c>
      <c r="S72" s="204" t="str">
        <f>IF(AND(ISNUMBER('Precision '!S74),I$3="Y"),'Precision '!S74,"")</f>
        <v/>
      </c>
      <c r="T72" s="204" t="str">
        <f>IF(AND(ISNUMBER('Precision '!T74),J$3="Y"),'Precision '!T74,"")</f>
        <v/>
      </c>
      <c r="U72" s="204" t="str">
        <f>IF(AND(ISNUMBER('Precision '!U74),K$3="Y"),'Precision '!U74,"")</f>
        <v/>
      </c>
      <c r="V72" s="204" t="str">
        <f>IF(AND(ISNUMBER('Precision '!V74),L$3="Y"),'Precision '!V74,"")</f>
        <v/>
      </c>
      <c r="W72" s="204" t="str">
        <f>IF(AND(ISNUMBER('Precision '!W74),M$3="Y"),'Precision '!W74,"")</f>
        <v/>
      </c>
      <c r="X72" s="204" t="str">
        <f>IF(AND(ISNUMBER('Precision '!X74),N$3="Y"),'Precision '!X74,"")</f>
        <v/>
      </c>
      <c r="Y72" s="204" t="str">
        <f>IF(AND(ISNUMBER('Precision '!Y74),O$3="Y"),'Precision '!Y74,"")</f>
        <v/>
      </c>
      <c r="Z72" s="204" t="str">
        <f>IF(AND(ISNUMBER('Precision '!Z74),P$3="Y"),'Precision '!Z74,"")</f>
        <v/>
      </c>
      <c r="AA72" s="204"/>
      <c r="AB72" s="204"/>
      <c r="AC72" s="204"/>
      <c r="AD72" s="204"/>
      <c r="AE72" s="206">
        <v>36</v>
      </c>
      <c r="AF72" s="209" t="e">
        <f>IF(OR(ISBLANK('Precision '!C74),E$2="N"),NA(),'Precision '!C74)</f>
        <v>#N/A</v>
      </c>
      <c r="AG72" s="209" t="e">
        <f>IF(OR(ISBLANK('Precision '!D74),F$2="N"),NA(),'Precision '!D74)</f>
        <v>#N/A</v>
      </c>
      <c r="AH72" s="209" t="e">
        <f>IF(OR(ISBLANK('Precision '!E74),G$2="N"),NA(),'Precision '!E74)</f>
        <v>#N/A</v>
      </c>
      <c r="AI72" s="209" t="e">
        <f>IF(OR(ISBLANK('Precision '!F74),H$2="N"),NA(),'Precision '!F74)</f>
        <v>#N/A</v>
      </c>
      <c r="AJ72" s="209" t="e">
        <f>IF(OR(ISBLANK('Precision '!G74),I$2="N"),NA(),'Precision '!G74)</f>
        <v>#N/A</v>
      </c>
      <c r="AK72" s="209" t="e">
        <f>IF(OR(ISBLANK('Precision '!H74),J$2="N"),NA(),'Precision '!H74)</f>
        <v>#N/A</v>
      </c>
      <c r="AL72" s="209" t="e">
        <f>IF(OR(ISBLANK('Precision '!I74),K$2="N"),NA(),'Precision '!I74)</f>
        <v>#N/A</v>
      </c>
      <c r="AM72" s="209" t="e">
        <f>IF(OR(ISBLANK('Precision '!J74),L$2="N"),NA(),'Precision '!J74)</f>
        <v>#N/A</v>
      </c>
      <c r="AN72" s="209" t="e">
        <f>IF(OR(ISBLANK('Precision '!K74),M$2="N"),NA(),'Precision '!K74)</f>
        <v>#N/A</v>
      </c>
      <c r="AO72" s="209" t="e">
        <f>IF(OR(ISBLANK('Precision '!L74),N$2="N"),NA(),'Precision '!L74)</f>
        <v>#N/A</v>
      </c>
      <c r="AP72" s="209" t="e">
        <f>IF(OR(ISBLANK('Precision '!M74),O$2="N"),NA(),'Precision '!M74)</f>
        <v>#N/A</v>
      </c>
      <c r="AQ72" s="209" t="e">
        <f>IF(OR(ISBLANK('Precision '!N74),P$2="N"),NA(),'Precision '!N74)</f>
        <v>#N/A</v>
      </c>
      <c r="AR72" s="209" t="e">
        <f>IF(OR(ISBLANK('Precision '!O74),E$3="N"),NA(),'Precision '!O74)</f>
        <v>#N/A</v>
      </c>
      <c r="AS72" s="209" t="e">
        <f>IF(OR(ISBLANK('Precision '!P74),F$3="N"),NA(),'Precision '!P74)</f>
        <v>#N/A</v>
      </c>
      <c r="AT72" s="209" t="e">
        <f>IF(OR(ISBLANK('Precision '!Q74),G$3="N"),NA(),'Precision '!Q74)</f>
        <v>#N/A</v>
      </c>
      <c r="AU72" s="209" t="e">
        <f>IF(OR(ISBLANK('Precision '!R74),H$3="N"),NA(),'Precision '!R74)</f>
        <v>#N/A</v>
      </c>
      <c r="AV72" s="209" t="e">
        <f>IF(OR(ISBLANK('Precision '!S74),I$3="N"),NA(),'Precision '!S74)</f>
        <v>#N/A</v>
      </c>
      <c r="AW72" s="209" t="e">
        <f>IF(OR(ISBLANK('Precision '!T74),J$3="N"),NA(),'Precision '!T74)</f>
        <v>#N/A</v>
      </c>
      <c r="AX72" s="209" t="e">
        <f>IF(OR(ISBLANK('Precision '!U74),K$3="N"),NA(),'Precision '!U74)</f>
        <v>#N/A</v>
      </c>
      <c r="AY72" s="209" t="e">
        <f>IF(OR(ISBLANK('Precision '!V74),L$3="N"),NA(),'Precision '!V74)</f>
        <v>#N/A</v>
      </c>
      <c r="AZ72" s="209" t="e">
        <f>IF(OR(ISBLANK('Precision '!W74),M$3="N"),NA(),'Precision '!W74)</f>
        <v>#N/A</v>
      </c>
      <c r="BA72" s="209" t="e">
        <f>IF(OR(ISBLANK('Precision '!X74),N$3="N"),NA(),'Precision '!X74)</f>
        <v>#N/A</v>
      </c>
      <c r="BB72" s="209" t="e">
        <f>IF(OR(ISBLANK('Precision '!Y74),O$3="N"),NA(),'Precision '!Y74)</f>
        <v>#N/A</v>
      </c>
      <c r="BC72" s="209" t="e">
        <f>IF(OR(ISBLANK('Precision '!Z74),P$3="N"),NA(),'Precision '!Z74)</f>
        <v>#N/A</v>
      </c>
      <c r="BD72" s="204"/>
      <c r="BE72" s="204"/>
      <c r="BF72" s="204"/>
      <c r="BG72" s="204"/>
      <c r="BH72" s="204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</row>
    <row r="73" spans="1:73" x14ac:dyDescent="0.2">
      <c r="A73" s="204"/>
      <c r="B73" s="204"/>
      <c r="C73" s="204" t="str">
        <f>IF(AND(ISNUMBER('Precision '!C75),E$2="Y"),'Precision '!C75,"")</f>
        <v/>
      </c>
      <c r="D73" s="204" t="str">
        <f>IF(AND(ISNUMBER('Precision '!D75),F$2="Y"),'Precision '!D75,"")</f>
        <v/>
      </c>
      <c r="E73" s="204" t="str">
        <f>IF(AND(ISNUMBER('Precision '!E75),G$2="Y"),'Precision '!E75,"")</f>
        <v/>
      </c>
      <c r="F73" s="204" t="str">
        <f>IF(AND(ISNUMBER('Precision '!F75),H$2="Y"),'Precision '!F75,"")</f>
        <v/>
      </c>
      <c r="G73" s="204" t="str">
        <f>IF(AND(ISNUMBER('Precision '!G75),I$2="Y"),'Precision '!G75,"")</f>
        <v/>
      </c>
      <c r="H73" s="204" t="str">
        <f>IF(AND(ISNUMBER('Precision '!H75),J$2="Y"),'Precision '!H75,"")</f>
        <v/>
      </c>
      <c r="I73" s="204" t="str">
        <f>IF(AND(ISNUMBER('Precision '!I75),K$2="Y"),'Precision '!I75,"")</f>
        <v/>
      </c>
      <c r="J73" s="204" t="str">
        <f>IF(AND(ISNUMBER('Precision '!J75),L$2="Y"),'Precision '!J75,"")</f>
        <v/>
      </c>
      <c r="K73" s="204" t="str">
        <f>IF(AND(ISNUMBER('Precision '!K75),M$2="Y"),'Precision '!K75,"")</f>
        <v/>
      </c>
      <c r="L73" s="204" t="str">
        <f>IF(AND(ISNUMBER('Precision '!L75),N$2="Y"),'Precision '!L75,"")</f>
        <v/>
      </c>
      <c r="M73" s="204" t="str">
        <f>IF(AND(ISNUMBER('Precision '!M75),O$2="Y"),'Precision '!M75,"")</f>
        <v/>
      </c>
      <c r="N73" s="204" t="str">
        <f>IF(AND(ISNUMBER('Precision '!N75),P$2="Y"),'Precision '!N75,"")</f>
        <v/>
      </c>
      <c r="O73" s="204" t="str">
        <f>IF(AND(ISNUMBER('Precision '!O75),E$3="Y"),'Precision '!O75,"")</f>
        <v/>
      </c>
      <c r="P73" s="204" t="str">
        <f>IF(AND(ISNUMBER('Precision '!P75),F$3="Y"),'Precision '!P75,"")</f>
        <v/>
      </c>
      <c r="Q73" s="204" t="str">
        <f>IF(AND(ISNUMBER('Precision '!Q75),G$3="Y"),'Precision '!Q75,"")</f>
        <v/>
      </c>
      <c r="R73" s="204" t="str">
        <f>IF(AND(ISNUMBER('Precision '!R75),H$3="Y"),'Precision '!R75,"")</f>
        <v/>
      </c>
      <c r="S73" s="204" t="str">
        <f>IF(AND(ISNUMBER('Precision '!S75),I$3="Y"),'Precision '!S75,"")</f>
        <v/>
      </c>
      <c r="T73" s="204" t="str">
        <f>IF(AND(ISNUMBER('Precision '!T75),J$3="Y"),'Precision '!T75,"")</f>
        <v/>
      </c>
      <c r="U73" s="204" t="str">
        <f>IF(AND(ISNUMBER('Precision '!U75),K$3="Y"),'Precision '!U75,"")</f>
        <v/>
      </c>
      <c r="V73" s="204" t="str">
        <f>IF(AND(ISNUMBER('Precision '!V75),L$3="Y"),'Precision '!V75,"")</f>
        <v/>
      </c>
      <c r="W73" s="204" t="str">
        <f>IF(AND(ISNUMBER('Precision '!W75),M$3="Y"),'Precision '!W75,"")</f>
        <v/>
      </c>
      <c r="X73" s="204" t="str">
        <f>IF(AND(ISNUMBER('Precision '!X75),N$3="Y"),'Precision '!X75,"")</f>
        <v/>
      </c>
      <c r="Y73" s="204" t="str">
        <f>IF(AND(ISNUMBER('Precision '!Y75),O$3="Y"),'Precision '!Y75,"")</f>
        <v/>
      </c>
      <c r="Z73" s="204" t="str">
        <f>IF(AND(ISNUMBER('Precision '!Z75),P$3="Y"),'Precision '!Z75,"")</f>
        <v/>
      </c>
      <c r="AA73" s="204"/>
      <c r="AB73" s="204"/>
      <c r="AC73" s="204"/>
      <c r="AD73" s="204"/>
      <c r="AE73" s="206">
        <v>37</v>
      </c>
      <c r="AF73" s="209" t="e">
        <f>IF(OR(ISBLANK('Precision '!C75),E$2="N"),NA(),'Precision '!C75)</f>
        <v>#N/A</v>
      </c>
      <c r="AG73" s="209" t="e">
        <f>IF(OR(ISBLANK('Precision '!D75),F$2="N"),NA(),'Precision '!D75)</f>
        <v>#N/A</v>
      </c>
      <c r="AH73" s="209" t="e">
        <f>IF(OR(ISBLANK('Precision '!E75),G$2="N"),NA(),'Precision '!E75)</f>
        <v>#N/A</v>
      </c>
      <c r="AI73" s="209" t="e">
        <f>IF(OR(ISBLANK('Precision '!F75),H$2="N"),NA(),'Precision '!F75)</f>
        <v>#N/A</v>
      </c>
      <c r="AJ73" s="209" t="e">
        <f>IF(OR(ISBLANK('Precision '!G75),I$2="N"),NA(),'Precision '!G75)</f>
        <v>#N/A</v>
      </c>
      <c r="AK73" s="209" t="e">
        <f>IF(OR(ISBLANK('Precision '!H75),J$2="N"),NA(),'Precision '!H75)</f>
        <v>#N/A</v>
      </c>
      <c r="AL73" s="209" t="e">
        <f>IF(OR(ISBLANK('Precision '!I75),K$2="N"),NA(),'Precision '!I75)</f>
        <v>#N/A</v>
      </c>
      <c r="AM73" s="209" t="e">
        <f>IF(OR(ISBLANK('Precision '!J75),L$2="N"),NA(),'Precision '!J75)</f>
        <v>#N/A</v>
      </c>
      <c r="AN73" s="209" t="e">
        <f>IF(OR(ISBLANK('Precision '!K75),M$2="N"),NA(),'Precision '!K75)</f>
        <v>#N/A</v>
      </c>
      <c r="AO73" s="209" t="e">
        <f>IF(OR(ISBLANK('Precision '!L75),N$2="N"),NA(),'Precision '!L75)</f>
        <v>#N/A</v>
      </c>
      <c r="AP73" s="209" t="e">
        <f>IF(OR(ISBLANK('Precision '!M75),O$2="N"),NA(),'Precision '!M75)</f>
        <v>#N/A</v>
      </c>
      <c r="AQ73" s="209" t="e">
        <f>IF(OR(ISBLANK('Precision '!N75),P$2="N"),NA(),'Precision '!N75)</f>
        <v>#N/A</v>
      </c>
      <c r="AR73" s="209" t="e">
        <f>IF(OR(ISBLANK('Precision '!O75),E$3="N"),NA(),'Precision '!O75)</f>
        <v>#N/A</v>
      </c>
      <c r="AS73" s="209" t="e">
        <f>IF(OR(ISBLANK('Precision '!P75),F$3="N"),NA(),'Precision '!P75)</f>
        <v>#N/A</v>
      </c>
      <c r="AT73" s="209" t="e">
        <f>IF(OR(ISBLANK('Precision '!Q75),G$3="N"),NA(),'Precision '!Q75)</f>
        <v>#N/A</v>
      </c>
      <c r="AU73" s="209" t="e">
        <f>IF(OR(ISBLANK('Precision '!R75),H$3="N"),NA(),'Precision '!R75)</f>
        <v>#N/A</v>
      </c>
      <c r="AV73" s="209" t="e">
        <f>IF(OR(ISBLANK('Precision '!S75),I$3="N"),NA(),'Precision '!S75)</f>
        <v>#N/A</v>
      </c>
      <c r="AW73" s="209" t="e">
        <f>IF(OR(ISBLANK('Precision '!T75),J$3="N"),NA(),'Precision '!T75)</f>
        <v>#N/A</v>
      </c>
      <c r="AX73" s="209" t="e">
        <f>IF(OR(ISBLANK('Precision '!U75),K$3="N"),NA(),'Precision '!U75)</f>
        <v>#N/A</v>
      </c>
      <c r="AY73" s="209" t="e">
        <f>IF(OR(ISBLANK('Precision '!V75),L$3="N"),NA(),'Precision '!V75)</f>
        <v>#N/A</v>
      </c>
      <c r="AZ73" s="209" t="e">
        <f>IF(OR(ISBLANK('Precision '!W75),M$3="N"),NA(),'Precision '!W75)</f>
        <v>#N/A</v>
      </c>
      <c r="BA73" s="209" t="e">
        <f>IF(OR(ISBLANK('Precision '!X75),N$3="N"),NA(),'Precision '!X75)</f>
        <v>#N/A</v>
      </c>
      <c r="BB73" s="209" t="e">
        <f>IF(OR(ISBLANK('Precision '!Y75),O$3="N"),NA(),'Precision '!Y75)</f>
        <v>#N/A</v>
      </c>
      <c r="BC73" s="209" t="e">
        <f>IF(OR(ISBLANK('Precision '!Z75),P$3="N"),NA(),'Precision '!Z75)</f>
        <v>#N/A</v>
      </c>
      <c r="BD73" s="204"/>
      <c r="BE73" s="204"/>
      <c r="BF73" s="204"/>
      <c r="BG73" s="204"/>
      <c r="BH73" s="204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</row>
    <row r="74" spans="1:73" x14ac:dyDescent="0.2">
      <c r="A74" s="204"/>
      <c r="B74" s="204"/>
      <c r="C74" s="204" t="str">
        <f>IF(AND(ISNUMBER('Precision '!C76),E$2="Y"),'Precision '!C76,"")</f>
        <v/>
      </c>
      <c r="D74" s="204" t="str">
        <f>IF(AND(ISNUMBER('Precision '!D76),F$2="Y"),'Precision '!D76,"")</f>
        <v/>
      </c>
      <c r="E74" s="204" t="str">
        <f>IF(AND(ISNUMBER('Precision '!E76),G$2="Y"),'Precision '!E76,"")</f>
        <v/>
      </c>
      <c r="F74" s="204" t="str">
        <f>IF(AND(ISNUMBER('Precision '!F76),H$2="Y"),'Precision '!F76,"")</f>
        <v/>
      </c>
      <c r="G74" s="204" t="str">
        <f>IF(AND(ISNUMBER('Precision '!G76),I$2="Y"),'Precision '!G76,"")</f>
        <v/>
      </c>
      <c r="H74" s="204" t="str">
        <f>IF(AND(ISNUMBER('Precision '!H76),J$2="Y"),'Precision '!H76,"")</f>
        <v/>
      </c>
      <c r="I74" s="204" t="str">
        <f>IF(AND(ISNUMBER('Precision '!I76),K$2="Y"),'Precision '!I76,"")</f>
        <v/>
      </c>
      <c r="J74" s="204" t="str">
        <f>IF(AND(ISNUMBER('Precision '!J76),L$2="Y"),'Precision '!J76,"")</f>
        <v/>
      </c>
      <c r="K74" s="204" t="str">
        <f>IF(AND(ISNUMBER('Precision '!K76),M$2="Y"),'Precision '!K76,"")</f>
        <v/>
      </c>
      <c r="L74" s="204" t="str">
        <f>IF(AND(ISNUMBER('Precision '!L76),N$2="Y"),'Precision '!L76,"")</f>
        <v/>
      </c>
      <c r="M74" s="204" t="str">
        <f>IF(AND(ISNUMBER('Precision '!M76),O$2="Y"),'Precision '!M76,"")</f>
        <v/>
      </c>
      <c r="N74" s="204" t="str">
        <f>IF(AND(ISNUMBER('Precision '!N76),P$2="Y"),'Precision '!N76,"")</f>
        <v/>
      </c>
      <c r="O74" s="204" t="str">
        <f>IF(AND(ISNUMBER('Precision '!O76),E$3="Y"),'Precision '!O76,"")</f>
        <v/>
      </c>
      <c r="P74" s="204" t="str">
        <f>IF(AND(ISNUMBER('Precision '!P76),F$3="Y"),'Precision '!P76,"")</f>
        <v/>
      </c>
      <c r="Q74" s="204" t="str">
        <f>IF(AND(ISNUMBER('Precision '!Q76),G$3="Y"),'Precision '!Q76,"")</f>
        <v/>
      </c>
      <c r="R74" s="204" t="str">
        <f>IF(AND(ISNUMBER('Precision '!R76),H$3="Y"),'Precision '!R76,"")</f>
        <v/>
      </c>
      <c r="S74" s="204" t="str">
        <f>IF(AND(ISNUMBER('Precision '!S76),I$3="Y"),'Precision '!S76,"")</f>
        <v/>
      </c>
      <c r="T74" s="204" t="str">
        <f>IF(AND(ISNUMBER('Precision '!T76),J$3="Y"),'Precision '!T76,"")</f>
        <v/>
      </c>
      <c r="U74" s="204" t="str">
        <f>IF(AND(ISNUMBER('Precision '!U76),K$3="Y"),'Precision '!U76,"")</f>
        <v/>
      </c>
      <c r="V74" s="204" t="str">
        <f>IF(AND(ISNUMBER('Precision '!V76),L$3="Y"),'Precision '!V76,"")</f>
        <v/>
      </c>
      <c r="W74" s="204" t="str">
        <f>IF(AND(ISNUMBER('Precision '!W76),M$3="Y"),'Precision '!W76,"")</f>
        <v/>
      </c>
      <c r="X74" s="204" t="str">
        <f>IF(AND(ISNUMBER('Precision '!X76),N$3="Y"),'Precision '!X76,"")</f>
        <v/>
      </c>
      <c r="Y74" s="204" t="str">
        <f>IF(AND(ISNUMBER('Precision '!Y76),O$3="Y"),'Precision '!Y76,"")</f>
        <v/>
      </c>
      <c r="Z74" s="204" t="str">
        <f>IF(AND(ISNUMBER('Precision '!Z76),P$3="Y"),'Precision '!Z76,"")</f>
        <v/>
      </c>
      <c r="AA74" s="204"/>
      <c r="AB74" s="204"/>
      <c r="AC74" s="204"/>
      <c r="AD74" s="204"/>
      <c r="AE74" s="206">
        <v>38</v>
      </c>
      <c r="AF74" s="209" t="e">
        <f>IF(OR(ISBLANK('Precision '!C76),E$2="N"),NA(),'Precision '!C76)</f>
        <v>#N/A</v>
      </c>
      <c r="AG74" s="209" t="e">
        <f>IF(OR(ISBLANK('Precision '!D76),F$2="N"),NA(),'Precision '!D76)</f>
        <v>#N/A</v>
      </c>
      <c r="AH74" s="209" t="e">
        <f>IF(OR(ISBLANK('Precision '!E76),G$2="N"),NA(),'Precision '!E76)</f>
        <v>#N/A</v>
      </c>
      <c r="AI74" s="209" t="e">
        <f>IF(OR(ISBLANK('Precision '!F76),H$2="N"),NA(),'Precision '!F76)</f>
        <v>#N/A</v>
      </c>
      <c r="AJ74" s="209" t="e">
        <f>IF(OR(ISBLANK('Precision '!G76),I$2="N"),NA(),'Precision '!G76)</f>
        <v>#N/A</v>
      </c>
      <c r="AK74" s="209" t="e">
        <f>IF(OR(ISBLANK('Precision '!H76),J$2="N"),NA(),'Precision '!H76)</f>
        <v>#N/A</v>
      </c>
      <c r="AL74" s="209" t="e">
        <f>IF(OR(ISBLANK('Precision '!I76),K$2="N"),NA(),'Precision '!I76)</f>
        <v>#N/A</v>
      </c>
      <c r="AM74" s="209" t="e">
        <f>IF(OR(ISBLANK('Precision '!J76),L$2="N"),NA(),'Precision '!J76)</f>
        <v>#N/A</v>
      </c>
      <c r="AN74" s="209" t="e">
        <f>IF(OR(ISBLANK('Precision '!K76),M$2="N"),NA(),'Precision '!K76)</f>
        <v>#N/A</v>
      </c>
      <c r="AO74" s="209" t="e">
        <f>IF(OR(ISBLANK('Precision '!L76),N$2="N"),NA(),'Precision '!L76)</f>
        <v>#N/A</v>
      </c>
      <c r="AP74" s="209" t="e">
        <f>IF(OR(ISBLANK('Precision '!M76),O$2="N"),NA(),'Precision '!M76)</f>
        <v>#N/A</v>
      </c>
      <c r="AQ74" s="209" t="e">
        <f>IF(OR(ISBLANK('Precision '!N76),P$2="N"),NA(),'Precision '!N76)</f>
        <v>#N/A</v>
      </c>
      <c r="AR74" s="209" t="e">
        <f>IF(OR(ISBLANK('Precision '!O76),E$3="N"),NA(),'Precision '!O76)</f>
        <v>#N/A</v>
      </c>
      <c r="AS74" s="209" t="e">
        <f>IF(OR(ISBLANK('Precision '!P76),F$3="N"),NA(),'Precision '!P76)</f>
        <v>#N/A</v>
      </c>
      <c r="AT74" s="209" t="e">
        <f>IF(OR(ISBLANK('Precision '!Q76),G$3="N"),NA(),'Precision '!Q76)</f>
        <v>#N/A</v>
      </c>
      <c r="AU74" s="209" t="e">
        <f>IF(OR(ISBLANK('Precision '!R76),H$3="N"),NA(),'Precision '!R76)</f>
        <v>#N/A</v>
      </c>
      <c r="AV74" s="209" t="e">
        <f>IF(OR(ISBLANK('Precision '!S76),I$3="N"),NA(),'Precision '!S76)</f>
        <v>#N/A</v>
      </c>
      <c r="AW74" s="209" t="e">
        <f>IF(OR(ISBLANK('Precision '!T76),J$3="N"),NA(),'Precision '!T76)</f>
        <v>#N/A</v>
      </c>
      <c r="AX74" s="209" t="e">
        <f>IF(OR(ISBLANK('Precision '!U76),K$3="N"),NA(),'Precision '!U76)</f>
        <v>#N/A</v>
      </c>
      <c r="AY74" s="209" t="e">
        <f>IF(OR(ISBLANK('Precision '!V76),L$3="N"),NA(),'Precision '!V76)</f>
        <v>#N/A</v>
      </c>
      <c r="AZ74" s="209" t="e">
        <f>IF(OR(ISBLANK('Precision '!W76),M$3="N"),NA(),'Precision '!W76)</f>
        <v>#N/A</v>
      </c>
      <c r="BA74" s="209" t="e">
        <f>IF(OR(ISBLANK('Precision '!X76),N$3="N"),NA(),'Precision '!X76)</f>
        <v>#N/A</v>
      </c>
      <c r="BB74" s="209" t="e">
        <f>IF(OR(ISBLANK('Precision '!Y76),O$3="N"),NA(),'Precision '!Y76)</f>
        <v>#N/A</v>
      </c>
      <c r="BC74" s="209" t="e">
        <f>IF(OR(ISBLANK('Precision '!Z76),P$3="N"),NA(),'Precision '!Z76)</f>
        <v>#N/A</v>
      </c>
      <c r="BD74" s="204"/>
      <c r="BE74" s="204"/>
      <c r="BF74" s="204"/>
      <c r="BG74" s="204"/>
      <c r="BH74" s="204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</row>
    <row r="75" spans="1:73" x14ac:dyDescent="0.2">
      <c r="A75" s="204"/>
      <c r="B75" s="204"/>
      <c r="C75" s="204" t="str">
        <f>IF(AND(ISNUMBER('Precision '!C77),E$2="Y"),'Precision '!C77,"")</f>
        <v/>
      </c>
      <c r="D75" s="204" t="str">
        <f>IF(AND(ISNUMBER('Precision '!D77),F$2="Y"),'Precision '!D77,"")</f>
        <v/>
      </c>
      <c r="E75" s="204" t="str">
        <f>IF(AND(ISNUMBER('Precision '!E77),G$2="Y"),'Precision '!E77,"")</f>
        <v/>
      </c>
      <c r="F75" s="204" t="str">
        <f>IF(AND(ISNUMBER('Precision '!F77),H$2="Y"),'Precision '!F77,"")</f>
        <v/>
      </c>
      <c r="G75" s="204" t="str">
        <f>IF(AND(ISNUMBER('Precision '!G77),I$2="Y"),'Precision '!G77,"")</f>
        <v/>
      </c>
      <c r="H75" s="204" t="str">
        <f>IF(AND(ISNUMBER('Precision '!H77),J$2="Y"),'Precision '!H77,"")</f>
        <v/>
      </c>
      <c r="I75" s="204" t="str">
        <f>IF(AND(ISNUMBER('Precision '!I77),K$2="Y"),'Precision '!I77,"")</f>
        <v/>
      </c>
      <c r="J75" s="204" t="str">
        <f>IF(AND(ISNUMBER('Precision '!J77),L$2="Y"),'Precision '!J77,"")</f>
        <v/>
      </c>
      <c r="K75" s="204" t="str">
        <f>IF(AND(ISNUMBER('Precision '!K77),M$2="Y"),'Precision '!K77,"")</f>
        <v/>
      </c>
      <c r="L75" s="204" t="str">
        <f>IF(AND(ISNUMBER('Precision '!L77),N$2="Y"),'Precision '!L77,"")</f>
        <v/>
      </c>
      <c r="M75" s="204" t="str">
        <f>IF(AND(ISNUMBER('Precision '!M77),O$2="Y"),'Precision '!M77,"")</f>
        <v/>
      </c>
      <c r="N75" s="204" t="str">
        <f>IF(AND(ISNUMBER('Precision '!N77),P$2="Y"),'Precision '!N77,"")</f>
        <v/>
      </c>
      <c r="O75" s="204" t="str">
        <f>IF(AND(ISNUMBER('Precision '!O77),E$3="Y"),'Precision '!O77,"")</f>
        <v/>
      </c>
      <c r="P75" s="204" t="str">
        <f>IF(AND(ISNUMBER('Precision '!P77),F$3="Y"),'Precision '!P77,"")</f>
        <v/>
      </c>
      <c r="Q75" s="204" t="str">
        <f>IF(AND(ISNUMBER('Precision '!Q77),G$3="Y"),'Precision '!Q77,"")</f>
        <v/>
      </c>
      <c r="R75" s="204" t="str">
        <f>IF(AND(ISNUMBER('Precision '!R77),H$3="Y"),'Precision '!R77,"")</f>
        <v/>
      </c>
      <c r="S75" s="204" t="str">
        <f>IF(AND(ISNUMBER('Precision '!S77),I$3="Y"),'Precision '!S77,"")</f>
        <v/>
      </c>
      <c r="T75" s="204" t="str">
        <f>IF(AND(ISNUMBER('Precision '!T77),J$3="Y"),'Precision '!T77,"")</f>
        <v/>
      </c>
      <c r="U75" s="204" t="str">
        <f>IF(AND(ISNUMBER('Precision '!U77),K$3="Y"),'Precision '!U77,"")</f>
        <v/>
      </c>
      <c r="V75" s="204" t="str">
        <f>IF(AND(ISNUMBER('Precision '!V77),L$3="Y"),'Precision '!V77,"")</f>
        <v/>
      </c>
      <c r="W75" s="204" t="str">
        <f>IF(AND(ISNUMBER('Precision '!W77),M$3="Y"),'Precision '!W77,"")</f>
        <v/>
      </c>
      <c r="X75" s="204" t="str">
        <f>IF(AND(ISNUMBER('Precision '!X77),N$3="Y"),'Precision '!X77,"")</f>
        <v/>
      </c>
      <c r="Y75" s="204" t="str">
        <f>IF(AND(ISNUMBER('Precision '!Y77),O$3="Y"),'Precision '!Y77,"")</f>
        <v/>
      </c>
      <c r="Z75" s="204" t="str">
        <f>IF(AND(ISNUMBER('Precision '!Z77),P$3="Y"),'Precision '!Z77,"")</f>
        <v/>
      </c>
      <c r="AA75" s="204"/>
      <c r="AB75" s="204"/>
      <c r="AC75" s="204"/>
      <c r="AD75" s="204"/>
      <c r="AE75" s="206">
        <v>39</v>
      </c>
      <c r="AF75" s="209" t="e">
        <f>IF(OR(ISBLANK('Precision '!C77),E$2="N"),NA(),'Precision '!C77)</f>
        <v>#N/A</v>
      </c>
      <c r="AG75" s="209" t="e">
        <f>IF(OR(ISBLANK('Precision '!D77),F$2="N"),NA(),'Precision '!D77)</f>
        <v>#N/A</v>
      </c>
      <c r="AH75" s="209" t="e">
        <f>IF(OR(ISBLANK('Precision '!E77),G$2="N"),NA(),'Precision '!E77)</f>
        <v>#N/A</v>
      </c>
      <c r="AI75" s="209" t="e">
        <f>IF(OR(ISBLANK('Precision '!F77),H$2="N"),NA(),'Precision '!F77)</f>
        <v>#N/A</v>
      </c>
      <c r="AJ75" s="209" t="e">
        <f>IF(OR(ISBLANK('Precision '!G77),I$2="N"),NA(),'Precision '!G77)</f>
        <v>#N/A</v>
      </c>
      <c r="AK75" s="209" t="e">
        <f>IF(OR(ISBLANK('Precision '!H77),J$2="N"),NA(),'Precision '!H77)</f>
        <v>#N/A</v>
      </c>
      <c r="AL75" s="209" t="e">
        <f>IF(OR(ISBLANK('Precision '!I77),K$2="N"),NA(),'Precision '!I77)</f>
        <v>#N/A</v>
      </c>
      <c r="AM75" s="209" t="e">
        <f>IF(OR(ISBLANK('Precision '!J77),L$2="N"),NA(),'Precision '!J77)</f>
        <v>#N/A</v>
      </c>
      <c r="AN75" s="209" t="e">
        <f>IF(OR(ISBLANK('Precision '!K77),M$2="N"),NA(),'Precision '!K77)</f>
        <v>#N/A</v>
      </c>
      <c r="AO75" s="209" t="e">
        <f>IF(OR(ISBLANK('Precision '!L77),N$2="N"),NA(),'Precision '!L77)</f>
        <v>#N/A</v>
      </c>
      <c r="AP75" s="209" t="e">
        <f>IF(OR(ISBLANK('Precision '!M77),O$2="N"),NA(),'Precision '!M77)</f>
        <v>#N/A</v>
      </c>
      <c r="AQ75" s="209" t="e">
        <f>IF(OR(ISBLANK('Precision '!N77),P$2="N"),NA(),'Precision '!N77)</f>
        <v>#N/A</v>
      </c>
      <c r="AR75" s="209" t="e">
        <f>IF(OR(ISBLANK('Precision '!O77),E$3="N"),NA(),'Precision '!O77)</f>
        <v>#N/A</v>
      </c>
      <c r="AS75" s="209" t="e">
        <f>IF(OR(ISBLANK('Precision '!P77),F$3="N"),NA(),'Precision '!P77)</f>
        <v>#N/A</v>
      </c>
      <c r="AT75" s="209" t="e">
        <f>IF(OR(ISBLANK('Precision '!Q77),G$3="N"),NA(),'Precision '!Q77)</f>
        <v>#N/A</v>
      </c>
      <c r="AU75" s="209" t="e">
        <f>IF(OR(ISBLANK('Precision '!R77),H$3="N"),NA(),'Precision '!R77)</f>
        <v>#N/A</v>
      </c>
      <c r="AV75" s="209" t="e">
        <f>IF(OR(ISBLANK('Precision '!S77),I$3="N"),NA(),'Precision '!S77)</f>
        <v>#N/A</v>
      </c>
      <c r="AW75" s="209" t="e">
        <f>IF(OR(ISBLANK('Precision '!T77),J$3="N"),NA(),'Precision '!T77)</f>
        <v>#N/A</v>
      </c>
      <c r="AX75" s="209" t="e">
        <f>IF(OR(ISBLANK('Precision '!U77),K$3="N"),NA(),'Precision '!U77)</f>
        <v>#N/A</v>
      </c>
      <c r="AY75" s="209" t="e">
        <f>IF(OR(ISBLANK('Precision '!V77),L$3="N"),NA(),'Precision '!V77)</f>
        <v>#N/A</v>
      </c>
      <c r="AZ75" s="209" t="e">
        <f>IF(OR(ISBLANK('Precision '!W77),M$3="N"),NA(),'Precision '!W77)</f>
        <v>#N/A</v>
      </c>
      <c r="BA75" s="209" t="e">
        <f>IF(OR(ISBLANK('Precision '!X77),N$3="N"),NA(),'Precision '!X77)</f>
        <v>#N/A</v>
      </c>
      <c r="BB75" s="209" t="e">
        <f>IF(OR(ISBLANK('Precision '!Y77),O$3="N"),NA(),'Precision '!Y77)</f>
        <v>#N/A</v>
      </c>
      <c r="BC75" s="209" t="e">
        <f>IF(OR(ISBLANK('Precision '!Z77),P$3="N"),NA(),'Precision '!Z77)</f>
        <v>#N/A</v>
      </c>
      <c r="BD75" s="204"/>
      <c r="BE75" s="204"/>
      <c r="BF75" s="204"/>
      <c r="BG75" s="204"/>
      <c r="BH75" s="204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</row>
    <row r="76" spans="1:73" x14ac:dyDescent="0.2">
      <c r="A76" s="204"/>
      <c r="B76" s="204"/>
      <c r="C76" s="204" t="str">
        <f>IF(AND(ISNUMBER('Precision '!C78),E$2="Y"),'Precision '!C78,"")</f>
        <v/>
      </c>
      <c r="D76" s="204" t="str">
        <f>IF(AND(ISNUMBER('Precision '!D78),F$2="Y"),'Precision '!D78,"")</f>
        <v/>
      </c>
      <c r="E76" s="204" t="str">
        <f>IF(AND(ISNUMBER('Precision '!E78),G$2="Y"),'Precision '!E78,"")</f>
        <v/>
      </c>
      <c r="F76" s="204" t="str">
        <f>IF(AND(ISNUMBER('Precision '!F78),H$2="Y"),'Precision '!F78,"")</f>
        <v/>
      </c>
      <c r="G76" s="204" t="str">
        <f>IF(AND(ISNUMBER('Precision '!G78),I$2="Y"),'Precision '!G78,"")</f>
        <v/>
      </c>
      <c r="H76" s="204" t="str">
        <f>IF(AND(ISNUMBER('Precision '!H78),J$2="Y"),'Precision '!H78,"")</f>
        <v/>
      </c>
      <c r="I76" s="204" t="str">
        <f>IF(AND(ISNUMBER('Precision '!I78),K$2="Y"),'Precision '!I78,"")</f>
        <v/>
      </c>
      <c r="J76" s="204" t="str">
        <f>IF(AND(ISNUMBER('Precision '!J78),L$2="Y"),'Precision '!J78,"")</f>
        <v/>
      </c>
      <c r="K76" s="204" t="str">
        <f>IF(AND(ISNUMBER('Precision '!K78),M$2="Y"),'Precision '!K78,"")</f>
        <v/>
      </c>
      <c r="L76" s="204" t="str">
        <f>IF(AND(ISNUMBER('Precision '!L78),N$2="Y"),'Precision '!L78,"")</f>
        <v/>
      </c>
      <c r="M76" s="204" t="str">
        <f>IF(AND(ISNUMBER('Precision '!M78),O$2="Y"),'Precision '!M78,"")</f>
        <v/>
      </c>
      <c r="N76" s="204" t="str">
        <f>IF(AND(ISNUMBER('Precision '!N78),P$2="Y"),'Precision '!N78,"")</f>
        <v/>
      </c>
      <c r="O76" s="204" t="str">
        <f>IF(AND(ISNUMBER('Precision '!O78),E$3="Y"),'Precision '!O78,"")</f>
        <v/>
      </c>
      <c r="P76" s="204" t="str">
        <f>IF(AND(ISNUMBER('Precision '!P78),F$3="Y"),'Precision '!P78,"")</f>
        <v/>
      </c>
      <c r="Q76" s="204" t="str">
        <f>IF(AND(ISNUMBER('Precision '!Q78),G$3="Y"),'Precision '!Q78,"")</f>
        <v/>
      </c>
      <c r="R76" s="204" t="str">
        <f>IF(AND(ISNUMBER('Precision '!R78),H$3="Y"),'Precision '!R78,"")</f>
        <v/>
      </c>
      <c r="S76" s="204" t="str">
        <f>IF(AND(ISNUMBER('Precision '!S78),I$3="Y"),'Precision '!S78,"")</f>
        <v/>
      </c>
      <c r="T76" s="204" t="str">
        <f>IF(AND(ISNUMBER('Precision '!T78),J$3="Y"),'Precision '!T78,"")</f>
        <v/>
      </c>
      <c r="U76" s="204" t="str">
        <f>IF(AND(ISNUMBER('Precision '!U78),K$3="Y"),'Precision '!U78,"")</f>
        <v/>
      </c>
      <c r="V76" s="204" t="str">
        <f>IF(AND(ISNUMBER('Precision '!V78),L$3="Y"),'Precision '!V78,"")</f>
        <v/>
      </c>
      <c r="W76" s="204" t="str">
        <f>IF(AND(ISNUMBER('Precision '!W78),M$3="Y"),'Precision '!W78,"")</f>
        <v/>
      </c>
      <c r="X76" s="204" t="str">
        <f>IF(AND(ISNUMBER('Precision '!X78),N$3="Y"),'Precision '!X78,"")</f>
        <v/>
      </c>
      <c r="Y76" s="204" t="str">
        <f>IF(AND(ISNUMBER('Precision '!Y78),O$3="Y"),'Precision '!Y78,"")</f>
        <v/>
      </c>
      <c r="Z76" s="204" t="str">
        <f>IF(AND(ISNUMBER('Precision '!Z78),P$3="Y"),'Precision '!Z78,"")</f>
        <v/>
      </c>
      <c r="AA76" s="204"/>
      <c r="AB76" s="204"/>
      <c r="AC76" s="204"/>
      <c r="AD76" s="204"/>
      <c r="AE76" s="206">
        <v>40</v>
      </c>
      <c r="AF76" s="209" t="e">
        <f>IF(OR(ISBLANK('Precision '!C78),E$2="N"),NA(),'Precision '!C78)</f>
        <v>#N/A</v>
      </c>
      <c r="AG76" s="209" t="e">
        <f>IF(OR(ISBLANK('Precision '!D78),F$2="N"),NA(),'Precision '!D78)</f>
        <v>#N/A</v>
      </c>
      <c r="AH76" s="209" t="e">
        <f>IF(OR(ISBLANK('Precision '!E78),G$2="N"),NA(),'Precision '!E78)</f>
        <v>#N/A</v>
      </c>
      <c r="AI76" s="209" t="e">
        <f>IF(OR(ISBLANK('Precision '!F78),H$2="N"),NA(),'Precision '!F78)</f>
        <v>#N/A</v>
      </c>
      <c r="AJ76" s="209" t="e">
        <f>IF(OR(ISBLANK('Precision '!G78),I$2="N"),NA(),'Precision '!G78)</f>
        <v>#N/A</v>
      </c>
      <c r="AK76" s="209" t="e">
        <f>IF(OR(ISBLANK('Precision '!H78),J$2="N"),NA(),'Precision '!H78)</f>
        <v>#N/A</v>
      </c>
      <c r="AL76" s="209" t="e">
        <f>IF(OR(ISBLANK('Precision '!I78),K$2="N"),NA(),'Precision '!I78)</f>
        <v>#N/A</v>
      </c>
      <c r="AM76" s="209" t="e">
        <f>IF(OR(ISBLANK('Precision '!J78),L$2="N"),NA(),'Precision '!J78)</f>
        <v>#N/A</v>
      </c>
      <c r="AN76" s="209" t="e">
        <f>IF(OR(ISBLANK('Precision '!K78),M$2="N"),NA(),'Precision '!K78)</f>
        <v>#N/A</v>
      </c>
      <c r="AO76" s="209" t="e">
        <f>IF(OR(ISBLANK('Precision '!L78),N$2="N"),NA(),'Precision '!L78)</f>
        <v>#N/A</v>
      </c>
      <c r="AP76" s="209" t="e">
        <f>IF(OR(ISBLANK('Precision '!M78),O$2="N"),NA(),'Precision '!M78)</f>
        <v>#N/A</v>
      </c>
      <c r="AQ76" s="209" t="e">
        <f>IF(OR(ISBLANK('Precision '!N78),P$2="N"),NA(),'Precision '!N78)</f>
        <v>#N/A</v>
      </c>
      <c r="AR76" s="209" t="e">
        <f>IF(OR(ISBLANK('Precision '!O78),E$3="N"),NA(),'Precision '!O78)</f>
        <v>#N/A</v>
      </c>
      <c r="AS76" s="209" t="e">
        <f>IF(OR(ISBLANK('Precision '!P78),F$3="N"),NA(),'Precision '!P78)</f>
        <v>#N/A</v>
      </c>
      <c r="AT76" s="209" t="e">
        <f>IF(OR(ISBLANK('Precision '!Q78),G$3="N"),NA(),'Precision '!Q78)</f>
        <v>#N/A</v>
      </c>
      <c r="AU76" s="209" t="e">
        <f>IF(OR(ISBLANK('Precision '!R78),H$3="N"),NA(),'Precision '!R78)</f>
        <v>#N/A</v>
      </c>
      <c r="AV76" s="209" t="e">
        <f>IF(OR(ISBLANK('Precision '!S78),I$3="N"),NA(),'Precision '!S78)</f>
        <v>#N/A</v>
      </c>
      <c r="AW76" s="209" t="e">
        <f>IF(OR(ISBLANK('Precision '!T78),J$3="N"),NA(),'Precision '!T78)</f>
        <v>#N/A</v>
      </c>
      <c r="AX76" s="209" t="e">
        <f>IF(OR(ISBLANK('Precision '!U78),K$3="N"),NA(),'Precision '!U78)</f>
        <v>#N/A</v>
      </c>
      <c r="AY76" s="209" t="e">
        <f>IF(OR(ISBLANK('Precision '!V78),L$3="N"),NA(),'Precision '!V78)</f>
        <v>#N/A</v>
      </c>
      <c r="AZ76" s="209" t="e">
        <f>IF(OR(ISBLANK('Precision '!W78),M$3="N"),NA(),'Precision '!W78)</f>
        <v>#N/A</v>
      </c>
      <c r="BA76" s="209" t="e">
        <f>IF(OR(ISBLANK('Precision '!X78),N$3="N"),NA(),'Precision '!X78)</f>
        <v>#N/A</v>
      </c>
      <c r="BB76" s="209" t="e">
        <f>IF(OR(ISBLANK('Precision '!Y78),O$3="N"),NA(),'Precision '!Y78)</f>
        <v>#N/A</v>
      </c>
      <c r="BC76" s="209" t="e">
        <f>IF(OR(ISBLANK('Precision '!Z78),P$3="N"),NA(),'Precision '!Z78)</f>
        <v>#N/A</v>
      </c>
      <c r="BD76" s="204"/>
      <c r="BE76" s="204"/>
      <c r="BF76" s="204"/>
      <c r="BG76" s="204"/>
      <c r="BH76" s="204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</row>
    <row r="77" spans="1:73" x14ac:dyDescent="0.2">
      <c r="A77" s="204"/>
      <c r="B77" s="204"/>
      <c r="C77" s="204" t="str">
        <f>IF(AND(ISNUMBER('Precision '!C79),E$2="Y"),'Precision '!C79,"")</f>
        <v/>
      </c>
      <c r="D77" s="204" t="str">
        <f>IF(AND(ISNUMBER('Precision '!D79),F$2="Y"),'Precision '!D79,"")</f>
        <v/>
      </c>
      <c r="E77" s="204" t="str">
        <f>IF(AND(ISNUMBER('Precision '!E79),G$2="Y"),'Precision '!E79,"")</f>
        <v/>
      </c>
      <c r="F77" s="204" t="str">
        <f>IF(AND(ISNUMBER('Precision '!F79),H$2="Y"),'Precision '!F79,"")</f>
        <v/>
      </c>
      <c r="G77" s="204" t="str">
        <f>IF(AND(ISNUMBER('Precision '!G79),I$2="Y"),'Precision '!G79,"")</f>
        <v/>
      </c>
      <c r="H77" s="204" t="str">
        <f>IF(AND(ISNUMBER('Precision '!H79),J$2="Y"),'Precision '!H79,"")</f>
        <v/>
      </c>
      <c r="I77" s="204" t="str">
        <f>IF(AND(ISNUMBER('Precision '!I79),K$2="Y"),'Precision '!I79,"")</f>
        <v/>
      </c>
      <c r="J77" s="204" t="str">
        <f>IF(AND(ISNUMBER('Precision '!J79),L$2="Y"),'Precision '!J79,"")</f>
        <v/>
      </c>
      <c r="K77" s="204" t="str">
        <f>IF(AND(ISNUMBER('Precision '!K79),M$2="Y"),'Precision '!K79,"")</f>
        <v/>
      </c>
      <c r="L77" s="204" t="str">
        <f>IF(AND(ISNUMBER('Precision '!L79),N$2="Y"),'Precision '!L79,"")</f>
        <v/>
      </c>
      <c r="M77" s="204" t="str">
        <f>IF(AND(ISNUMBER('Precision '!M79),O$2="Y"),'Precision '!M79,"")</f>
        <v/>
      </c>
      <c r="N77" s="204" t="str">
        <f>IF(AND(ISNUMBER('Precision '!N79),P$2="Y"),'Precision '!N79,"")</f>
        <v/>
      </c>
      <c r="O77" s="204" t="str">
        <f>IF(AND(ISNUMBER('Precision '!O79),E$3="Y"),'Precision '!O79,"")</f>
        <v/>
      </c>
      <c r="P77" s="204" t="str">
        <f>IF(AND(ISNUMBER('Precision '!P79),F$3="Y"),'Precision '!P79,"")</f>
        <v/>
      </c>
      <c r="Q77" s="204" t="str">
        <f>IF(AND(ISNUMBER('Precision '!Q79),G$3="Y"),'Precision '!Q79,"")</f>
        <v/>
      </c>
      <c r="R77" s="204" t="str">
        <f>IF(AND(ISNUMBER('Precision '!R79),H$3="Y"),'Precision '!R79,"")</f>
        <v/>
      </c>
      <c r="S77" s="204" t="str">
        <f>IF(AND(ISNUMBER('Precision '!S79),I$3="Y"),'Precision '!S79,"")</f>
        <v/>
      </c>
      <c r="T77" s="204" t="str">
        <f>IF(AND(ISNUMBER('Precision '!T79),J$3="Y"),'Precision '!T79,"")</f>
        <v/>
      </c>
      <c r="U77" s="204" t="str">
        <f>IF(AND(ISNUMBER('Precision '!U79),K$3="Y"),'Precision '!U79,"")</f>
        <v/>
      </c>
      <c r="V77" s="204" t="str">
        <f>IF(AND(ISNUMBER('Precision '!V79),L$3="Y"),'Precision '!V79,"")</f>
        <v/>
      </c>
      <c r="W77" s="204" t="str">
        <f>IF(AND(ISNUMBER('Precision '!W79),M$3="Y"),'Precision '!W79,"")</f>
        <v/>
      </c>
      <c r="X77" s="204" t="str">
        <f>IF(AND(ISNUMBER('Precision '!X79),N$3="Y"),'Precision '!X79,"")</f>
        <v/>
      </c>
      <c r="Y77" s="204" t="str">
        <f>IF(AND(ISNUMBER('Precision '!Y79),O$3="Y"),'Precision '!Y79,"")</f>
        <v/>
      </c>
      <c r="Z77" s="204" t="str">
        <f>IF(AND(ISNUMBER('Precision '!Z79),P$3="Y"),'Precision '!Z79,"")</f>
        <v/>
      </c>
      <c r="AA77" s="204"/>
      <c r="AB77" s="204"/>
      <c r="AC77" s="204"/>
      <c r="AD77" s="204"/>
      <c r="AE77" s="206">
        <v>41</v>
      </c>
      <c r="AF77" s="209" t="e">
        <f>IF(OR(ISBLANK('Precision '!C79),E$2="N"),NA(),'Precision '!C79)</f>
        <v>#N/A</v>
      </c>
      <c r="AG77" s="209" t="e">
        <f>IF(OR(ISBLANK('Precision '!D79),F$2="N"),NA(),'Precision '!D79)</f>
        <v>#N/A</v>
      </c>
      <c r="AH77" s="209" t="e">
        <f>IF(OR(ISBLANK('Precision '!E79),G$2="N"),NA(),'Precision '!E79)</f>
        <v>#N/A</v>
      </c>
      <c r="AI77" s="209" t="e">
        <f>IF(OR(ISBLANK('Precision '!F79),H$2="N"),NA(),'Precision '!F79)</f>
        <v>#N/A</v>
      </c>
      <c r="AJ77" s="209" t="e">
        <f>IF(OR(ISBLANK('Precision '!G79),I$2="N"),NA(),'Precision '!G79)</f>
        <v>#N/A</v>
      </c>
      <c r="AK77" s="209" t="e">
        <f>IF(OR(ISBLANK('Precision '!H79),J$2="N"),NA(),'Precision '!H79)</f>
        <v>#N/A</v>
      </c>
      <c r="AL77" s="209" t="e">
        <f>IF(OR(ISBLANK('Precision '!I79),K$2="N"),NA(),'Precision '!I79)</f>
        <v>#N/A</v>
      </c>
      <c r="AM77" s="209" t="e">
        <f>IF(OR(ISBLANK('Precision '!J79),L$2="N"),NA(),'Precision '!J79)</f>
        <v>#N/A</v>
      </c>
      <c r="AN77" s="209" t="e">
        <f>IF(OR(ISBLANK('Precision '!K79),M$2="N"),NA(),'Precision '!K79)</f>
        <v>#N/A</v>
      </c>
      <c r="AO77" s="209" t="e">
        <f>IF(OR(ISBLANK('Precision '!L79),N$2="N"),NA(),'Precision '!L79)</f>
        <v>#N/A</v>
      </c>
      <c r="AP77" s="209" t="e">
        <f>IF(OR(ISBLANK('Precision '!M79),O$2="N"),NA(),'Precision '!M79)</f>
        <v>#N/A</v>
      </c>
      <c r="AQ77" s="209" t="e">
        <f>IF(OR(ISBLANK('Precision '!N79),P$2="N"),NA(),'Precision '!N79)</f>
        <v>#N/A</v>
      </c>
      <c r="AR77" s="209" t="e">
        <f>IF(OR(ISBLANK('Precision '!O79),E$3="N"),NA(),'Precision '!O79)</f>
        <v>#N/A</v>
      </c>
      <c r="AS77" s="209" t="e">
        <f>IF(OR(ISBLANK('Precision '!P79),F$3="N"),NA(),'Precision '!P79)</f>
        <v>#N/A</v>
      </c>
      <c r="AT77" s="209" t="e">
        <f>IF(OR(ISBLANK('Precision '!Q79),G$3="N"),NA(),'Precision '!Q79)</f>
        <v>#N/A</v>
      </c>
      <c r="AU77" s="209" t="e">
        <f>IF(OR(ISBLANK('Precision '!R79),H$3="N"),NA(),'Precision '!R79)</f>
        <v>#N/A</v>
      </c>
      <c r="AV77" s="209" t="e">
        <f>IF(OR(ISBLANK('Precision '!S79),I$3="N"),NA(),'Precision '!S79)</f>
        <v>#N/A</v>
      </c>
      <c r="AW77" s="209" t="e">
        <f>IF(OR(ISBLANK('Precision '!T79),J$3="N"),NA(),'Precision '!T79)</f>
        <v>#N/A</v>
      </c>
      <c r="AX77" s="209" t="e">
        <f>IF(OR(ISBLANK('Precision '!U79),K$3="N"),NA(),'Precision '!U79)</f>
        <v>#N/A</v>
      </c>
      <c r="AY77" s="209" t="e">
        <f>IF(OR(ISBLANK('Precision '!V79),L$3="N"),NA(),'Precision '!V79)</f>
        <v>#N/A</v>
      </c>
      <c r="AZ77" s="209" t="e">
        <f>IF(OR(ISBLANK('Precision '!W79),M$3="N"),NA(),'Precision '!W79)</f>
        <v>#N/A</v>
      </c>
      <c r="BA77" s="209" t="e">
        <f>IF(OR(ISBLANK('Precision '!X79),N$3="N"),NA(),'Precision '!X79)</f>
        <v>#N/A</v>
      </c>
      <c r="BB77" s="209" t="e">
        <f>IF(OR(ISBLANK('Precision '!Y79),O$3="N"),NA(),'Precision '!Y79)</f>
        <v>#N/A</v>
      </c>
      <c r="BC77" s="209" t="e">
        <f>IF(OR(ISBLANK('Precision '!Z79),P$3="N"),NA(),'Precision '!Z79)</f>
        <v>#N/A</v>
      </c>
      <c r="BD77" s="204"/>
      <c r="BE77" s="204"/>
      <c r="BF77" s="204"/>
      <c r="BG77" s="204"/>
      <c r="BH77" s="204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</row>
    <row r="78" spans="1:73" x14ac:dyDescent="0.2">
      <c r="A78" s="204"/>
      <c r="B78" s="204"/>
      <c r="C78" s="204" t="str">
        <f>IF(AND(ISNUMBER('Precision '!C80),E$2="Y"),'Precision '!C80,"")</f>
        <v/>
      </c>
      <c r="D78" s="204" t="str">
        <f>IF(AND(ISNUMBER('Precision '!D80),F$2="Y"),'Precision '!D80,"")</f>
        <v/>
      </c>
      <c r="E78" s="204" t="str">
        <f>IF(AND(ISNUMBER('Precision '!E80),G$2="Y"),'Precision '!E80,"")</f>
        <v/>
      </c>
      <c r="F78" s="204" t="str">
        <f>IF(AND(ISNUMBER('Precision '!F80),H$2="Y"),'Precision '!F80,"")</f>
        <v/>
      </c>
      <c r="G78" s="204" t="str">
        <f>IF(AND(ISNUMBER('Precision '!G80),I$2="Y"),'Precision '!G80,"")</f>
        <v/>
      </c>
      <c r="H78" s="204" t="str">
        <f>IF(AND(ISNUMBER('Precision '!H80),J$2="Y"),'Precision '!H80,"")</f>
        <v/>
      </c>
      <c r="I78" s="204" t="str">
        <f>IF(AND(ISNUMBER('Precision '!I80),K$2="Y"),'Precision '!I80,"")</f>
        <v/>
      </c>
      <c r="J78" s="204" t="str">
        <f>IF(AND(ISNUMBER('Precision '!J80),L$2="Y"),'Precision '!J80,"")</f>
        <v/>
      </c>
      <c r="K78" s="204" t="str">
        <f>IF(AND(ISNUMBER('Precision '!K80),M$2="Y"),'Precision '!K80,"")</f>
        <v/>
      </c>
      <c r="L78" s="204" t="str">
        <f>IF(AND(ISNUMBER('Precision '!L80),N$2="Y"),'Precision '!L80,"")</f>
        <v/>
      </c>
      <c r="M78" s="204" t="str">
        <f>IF(AND(ISNUMBER('Precision '!M80),O$2="Y"),'Precision '!M80,"")</f>
        <v/>
      </c>
      <c r="N78" s="204" t="str">
        <f>IF(AND(ISNUMBER('Precision '!N80),P$2="Y"),'Precision '!N80,"")</f>
        <v/>
      </c>
      <c r="O78" s="204" t="str">
        <f>IF(AND(ISNUMBER('Precision '!O80),E$3="Y"),'Precision '!O80,"")</f>
        <v/>
      </c>
      <c r="P78" s="204" t="str">
        <f>IF(AND(ISNUMBER('Precision '!P80),F$3="Y"),'Precision '!P80,"")</f>
        <v/>
      </c>
      <c r="Q78" s="204" t="str">
        <f>IF(AND(ISNUMBER('Precision '!Q80),G$3="Y"),'Precision '!Q80,"")</f>
        <v/>
      </c>
      <c r="R78" s="204" t="str">
        <f>IF(AND(ISNUMBER('Precision '!R80),H$3="Y"),'Precision '!R80,"")</f>
        <v/>
      </c>
      <c r="S78" s="204" t="str">
        <f>IF(AND(ISNUMBER('Precision '!S80),I$3="Y"),'Precision '!S80,"")</f>
        <v/>
      </c>
      <c r="T78" s="204" t="str">
        <f>IF(AND(ISNUMBER('Precision '!T80),J$3="Y"),'Precision '!T80,"")</f>
        <v/>
      </c>
      <c r="U78" s="204" t="str">
        <f>IF(AND(ISNUMBER('Precision '!U80),K$3="Y"),'Precision '!U80,"")</f>
        <v/>
      </c>
      <c r="V78" s="204" t="str">
        <f>IF(AND(ISNUMBER('Precision '!V80),L$3="Y"),'Precision '!V80,"")</f>
        <v/>
      </c>
      <c r="W78" s="204" t="str">
        <f>IF(AND(ISNUMBER('Precision '!W80),M$3="Y"),'Precision '!W80,"")</f>
        <v/>
      </c>
      <c r="X78" s="204" t="str">
        <f>IF(AND(ISNUMBER('Precision '!X80),N$3="Y"),'Precision '!X80,"")</f>
        <v/>
      </c>
      <c r="Y78" s="204" t="str">
        <f>IF(AND(ISNUMBER('Precision '!Y80),O$3="Y"),'Precision '!Y80,"")</f>
        <v/>
      </c>
      <c r="Z78" s="204" t="str">
        <f>IF(AND(ISNUMBER('Precision '!Z80),P$3="Y"),'Precision '!Z80,"")</f>
        <v/>
      </c>
      <c r="AA78" s="204"/>
      <c r="AB78" s="204"/>
      <c r="AC78" s="204"/>
      <c r="AD78" s="204"/>
      <c r="AE78" s="206">
        <v>42</v>
      </c>
      <c r="AF78" s="209" t="e">
        <f>IF(OR(ISBLANK('Precision '!C80),E$2="N"),NA(),'Precision '!C80)</f>
        <v>#N/A</v>
      </c>
      <c r="AG78" s="209" t="e">
        <f>IF(OR(ISBLANK('Precision '!D80),F$2="N"),NA(),'Precision '!D80)</f>
        <v>#N/A</v>
      </c>
      <c r="AH78" s="209" t="e">
        <f>IF(OR(ISBLANK('Precision '!E80),G$2="N"),NA(),'Precision '!E80)</f>
        <v>#N/A</v>
      </c>
      <c r="AI78" s="209" t="e">
        <f>IF(OR(ISBLANK('Precision '!F80),H$2="N"),NA(),'Precision '!F80)</f>
        <v>#N/A</v>
      </c>
      <c r="AJ78" s="209" t="e">
        <f>IF(OR(ISBLANK('Precision '!G80),I$2="N"),NA(),'Precision '!G80)</f>
        <v>#N/A</v>
      </c>
      <c r="AK78" s="209" t="e">
        <f>IF(OR(ISBLANK('Precision '!H80),J$2="N"),NA(),'Precision '!H80)</f>
        <v>#N/A</v>
      </c>
      <c r="AL78" s="209" t="e">
        <f>IF(OR(ISBLANK('Precision '!I80),K$2="N"),NA(),'Precision '!I80)</f>
        <v>#N/A</v>
      </c>
      <c r="AM78" s="209" t="e">
        <f>IF(OR(ISBLANK('Precision '!J80),L$2="N"),NA(),'Precision '!J80)</f>
        <v>#N/A</v>
      </c>
      <c r="AN78" s="209" t="e">
        <f>IF(OR(ISBLANK('Precision '!K80),M$2="N"),NA(),'Precision '!K80)</f>
        <v>#N/A</v>
      </c>
      <c r="AO78" s="209" t="e">
        <f>IF(OR(ISBLANK('Precision '!L80),N$2="N"),NA(),'Precision '!L80)</f>
        <v>#N/A</v>
      </c>
      <c r="AP78" s="209" t="e">
        <f>IF(OR(ISBLANK('Precision '!M80),O$2="N"),NA(),'Precision '!M80)</f>
        <v>#N/A</v>
      </c>
      <c r="AQ78" s="209" t="e">
        <f>IF(OR(ISBLANK('Precision '!N80),P$2="N"),NA(),'Precision '!N80)</f>
        <v>#N/A</v>
      </c>
      <c r="AR78" s="209" t="e">
        <f>IF(OR(ISBLANK('Precision '!O80),E$3="N"),NA(),'Precision '!O80)</f>
        <v>#N/A</v>
      </c>
      <c r="AS78" s="209" t="e">
        <f>IF(OR(ISBLANK('Precision '!P80),F$3="N"),NA(),'Precision '!P80)</f>
        <v>#N/A</v>
      </c>
      <c r="AT78" s="209" t="e">
        <f>IF(OR(ISBLANK('Precision '!Q80),G$3="N"),NA(),'Precision '!Q80)</f>
        <v>#N/A</v>
      </c>
      <c r="AU78" s="209" t="e">
        <f>IF(OR(ISBLANK('Precision '!R80),H$3="N"),NA(),'Precision '!R80)</f>
        <v>#N/A</v>
      </c>
      <c r="AV78" s="209" t="e">
        <f>IF(OR(ISBLANK('Precision '!S80),I$3="N"),NA(),'Precision '!S80)</f>
        <v>#N/A</v>
      </c>
      <c r="AW78" s="209" t="e">
        <f>IF(OR(ISBLANK('Precision '!T80),J$3="N"),NA(),'Precision '!T80)</f>
        <v>#N/A</v>
      </c>
      <c r="AX78" s="209" t="e">
        <f>IF(OR(ISBLANK('Precision '!U80),K$3="N"),NA(),'Precision '!U80)</f>
        <v>#N/A</v>
      </c>
      <c r="AY78" s="209" t="e">
        <f>IF(OR(ISBLANK('Precision '!V80),L$3="N"),NA(),'Precision '!V80)</f>
        <v>#N/A</v>
      </c>
      <c r="AZ78" s="209" t="e">
        <f>IF(OR(ISBLANK('Precision '!W80),M$3="N"),NA(),'Precision '!W80)</f>
        <v>#N/A</v>
      </c>
      <c r="BA78" s="209" t="e">
        <f>IF(OR(ISBLANK('Precision '!X80),N$3="N"),NA(),'Precision '!X80)</f>
        <v>#N/A</v>
      </c>
      <c r="BB78" s="209" t="e">
        <f>IF(OR(ISBLANK('Precision '!Y80),O$3="N"),NA(),'Precision '!Y80)</f>
        <v>#N/A</v>
      </c>
      <c r="BC78" s="209" t="e">
        <f>IF(OR(ISBLANK('Precision '!Z80),P$3="N"),NA(),'Precision '!Z80)</f>
        <v>#N/A</v>
      </c>
      <c r="BD78" s="204"/>
      <c r="BE78" s="204"/>
      <c r="BF78" s="204"/>
      <c r="BG78" s="204"/>
      <c r="BH78" s="204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</row>
    <row r="79" spans="1:73" x14ac:dyDescent="0.2">
      <c r="A79" s="204"/>
      <c r="B79" s="204"/>
      <c r="C79" s="204" t="str">
        <f>IF(AND(ISNUMBER('Precision '!C81),E$2="Y"),'Precision '!C81,"")</f>
        <v/>
      </c>
      <c r="D79" s="204" t="str">
        <f>IF(AND(ISNUMBER('Precision '!D81),F$2="Y"),'Precision '!D81,"")</f>
        <v/>
      </c>
      <c r="E79" s="204" t="str">
        <f>IF(AND(ISNUMBER('Precision '!E81),G$2="Y"),'Precision '!E81,"")</f>
        <v/>
      </c>
      <c r="F79" s="204" t="str">
        <f>IF(AND(ISNUMBER('Precision '!F81),H$2="Y"),'Precision '!F81,"")</f>
        <v/>
      </c>
      <c r="G79" s="204" t="str">
        <f>IF(AND(ISNUMBER('Precision '!G81),I$2="Y"),'Precision '!G81,"")</f>
        <v/>
      </c>
      <c r="H79" s="204" t="str">
        <f>IF(AND(ISNUMBER('Precision '!H81),J$2="Y"),'Precision '!H81,"")</f>
        <v/>
      </c>
      <c r="I79" s="204" t="str">
        <f>IF(AND(ISNUMBER('Precision '!I81),K$2="Y"),'Precision '!I81,"")</f>
        <v/>
      </c>
      <c r="J79" s="204" t="str">
        <f>IF(AND(ISNUMBER('Precision '!J81),L$2="Y"),'Precision '!J81,"")</f>
        <v/>
      </c>
      <c r="K79" s="204" t="str">
        <f>IF(AND(ISNUMBER('Precision '!K81),M$2="Y"),'Precision '!K81,"")</f>
        <v/>
      </c>
      <c r="L79" s="204" t="str">
        <f>IF(AND(ISNUMBER('Precision '!L81),N$2="Y"),'Precision '!L81,"")</f>
        <v/>
      </c>
      <c r="M79" s="204" t="str">
        <f>IF(AND(ISNUMBER('Precision '!M81),O$2="Y"),'Precision '!M81,"")</f>
        <v/>
      </c>
      <c r="N79" s="204" t="str">
        <f>IF(AND(ISNUMBER('Precision '!N81),P$2="Y"),'Precision '!N81,"")</f>
        <v/>
      </c>
      <c r="O79" s="204" t="str">
        <f>IF(AND(ISNUMBER('Precision '!O81),E$3="Y"),'Precision '!O81,"")</f>
        <v/>
      </c>
      <c r="P79" s="204" t="str">
        <f>IF(AND(ISNUMBER('Precision '!P81),F$3="Y"),'Precision '!P81,"")</f>
        <v/>
      </c>
      <c r="Q79" s="204" t="str">
        <f>IF(AND(ISNUMBER('Precision '!Q81),G$3="Y"),'Precision '!Q81,"")</f>
        <v/>
      </c>
      <c r="R79" s="204" t="str">
        <f>IF(AND(ISNUMBER('Precision '!R81),H$3="Y"),'Precision '!R81,"")</f>
        <v/>
      </c>
      <c r="S79" s="204" t="str">
        <f>IF(AND(ISNUMBER('Precision '!S81),I$3="Y"),'Precision '!S81,"")</f>
        <v/>
      </c>
      <c r="T79" s="204" t="str">
        <f>IF(AND(ISNUMBER('Precision '!T81),J$3="Y"),'Precision '!T81,"")</f>
        <v/>
      </c>
      <c r="U79" s="204" t="str">
        <f>IF(AND(ISNUMBER('Precision '!U81),K$3="Y"),'Precision '!U81,"")</f>
        <v/>
      </c>
      <c r="V79" s="204" t="str">
        <f>IF(AND(ISNUMBER('Precision '!V81),L$3="Y"),'Precision '!V81,"")</f>
        <v/>
      </c>
      <c r="W79" s="204" t="str">
        <f>IF(AND(ISNUMBER('Precision '!W81),M$3="Y"),'Precision '!W81,"")</f>
        <v/>
      </c>
      <c r="X79" s="204" t="str">
        <f>IF(AND(ISNUMBER('Precision '!X81),N$3="Y"),'Precision '!X81,"")</f>
        <v/>
      </c>
      <c r="Y79" s="204" t="str">
        <f>IF(AND(ISNUMBER('Precision '!Y81),O$3="Y"),'Precision '!Y81,"")</f>
        <v/>
      </c>
      <c r="Z79" s="204" t="str">
        <f>IF(AND(ISNUMBER('Precision '!Z81),P$3="Y"),'Precision '!Z81,"")</f>
        <v/>
      </c>
      <c r="AA79" s="204"/>
      <c r="AB79" s="204"/>
      <c r="AC79" s="204"/>
      <c r="AD79" s="204"/>
      <c r="AE79" s="206">
        <v>43</v>
      </c>
      <c r="AF79" s="209" t="e">
        <f>IF(OR(ISBLANK('Precision '!C81),E$2="N"),NA(),'Precision '!C81)</f>
        <v>#N/A</v>
      </c>
      <c r="AG79" s="209" t="e">
        <f>IF(OR(ISBLANK('Precision '!D81),F$2="N"),NA(),'Precision '!D81)</f>
        <v>#N/A</v>
      </c>
      <c r="AH79" s="209" t="e">
        <f>IF(OR(ISBLANK('Precision '!E81),G$2="N"),NA(),'Precision '!E81)</f>
        <v>#N/A</v>
      </c>
      <c r="AI79" s="209" t="e">
        <f>IF(OR(ISBLANK('Precision '!F81),H$2="N"),NA(),'Precision '!F81)</f>
        <v>#N/A</v>
      </c>
      <c r="AJ79" s="209" t="e">
        <f>IF(OR(ISBLANK('Precision '!G81),I$2="N"),NA(),'Precision '!G81)</f>
        <v>#N/A</v>
      </c>
      <c r="AK79" s="209" t="e">
        <f>IF(OR(ISBLANK('Precision '!H81),J$2="N"),NA(),'Precision '!H81)</f>
        <v>#N/A</v>
      </c>
      <c r="AL79" s="209" t="e">
        <f>IF(OR(ISBLANK('Precision '!I81),K$2="N"),NA(),'Precision '!I81)</f>
        <v>#N/A</v>
      </c>
      <c r="AM79" s="209" t="e">
        <f>IF(OR(ISBLANK('Precision '!J81),L$2="N"),NA(),'Precision '!J81)</f>
        <v>#N/A</v>
      </c>
      <c r="AN79" s="209" t="e">
        <f>IF(OR(ISBLANK('Precision '!K81),M$2="N"),NA(),'Precision '!K81)</f>
        <v>#N/A</v>
      </c>
      <c r="AO79" s="209" t="e">
        <f>IF(OR(ISBLANK('Precision '!L81),N$2="N"),NA(),'Precision '!L81)</f>
        <v>#N/A</v>
      </c>
      <c r="AP79" s="209" t="e">
        <f>IF(OR(ISBLANK('Precision '!M81),O$2="N"),NA(),'Precision '!M81)</f>
        <v>#N/A</v>
      </c>
      <c r="AQ79" s="209" t="e">
        <f>IF(OR(ISBLANK('Precision '!N81),P$2="N"),NA(),'Precision '!N81)</f>
        <v>#N/A</v>
      </c>
      <c r="AR79" s="209" t="e">
        <f>IF(OR(ISBLANK('Precision '!O81),E$3="N"),NA(),'Precision '!O81)</f>
        <v>#N/A</v>
      </c>
      <c r="AS79" s="209" t="e">
        <f>IF(OR(ISBLANK('Precision '!P81),F$3="N"),NA(),'Precision '!P81)</f>
        <v>#N/A</v>
      </c>
      <c r="AT79" s="209" t="e">
        <f>IF(OR(ISBLANK('Precision '!Q81),G$3="N"),NA(),'Precision '!Q81)</f>
        <v>#N/A</v>
      </c>
      <c r="AU79" s="209" t="e">
        <f>IF(OR(ISBLANK('Precision '!R81),H$3="N"),NA(),'Precision '!R81)</f>
        <v>#N/A</v>
      </c>
      <c r="AV79" s="209" t="e">
        <f>IF(OR(ISBLANK('Precision '!S81),I$3="N"),NA(),'Precision '!S81)</f>
        <v>#N/A</v>
      </c>
      <c r="AW79" s="209" t="e">
        <f>IF(OR(ISBLANK('Precision '!T81),J$3="N"),NA(),'Precision '!T81)</f>
        <v>#N/A</v>
      </c>
      <c r="AX79" s="209" t="e">
        <f>IF(OR(ISBLANK('Precision '!U81),K$3="N"),NA(),'Precision '!U81)</f>
        <v>#N/A</v>
      </c>
      <c r="AY79" s="209" t="e">
        <f>IF(OR(ISBLANK('Precision '!V81),L$3="N"),NA(),'Precision '!V81)</f>
        <v>#N/A</v>
      </c>
      <c r="AZ79" s="209" t="e">
        <f>IF(OR(ISBLANK('Precision '!W81),M$3="N"),NA(),'Precision '!W81)</f>
        <v>#N/A</v>
      </c>
      <c r="BA79" s="209" t="e">
        <f>IF(OR(ISBLANK('Precision '!X81),N$3="N"),NA(),'Precision '!X81)</f>
        <v>#N/A</v>
      </c>
      <c r="BB79" s="209" t="e">
        <f>IF(OR(ISBLANK('Precision '!Y81),O$3="N"),NA(),'Precision '!Y81)</f>
        <v>#N/A</v>
      </c>
      <c r="BC79" s="209" t="e">
        <f>IF(OR(ISBLANK('Precision '!Z81),P$3="N"),NA(),'Precision '!Z81)</f>
        <v>#N/A</v>
      </c>
      <c r="BD79" s="204"/>
      <c r="BE79" s="204"/>
      <c r="BF79" s="204"/>
      <c r="BG79" s="204"/>
      <c r="BH79" s="204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</row>
    <row r="80" spans="1:73" x14ac:dyDescent="0.2">
      <c r="A80" s="204"/>
      <c r="B80" s="204"/>
      <c r="C80" s="204" t="str">
        <f>IF(AND(ISNUMBER('Precision '!C82),E$2="Y"),'Precision '!C82,"")</f>
        <v/>
      </c>
      <c r="D80" s="204" t="str">
        <f>IF(AND(ISNUMBER('Precision '!D82),F$2="Y"),'Precision '!D82,"")</f>
        <v/>
      </c>
      <c r="E80" s="204" t="str">
        <f>IF(AND(ISNUMBER('Precision '!E82),G$2="Y"),'Precision '!E82,"")</f>
        <v/>
      </c>
      <c r="F80" s="204" t="str">
        <f>IF(AND(ISNUMBER('Precision '!F82),H$2="Y"),'Precision '!F82,"")</f>
        <v/>
      </c>
      <c r="G80" s="204" t="str">
        <f>IF(AND(ISNUMBER('Precision '!G82),I$2="Y"),'Precision '!G82,"")</f>
        <v/>
      </c>
      <c r="H80" s="204" t="str">
        <f>IF(AND(ISNUMBER('Precision '!H82),J$2="Y"),'Precision '!H82,"")</f>
        <v/>
      </c>
      <c r="I80" s="204" t="str">
        <f>IF(AND(ISNUMBER('Precision '!I82),K$2="Y"),'Precision '!I82,"")</f>
        <v/>
      </c>
      <c r="J80" s="204" t="str">
        <f>IF(AND(ISNUMBER('Precision '!J82),L$2="Y"),'Precision '!J82,"")</f>
        <v/>
      </c>
      <c r="K80" s="204" t="str">
        <f>IF(AND(ISNUMBER('Precision '!K82),M$2="Y"),'Precision '!K82,"")</f>
        <v/>
      </c>
      <c r="L80" s="204" t="str">
        <f>IF(AND(ISNUMBER('Precision '!L82),N$2="Y"),'Precision '!L82,"")</f>
        <v/>
      </c>
      <c r="M80" s="204" t="str">
        <f>IF(AND(ISNUMBER('Precision '!M82),O$2="Y"),'Precision '!M82,"")</f>
        <v/>
      </c>
      <c r="N80" s="204" t="str">
        <f>IF(AND(ISNUMBER('Precision '!N82),P$2="Y"),'Precision '!N82,"")</f>
        <v/>
      </c>
      <c r="O80" s="204" t="str">
        <f>IF(AND(ISNUMBER('Precision '!O82),E$3="Y"),'Precision '!O82,"")</f>
        <v/>
      </c>
      <c r="P80" s="204" t="str">
        <f>IF(AND(ISNUMBER('Precision '!P82),F$3="Y"),'Precision '!P82,"")</f>
        <v/>
      </c>
      <c r="Q80" s="204" t="str">
        <f>IF(AND(ISNUMBER('Precision '!Q82),G$3="Y"),'Precision '!Q82,"")</f>
        <v/>
      </c>
      <c r="R80" s="204" t="str">
        <f>IF(AND(ISNUMBER('Precision '!R82),H$3="Y"),'Precision '!R82,"")</f>
        <v/>
      </c>
      <c r="S80" s="204" t="str">
        <f>IF(AND(ISNUMBER('Precision '!S82),I$3="Y"),'Precision '!S82,"")</f>
        <v/>
      </c>
      <c r="T80" s="204" t="str">
        <f>IF(AND(ISNUMBER('Precision '!T82),J$3="Y"),'Precision '!T82,"")</f>
        <v/>
      </c>
      <c r="U80" s="204" t="str">
        <f>IF(AND(ISNUMBER('Precision '!U82),K$3="Y"),'Precision '!U82,"")</f>
        <v/>
      </c>
      <c r="V80" s="204" t="str">
        <f>IF(AND(ISNUMBER('Precision '!V82),L$3="Y"),'Precision '!V82,"")</f>
        <v/>
      </c>
      <c r="W80" s="204" t="str">
        <f>IF(AND(ISNUMBER('Precision '!W82),M$3="Y"),'Precision '!W82,"")</f>
        <v/>
      </c>
      <c r="X80" s="204" t="str">
        <f>IF(AND(ISNUMBER('Precision '!X82),N$3="Y"),'Precision '!X82,"")</f>
        <v/>
      </c>
      <c r="Y80" s="204" t="str">
        <f>IF(AND(ISNUMBER('Precision '!Y82),O$3="Y"),'Precision '!Y82,"")</f>
        <v/>
      </c>
      <c r="Z80" s="204" t="str">
        <f>IF(AND(ISNUMBER('Precision '!Z82),P$3="Y"),'Precision '!Z82,"")</f>
        <v/>
      </c>
      <c r="AA80" s="204"/>
      <c r="AB80" s="204"/>
      <c r="AC80" s="204"/>
      <c r="AD80" s="204"/>
      <c r="AE80" s="206">
        <v>44</v>
      </c>
      <c r="AF80" s="209" t="e">
        <f>IF(OR(ISBLANK('Precision '!C82),E$2="N"),NA(),'Precision '!C82)</f>
        <v>#N/A</v>
      </c>
      <c r="AG80" s="209" t="e">
        <f>IF(OR(ISBLANK('Precision '!D82),F$2="N"),NA(),'Precision '!D82)</f>
        <v>#N/A</v>
      </c>
      <c r="AH80" s="209" t="e">
        <f>IF(OR(ISBLANK('Precision '!E82),G$2="N"),NA(),'Precision '!E82)</f>
        <v>#N/A</v>
      </c>
      <c r="AI80" s="209" t="e">
        <f>IF(OR(ISBLANK('Precision '!F82),H$2="N"),NA(),'Precision '!F82)</f>
        <v>#N/A</v>
      </c>
      <c r="AJ80" s="209" t="e">
        <f>IF(OR(ISBLANK('Precision '!G82),I$2="N"),NA(),'Precision '!G82)</f>
        <v>#N/A</v>
      </c>
      <c r="AK80" s="209" t="e">
        <f>IF(OR(ISBLANK('Precision '!H82),J$2="N"),NA(),'Precision '!H82)</f>
        <v>#N/A</v>
      </c>
      <c r="AL80" s="209" t="e">
        <f>IF(OR(ISBLANK('Precision '!I82),K$2="N"),NA(),'Precision '!I82)</f>
        <v>#N/A</v>
      </c>
      <c r="AM80" s="209" t="e">
        <f>IF(OR(ISBLANK('Precision '!J82),L$2="N"),NA(),'Precision '!J82)</f>
        <v>#N/A</v>
      </c>
      <c r="AN80" s="209" t="e">
        <f>IF(OR(ISBLANK('Precision '!K82),M$2="N"),NA(),'Precision '!K82)</f>
        <v>#N/A</v>
      </c>
      <c r="AO80" s="209" t="e">
        <f>IF(OR(ISBLANK('Precision '!L82),N$2="N"),NA(),'Precision '!L82)</f>
        <v>#N/A</v>
      </c>
      <c r="AP80" s="209" t="e">
        <f>IF(OR(ISBLANK('Precision '!M82),O$2="N"),NA(),'Precision '!M82)</f>
        <v>#N/A</v>
      </c>
      <c r="AQ80" s="209" t="e">
        <f>IF(OR(ISBLANK('Precision '!N82),P$2="N"),NA(),'Precision '!N82)</f>
        <v>#N/A</v>
      </c>
      <c r="AR80" s="209" t="e">
        <f>IF(OR(ISBLANK('Precision '!O82),E$3="N"),NA(),'Precision '!O82)</f>
        <v>#N/A</v>
      </c>
      <c r="AS80" s="209" t="e">
        <f>IF(OR(ISBLANK('Precision '!P82),F$3="N"),NA(),'Precision '!P82)</f>
        <v>#N/A</v>
      </c>
      <c r="AT80" s="209" t="e">
        <f>IF(OR(ISBLANK('Precision '!Q82),G$3="N"),NA(),'Precision '!Q82)</f>
        <v>#N/A</v>
      </c>
      <c r="AU80" s="209" t="e">
        <f>IF(OR(ISBLANK('Precision '!R82),H$3="N"),NA(),'Precision '!R82)</f>
        <v>#N/A</v>
      </c>
      <c r="AV80" s="209" t="e">
        <f>IF(OR(ISBLANK('Precision '!S82),I$3="N"),NA(),'Precision '!S82)</f>
        <v>#N/A</v>
      </c>
      <c r="AW80" s="209" t="e">
        <f>IF(OR(ISBLANK('Precision '!T82),J$3="N"),NA(),'Precision '!T82)</f>
        <v>#N/A</v>
      </c>
      <c r="AX80" s="209" t="e">
        <f>IF(OR(ISBLANK('Precision '!U82),K$3="N"),NA(),'Precision '!U82)</f>
        <v>#N/A</v>
      </c>
      <c r="AY80" s="209" t="e">
        <f>IF(OR(ISBLANK('Precision '!V82),L$3="N"),NA(),'Precision '!V82)</f>
        <v>#N/A</v>
      </c>
      <c r="AZ80" s="209" t="e">
        <f>IF(OR(ISBLANK('Precision '!W82),M$3="N"),NA(),'Precision '!W82)</f>
        <v>#N/A</v>
      </c>
      <c r="BA80" s="209" t="e">
        <f>IF(OR(ISBLANK('Precision '!X82),N$3="N"),NA(),'Precision '!X82)</f>
        <v>#N/A</v>
      </c>
      <c r="BB80" s="209" t="e">
        <f>IF(OR(ISBLANK('Precision '!Y82),O$3="N"),NA(),'Precision '!Y82)</f>
        <v>#N/A</v>
      </c>
      <c r="BC80" s="209" t="e">
        <f>IF(OR(ISBLANK('Precision '!Z82),P$3="N"),NA(),'Precision '!Z82)</f>
        <v>#N/A</v>
      </c>
      <c r="BD80" s="204"/>
      <c r="BE80" s="204"/>
      <c r="BF80" s="204"/>
      <c r="BG80" s="204"/>
      <c r="BH80" s="204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</row>
    <row r="81" spans="1:73" x14ac:dyDescent="0.2">
      <c r="A81" s="204"/>
      <c r="B81" s="204"/>
      <c r="C81" s="204" t="str">
        <f>IF(AND(ISNUMBER('Precision '!C83),E$2="Y"),'Precision '!C83,"")</f>
        <v/>
      </c>
      <c r="D81" s="204" t="str">
        <f>IF(AND(ISNUMBER('Precision '!D83),F$2="Y"),'Precision '!D83,"")</f>
        <v/>
      </c>
      <c r="E81" s="204" t="str">
        <f>IF(AND(ISNUMBER('Precision '!E83),G$2="Y"),'Precision '!E83,"")</f>
        <v/>
      </c>
      <c r="F81" s="204" t="str">
        <f>IF(AND(ISNUMBER('Precision '!F83),H$2="Y"),'Precision '!F83,"")</f>
        <v/>
      </c>
      <c r="G81" s="204" t="str">
        <f>IF(AND(ISNUMBER('Precision '!G83),I$2="Y"),'Precision '!G83,"")</f>
        <v/>
      </c>
      <c r="H81" s="204" t="str">
        <f>IF(AND(ISNUMBER('Precision '!H83),J$2="Y"),'Precision '!H83,"")</f>
        <v/>
      </c>
      <c r="I81" s="204" t="str">
        <f>IF(AND(ISNUMBER('Precision '!I83),K$2="Y"),'Precision '!I83,"")</f>
        <v/>
      </c>
      <c r="J81" s="204" t="str">
        <f>IF(AND(ISNUMBER('Precision '!J83),L$2="Y"),'Precision '!J83,"")</f>
        <v/>
      </c>
      <c r="K81" s="204" t="str">
        <f>IF(AND(ISNUMBER('Precision '!K83),M$2="Y"),'Precision '!K83,"")</f>
        <v/>
      </c>
      <c r="L81" s="204" t="str">
        <f>IF(AND(ISNUMBER('Precision '!L83),N$2="Y"),'Precision '!L83,"")</f>
        <v/>
      </c>
      <c r="M81" s="204" t="str">
        <f>IF(AND(ISNUMBER('Precision '!M83),O$2="Y"),'Precision '!M83,"")</f>
        <v/>
      </c>
      <c r="N81" s="204" t="str">
        <f>IF(AND(ISNUMBER('Precision '!N83),P$2="Y"),'Precision '!N83,"")</f>
        <v/>
      </c>
      <c r="O81" s="204" t="str">
        <f>IF(AND(ISNUMBER('Precision '!O83),E$3="Y"),'Precision '!O83,"")</f>
        <v/>
      </c>
      <c r="P81" s="204" t="str">
        <f>IF(AND(ISNUMBER('Precision '!P83),F$3="Y"),'Precision '!P83,"")</f>
        <v/>
      </c>
      <c r="Q81" s="204" t="str">
        <f>IF(AND(ISNUMBER('Precision '!Q83),G$3="Y"),'Precision '!Q83,"")</f>
        <v/>
      </c>
      <c r="R81" s="204" t="str">
        <f>IF(AND(ISNUMBER('Precision '!R83),H$3="Y"),'Precision '!R83,"")</f>
        <v/>
      </c>
      <c r="S81" s="204" t="str">
        <f>IF(AND(ISNUMBER('Precision '!S83),I$3="Y"),'Precision '!S83,"")</f>
        <v/>
      </c>
      <c r="T81" s="204" t="str">
        <f>IF(AND(ISNUMBER('Precision '!T83),J$3="Y"),'Precision '!T83,"")</f>
        <v/>
      </c>
      <c r="U81" s="204" t="str">
        <f>IF(AND(ISNUMBER('Precision '!U83),K$3="Y"),'Precision '!U83,"")</f>
        <v/>
      </c>
      <c r="V81" s="204" t="str">
        <f>IF(AND(ISNUMBER('Precision '!V83),L$3="Y"),'Precision '!V83,"")</f>
        <v/>
      </c>
      <c r="W81" s="204" t="str">
        <f>IF(AND(ISNUMBER('Precision '!W83),M$3="Y"),'Precision '!W83,"")</f>
        <v/>
      </c>
      <c r="X81" s="204" t="str">
        <f>IF(AND(ISNUMBER('Precision '!X83),N$3="Y"),'Precision '!X83,"")</f>
        <v/>
      </c>
      <c r="Y81" s="204" t="str">
        <f>IF(AND(ISNUMBER('Precision '!Y83),O$3="Y"),'Precision '!Y83,"")</f>
        <v/>
      </c>
      <c r="Z81" s="204" t="str">
        <f>IF(AND(ISNUMBER('Precision '!Z83),P$3="Y"),'Precision '!Z83,"")</f>
        <v/>
      </c>
      <c r="AA81" s="204"/>
      <c r="AB81" s="204"/>
      <c r="AC81" s="204"/>
      <c r="AD81" s="204"/>
      <c r="AE81" s="206">
        <v>45</v>
      </c>
      <c r="AF81" s="209" t="e">
        <f>IF(OR(ISBLANK('Precision '!C83),E$2="N"),NA(),'Precision '!C83)</f>
        <v>#N/A</v>
      </c>
      <c r="AG81" s="209" t="e">
        <f>IF(OR(ISBLANK('Precision '!D83),F$2="N"),NA(),'Precision '!D83)</f>
        <v>#N/A</v>
      </c>
      <c r="AH81" s="209" t="e">
        <f>IF(OR(ISBLANK('Precision '!E83),G$2="N"),NA(),'Precision '!E83)</f>
        <v>#N/A</v>
      </c>
      <c r="AI81" s="209" t="e">
        <f>IF(OR(ISBLANK('Precision '!F83),H$2="N"),NA(),'Precision '!F83)</f>
        <v>#N/A</v>
      </c>
      <c r="AJ81" s="209" t="e">
        <f>IF(OR(ISBLANK('Precision '!G83),I$2="N"),NA(),'Precision '!G83)</f>
        <v>#N/A</v>
      </c>
      <c r="AK81" s="209" t="e">
        <f>IF(OR(ISBLANK('Precision '!H83),J$2="N"),NA(),'Precision '!H83)</f>
        <v>#N/A</v>
      </c>
      <c r="AL81" s="209" t="e">
        <f>IF(OR(ISBLANK('Precision '!I83),K$2="N"),NA(),'Precision '!I83)</f>
        <v>#N/A</v>
      </c>
      <c r="AM81" s="209" t="e">
        <f>IF(OR(ISBLANK('Precision '!J83),L$2="N"),NA(),'Precision '!J83)</f>
        <v>#N/A</v>
      </c>
      <c r="AN81" s="209" t="e">
        <f>IF(OR(ISBLANK('Precision '!K83),M$2="N"),NA(),'Precision '!K83)</f>
        <v>#N/A</v>
      </c>
      <c r="AO81" s="209" t="e">
        <f>IF(OR(ISBLANK('Precision '!L83),N$2="N"),NA(),'Precision '!L83)</f>
        <v>#N/A</v>
      </c>
      <c r="AP81" s="209" t="e">
        <f>IF(OR(ISBLANK('Precision '!M83),O$2="N"),NA(),'Precision '!M83)</f>
        <v>#N/A</v>
      </c>
      <c r="AQ81" s="209" t="e">
        <f>IF(OR(ISBLANK('Precision '!N83),P$2="N"),NA(),'Precision '!N83)</f>
        <v>#N/A</v>
      </c>
      <c r="AR81" s="209" t="e">
        <f>IF(OR(ISBLANK('Precision '!O83),E$3="N"),NA(),'Precision '!O83)</f>
        <v>#N/A</v>
      </c>
      <c r="AS81" s="209" t="e">
        <f>IF(OR(ISBLANK('Precision '!P83),F$3="N"),NA(),'Precision '!P83)</f>
        <v>#N/A</v>
      </c>
      <c r="AT81" s="209" t="e">
        <f>IF(OR(ISBLANK('Precision '!Q83),G$3="N"),NA(),'Precision '!Q83)</f>
        <v>#N/A</v>
      </c>
      <c r="AU81" s="209" t="e">
        <f>IF(OR(ISBLANK('Precision '!R83),H$3="N"),NA(),'Precision '!R83)</f>
        <v>#N/A</v>
      </c>
      <c r="AV81" s="209" t="e">
        <f>IF(OR(ISBLANK('Precision '!S83),I$3="N"),NA(),'Precision '!S83)</f>
        <v>#N/A</v>
      </c>
      <c r="AW81" s="209" t="e">
        <f>IF(OR(ISBLANK('Precision '!T83),J$3="N"),NA(),'Precision '!T83)</f>
        <v>#N/A</v>
      </c>
      <c r="AX81" s="209" t="e">
        <f>IF(OR(ISBLANK('Precision '!U83),K$3="N"),NA(),'Precision '!U83)</f>
        <v>#N/A</v>
      </c>
      <c r="AY81" s="209" t="e">
        <f>IF(OR(ISBLANK('Precision '!V83),L$3="N"),NA(),'Precision '!V83)</f>
        <v>#N/A</v>
      </c>
      <c r="AZ81" s="209" t="e">
        <f>IF(OR(ISBLANK('Precision '!W83),M$3="N"),NA(),'Precision '!W83)</f>
        <v>#N/A</v>
      </c>
      <c r="BA81" s="209" t="e">
        <f>IF(OR(ISBLANK('Precision '!X83),N$3="N"),NA(),'Precision '!X83)</f>
        <v>#N/A</v>
      </c>
      <c r="BB81" s="209" t="e">
        <f>IF(OR(ISBLANK('Precision '!Y83),O$3="N"),NA(),'Precision '!Y83)</f>
        <v>#N/A</v>
      </c>
      <c r="BC81" s="209" t="e">
        <f>IF(OR(ISBLANK('Precision '!Z83),P$3="N"),NA(),'Precision '!Z83)</f>
        <v>#N/A</v>
      </c>
      <c r="BD81" s="204"/>
      <c r="BE81" s="204"/>
      <c r="BF81" s="204"/>
      <c r="BG81" s="204"/>
      <c r="BH81" s="204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</row>
    <row r="82" spans="1:73" x14ac:dyDescent="0.2">
      <c r="A82" s="204"/>
      <c r="B82" s="204"/>
      <c r="C82" s="204" t="str">
        <f>IF(AND(ISNUMBER('Precision '!C84),E$2="Y"),'Precision '!C84,"")</f>
        <v/>
      </c>
      <c r="D82" s="204" t="str">
        <f>IF(AND(ISNUMBER('Precision '!D84),F$2="Y"),'Precision '!D84,"")</f>
        <v/>
      </c>
      <c r="E82" s="204" t="str">
        <f>IF(AND(ISNUMBER('Precision '!E84),G$2="Y"),'Precision '!E84,"")</f>
        <v/>
      </c>
      <c r="F82" s="204" t="str">
        <f>IF(AND(ISNUMBER('Precision '!F84),H$2="Y"),'Precision '!F84,"")</f>
        <v/>
      </c>
      <c r="G82" s="204" t="str">
        <f>IF(AND(ISNUMBER('Precision '!G84),I$2="Y"),'Precision '!G84,"")</f>
        <v/>
      </c>
      <c r="H82" s="204" t="str">
        <f>IF(AND(ISNUMBER('Precision '!H84),J$2="Y"),'Precision '!H84,"")</f>
        <v/>
      </c>
      <c r="I82" s="204" t="str">
        <f>IF(AND(ISNUMBER('Precision '!I84),K$2="Y"),'Precision '!I84,"")</f>
        <v/>
      </c>
      <c r="J82" s="204" t="str">
        <f>IF(AND(ISNUMBER('Precision '!J84),L$2="Y"),'Precision '!J84,"")</f>
        <v/>
      </c>
      <c r="K82" s="204" t="str">
        <f>IF(AND(ISNUMBER('Precision '!K84),M$2="Y"),'Precision '!K84,"")</f>
        <v/>
      </c>
      <c r="L82" s="204" t="str">
        <f>IF(AND(ISNUMBER('Precision '!L84),N$2="Y"),'Precision '!L84,"")</f>
        <v/>
      </c>
      <c r="M82" s="204" t="str">
        <f>IF(AND(ISNUMBER('Precision '!M84),O$2="Y"),'Precision '!M84,"")</f>
        <v/>
      </c>
      <c r="N82" s="204" t="str">
        <f>IF(AND(ISNUMBER('Precision '!N84),P$2="Y"),'Precision '!N84,"")</f>
        <v/>
      </c>
      <c r="O82" s="204" t="str">
        <f>IF(AND(ISNUMBER('Precision '!O84),E$3="Y"),'Precision '!O84,"")</f>
        <v/>
      </c>
      <c r="P82" s="204" t="str">
        <f>IF(AND(ISNUMBER('Precision '!P84),F$3="Y"),'Precision '!P84,"")</f>
        <v/>
      </c>
      <c r="Q82" s="204" t="str">
        <f>IF(AND(ISNUMBER('Precision '!Q84),G$3="Y"),'Precision '!Q84,"")</f>
        <v/>
      </c>
      <c r="R82" s="204" t="str">
        <f>IF(AND(ISNUMBER('Precision '!R84),H$3="Y"),'Precision '!R84,"")</f>
        <v/>
      </c>
      <c r="S82" s="204" t="str">
        <f>IF(AND(ISNUMBER('Precision '!S84),I$3="Y"),'Precision '!S84,"")</f>
        <v/>
      </c>
      <c r="T82" s="204" t="str">
        <f>IF(AND(ISNUMBER('Precision '!T84),J$3="Y"),'Precision '!T84,"")</f>
        <v/>
      </c>
      <c r="U82" s="204" t="str">
        <f>IF(AND(ISNUMBER('Precision '!U84),K$3="Y"),'Precision '!U84,"")</f>
        <v/>
      </c>
      <c r="V82" s="204" t="str">
        <f>IF(AND(ISNUMBER('Precision '!V84),L$3="Y"),'Precision '!V84,"")</f>
        <v/>
      </c>
      <c r="W82" s="204" t="str">
        <f>IF(AND(ISNUMBER('Precision '!W84),M$3="Y"),'Precision '!W84,"")</f>
        <v/>
      </c>
      <c r="X82" s="204" t="str">
        <f>IF(AND(ISNUMBER('Precision '!X84),N$3="Y"),'Precision '!X84,"")</f>
        <v/>
      </c>
      <c r="Y82" s="204" t="str">
        <f>IF(AND(ISNUMBER('Precision '!Y84),O$3="Y"),'Precision '!Y84,"")</f>
        <v/>
      </c>
      <c r="Z82" s="204" t="str">
        <f>IF(AND(ISNUMBER('Precision '!Z84),P$3="Y"),'Precision '!Z84,"")</f>
        <v/>
      </c>
      <c r="AA82" s="204"/>
      <c r="AB82" s="204"/>
      <c r="AC82" s="204"/>
      <c r="AD82" s="204"/>
      <c r="AE82" s="206">
        <v>46</v>
      </c>
      <c r="AF82" s="209" t="e">
        <f>IF(OR(ISBLANK('Precision '!C84),E$2="N"),NA(),'Precision '!C84)</f>
        <v>#N/A</v>
      </c>
      <c r="AG82" s="209" t="e">
        <f>IF(OR(ISBLANK('Precision '!D84),F$2="N"),NA(),'Precision '!D84)</f>
        <v>#N/A</v>
      </c>
      <c r="AH82" s="209" t="e">
        <f>IF(OR(ISBLANK('Precision '!E84),G$2="N"),NA(),'Precision '!E84)</f>
        <v>#N/A</v>
      </c>
      <c r="AI82" s="209" t="e">
        <f>IF(OR(ISBLANK('Precision '!F84),H$2="N"),NA(),'Precision '!F84)</f>
        <v>#N/A</v>
      </c>
      <c r="AJ82" s="209" t="e">
        <f>IF(OR(ISBLANK('Precision '!G84),I$2="N"),NA(),'Precision '!G84)</f>
        <v>#N/A</v>
      </c>
      <c r="AK82" s="209" t="e">
        <f>IF(OR(ISBLANK('Precision '!H84),J$2="N"),NA(),'Precision '!H84)</f>
        <v>#N/A</v>
      </c>
      <c r="AL82" s="209" t="e">
        <f>IF(OR(ISBLANK('Precision '!I84),K$2="N"),NA(),'Precision '!I84)</f>
        <v>#N/A</v>
      </c>
      <c r="AM82" s="209" t="e">
        <f>IF(OR(ISBLANK('Precision '!J84),L$2="N"),NA(),'Precision '!J84)</f>
        <v>#N/A</v>
      </c>
      <c r="AN82" s="209" t="e">
        <f>IF(OR(ISBLANK('Precision '!K84),M$2="N"),NA(),'Precision '!K84)</f>
        <v>#N/A</v>
      </c>
      <c r="AO82" s="209" t="e">
        <f>IF(OR(ISBLANK('Precision '!L84),N$2="N"),NA(),'Precision '!L84)</f>
        <v>#N/A</v>
      </c>
      <c r="AP82" s="209" t="e">
        <f>IF(OR(ISBLANK('Precision '!M84),O$2="N"),NA(),'Precision '!M84)</f>
        <v>#N/A</v>
      </c>
      <c r="AQ82" s="209" t="e">
        <f>IF(OR(ISBLANK('Precision '!N84),P$2="N"),NA(),'Precision '!N84)</f>
        <v>#N/A</v>
      </c>
      <c r="AR82" s="209" t="e">
        <f>IF(OR(ISBLANK('Precision '!O84),E$3="N"),NA(),'Precision '!O84)</f>
        <v>#N/A</v>
      </c>
      <c r="AS82" s="209" t="e">
        <f>IF(OR(ISBLANK('Precision '!P84),F$3="N"),NA(),'Precision '!P84)</f>
        <v>#N/A</v>
      </c>
      <c r="AT82" s="209" t="e">
        <f>IF(OR(ISBLANK('Precision '!Q84),G$3="N"),NA(),'Precision '!Q84)</f>
        <v>#N/A</v>
      </c>
      <c r="AU82" s="209" t="e">
        <f>IF(OR(ISBLANK('Precision '!R84),H$3="N"),NA(),'Precision '!R84)</f>
        <v>#N/A</v>
      </c>
      <c r="AV82" s="209" t="e">
        <f>IF(OR(ISBLANK('Precision '!S84),I$3="N"),NA(),'Precision '!S84)</f>
        <v>#N/A</v>
      </c>
      <c r="AW82" s="209" t="e">
        <f>IF(OR(ISBLANK('Precision '!T84),J$3="N"),NA(),'Precision '!T84)</f>
        <v>#N/A</v>
      </c>
      <c r="AX82" s="209" t="e">
        <f>IF(OR(ISBLANK('Precision '!U84),K$3="N"),NA(),'Precision '!U84)</f>
        <v>#N/A</v>
      </c>
      <c r="AY82" s="209" t="e">
        <f>IF(OR(ISBLANK('Precision '!V84),L$3="N"),NA(),'Precision '!V84)</f>
        <v>#N/A</v>
      </c>
      <c r="AZ82" s="209" t="e">
        <f>IF(OR(ISBLANK('Precision '!W84),M$3="N"),NA(),'Precision '!W84)</f>
        <v>#N/A</v>
      </c>
      <c r="BA82" s="209" t="e">
        <f>IF(OR(ISBLANK('Precision '!X84),N$3="N"),NA(),'Precision '!X84)</f>
        <v>#N/A</v>
      </c>
      <c r="BB82" s="209" t="e">
        <f>IF(OR(ISBLANK('Precision '!Y84),O$3="N"),NA(),'Precision '!Y84)</f>
        <v>#N/A</v>
      </c>
      <c r="BC82" s="209" t="e">
        <f>IF(OR(ISBLANK('Precision '!Z84),P$3="N"),NA(),'Precision '!Z84)</f>
        <v>#N/A</v>
      </c>
      <c r="BD82" s="204"/>
      <c r="BE82" s="204"/>
      <c r="BF82" s="204"/>
      <c r="BG82" s="204"/>
      <c r="BH82" s="204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</row>
    <row r="83" spans="1:73" x14ac:dyDescent="0.2">
      <c r="A83" s="204"/>
      <c r="B83" s="204"/>
      <c r="C83" s="204" t="str">
        <f>IF(AND(ISNUMBER('Precision '!C85),E$2="Y"),'Precision '!C85,"")</f>
        <v/>
      </c>
      <c r="D83" s="204" t="str">
        <f>IF(AND(ISNUMBER('Precision '!D85),F$2="Y"),'Precision '!D85,"")</f>
        <v/>
      </c>
      <c r="E83" s="204" t="str">
        <f>IF(AND(ISNUMBER('Precision '!E85),G$2="Y"),'Precision '!E85,"")</f>
        <v/>
      </c>
      <c r="F83" s="204" t="str">
        <f>IF(AND(ISNUMBER('Precision '!F85),H$2="Y"),'Precision '!F85,"")</f>
        <v/>
      </c>
      <c r="G83" s="204" t="str">
        <f>IF(AND(ISNUMBER('Precision '!G85),I$2="Y"),'Precision '!G85,"")</f>
        <v/>
      </c>
      <c r="H83" s="204" t="str">
        <f>IF(AND(ISNUMBER('Precision '!H85),J$2="Y"),'Precision '!H85,"")</f>
        <v/>
      </c>
      <c r="I83" s="204" t="str">
        <f>IF(AND(ISNUMBER('Precision '!I85),K$2="Y"),'Precision '!I85,"")</f>
        <v/>
      </c>
      <c r="J83" s="204" t="str">
        <f>IF(AND(ISNUMBER('Precision '!J85),L$2="Y"),'Precision '!J85,"")</f>
        <v/>
      </c>
      <c r="K83" s="204" t="str">
        <f>IF(AND(ISNUMBER('Precision '!K85),M$2="Y"),'Precision '!K85,"")</f>
        <v/>
      </c>
      <c r="L83" s="204" t="str">
        <f>IF(AND(ISNUMBER('Precision '!L85),N$2="Y"),'Precision '!L85,"")</f>
        <v/>
      </c>
      <c r="M83" s="204" t="str">
        <f>IF(AND(ISNUMBER('Precision '!M85),O$2="Y"),'Precision '!M85,"")</f>
        <v/>
      </c>
      <c r="N83" s="204" t="str">
        <f>IF(AND(ISNUMBER('Precision '!N85),P$2="Y"),'Precision '!N85,"")</f>
        <v/>
      </c>
      <c r="O83" s="204" t="str">
        <f>IF(AND(ISNUMBER('Precision '!O85),E$3="Y"),'Precision '!O85,"")</f>
        <v/>
      </c>
      <c r="P83" s="204" t="str">
        <f>IF(AND(ISNUMBER('Precision '!P85),F$3="Y"),'Precision '!P85,"")</f>
        <v/>
      </c>
      <c r="Q83" s="204" t="str">
        <f>IF(AND(ISNUMBER('Precision '!Q85),G$3="Y"),'Precision '!Q85,"")</f>
        <v/>
      </c>
      <c r="R83" s="204" t="str">
        <f>IF(AND(ISNUMBER('Precision '!R85),H$3="Y"),'Precision '!R85,"")</f>
        <v/>
      </c>
      <c r="S83" s="204" t="str">
        <f>IF(AND(ISNUMBER('Precision '!S85),I$3="Y"),'Precision '!S85,"")</f>
        <v/>
      </c>
      <c r="T83" s="204" t="str">
        <f>IF(AND(ISNUMBER('Precision '!T85),J$3="Y"),'Precision '!T85,"")</f>
        <v/>
      </c>
      <c r="U83" s="204" t="str">
        <f>IF(AND(ISNUMBER('Precision '!U85),K$3="Y"),'Precision '!U85,"")</f>
        <v/>
      </c>
      <c r="V83" s="204" t="str">
        <f>IF(AND(ISNUMBER('Precision '!V85),L$3="Y"),'Precision '!V85,"")</f>
        <v/>
      </c>
      <c r="W83" s="204" t="str">
        <f>IF(AND(ISNUMBER('Precision '!W85),M$3="Y"),'Precision '!W85,"")</f>
        <v/>
      </c>
      <c r="X83" s="204" t="str">
        <f>IF(AND(ISNUMBER('Precision '!X85),N$3="Y"),'Precision '!X85,"")</f>
        <v/>
      </c>
      <c r="Y83" s="204" t="str">
        <f>IF(AND(ISNUMBER('Precision '!Y85),O$3="Y"),'Precision '!Y85,"")</f>
        <v/>
      </c>
      <c r="Z83" s="204" t="str">
        <f>IF(AND(ISNUMBER('Precision '!Z85),P$3="Y"),'Precision '!Z85,"")</f>
        <v/>
      </c>
      <c r="AA83" s="204"/>
      <c r="AB83" s="204"/>
      <c r="AC83" s="204"/>
      <c r="AD83" s="204"/>
      <c r="AE83" s="206">
        <v>47</v>
      </c>
      <c r="AF83" s="209" t="e">
        <f>IF(OR(ISBLANK('Precision '!C85),E$2="N"),NA(),'Precision '!C85)</f>
        <v>#N/A</v>
      </c>
      <c r="AG83" s="209" t="e">
        <f>IF(OR(ISBLANK('Precision '!D85),F$2="N"),NA(),'Precision '!D85)</f>
        <v>#N/A</v>
      </c>
      <c r="AH83" s="209" t="e">
        <f>IF(OR(ISBLANK('Precision '!E85),G$2="N"),NA(),'Precision '!E85)</f>
        <v>#N/A</v>
      </c>
      <c r="AI83" s="209" t="e">
        <f>IF(OR(ISBLANK('Precision '!F85),H$2="N"),NA(),'Precision '!F85)</f>
        <v>#N/A</v>
      </c>
      <c r="AJ83" s="209" t="e">
        <f>IF(OR(ISBLANK('Precision '!G85),I$2="N"),NA(),'Precision '!G85)</f>
        <v>#N/A</v>
      </c>
      <c r="AK83" s="209" t="e">
        <f>IF(OR(ISBLANK('Precision '!H85),J$2="N"),NA(),'Precision '!H85)</f>
        <v>#N/A</v>
      </c>
      <c r="AL83" s="209" t="e">
        <f>IF(OR(ISBLANK('Precision '!I85),K$2="N"),NA(),'Precision '!I85)</f>
        <v>#N/A</v>
      </c>
      <c r="AM83" s="209" t="e">
        <f>IF(OR(ISBLANK('Precision '!J85),L$2="N"),NA(),'Precision '!J85)</f>
        <v>#N/A</v>
      </c>
      <c r="AN83" s="209" t="e">
        <f>IF(OR(ISBLANK('Precision '!K85),M$2="N"),NA(),'Precision '!K85)</f>
        <v>#N/A</v>
      </c>
      <c r="AO83" s="209" t="e">
        <f>IF(OR(ISBLANK('Precision '!L85),N$2="N"),NA(),'Precision '!L85)</f>
        <v>#N/A</v>
      </c>
      <c r="AP83" s="209" t="e">
        <f>IF(OR(ISBLANK('Precision '!M85),O$2="N"),NA(),'Precision '!M85)</f>
        <v>#N/A</v>
      </c>
      <c r="AQ83" s="209" t="e">
        <f>IF(OR(ISBLANK('Precision '!N85),P$2="N"),NA(),'Precision '!N85)</f>
        <v>#N/A</v>
      </c>
      <c r="AR83" s="209" t="e">
        <f>IF(OR(ISBLANK('Precision '!O85),E$3="N"),NA(),'Precision '!O85)</f>
        <v>#N/A</v>
      </c>
      <c r="AS83" s="209" t="e">
        <f>IF(OR(ISBLANK('Precision '!P85),F$3="N"),NA(),'Precision '!P85)</f>
        <v>#N/A</v>
      </c>
      <c r="AT83" s="209" t="e">
        <f>IF(OR(ISBLANK('Precision '!Q85),G$3="N"),NA(),'Precision '!Q85)</f>
        <v>#N/A</v>
      </c>
      <c r="AU83" s="209" t="e">
        <f>IF(OR(ISBLANK('Precision '!R85),H$3="N"),NA(),'Precision '!R85)</f>
        <v>#N/A</v>
      </c>
      <c r="AV83" s="209" t="e">
        <f>IF(OR(ISBLANK('Precision '!S85),I$3="N"),NA(),'Precision '!S85)</f>
        <v>#N/A</v>
      </c>
      <c r="AW83" s="209" t="e">
        <f>IF(OR(ISBLANK('Precision '!T85),J$3="N"),NA(),'Precision '!T85)</f>
        <v>#N/A</v>
      </c>
      <c r="AX83" s="209" t="e">
        <f>IF(OR(ISBLANK('Precision '!U85),K$3="N"),NA(),'Precision '!U85)</f>
        <v>#N/A</v>
      </c>
      <c r="AY83" s="209" t="e">
        <f>IF(OR(ISBLANK('Precision '!V85),L$3="N"),NA(),'Precision '!V85)</f>
        <v>#N/A</v>
      </c>
      <c r="AZ83" s="209" t="e">
        <f>IF(OR(ISBLANK('Precision '!W85),M$3="N"),NA(),'Precision '!W85)</f>
        <v>#N/A</v>
      </c>
      <c r="BA83" s="209" t="e">
        <f>IF(OR(ISBLANK('Precision '!X85),N$3="N"),NA(),'Precision '!X85)</f>
        <v>#N/A</v>
      </c>
      <c r="BB83" s="209" t="e">
        <f>IF(OR(ISBLANK('Precision '!Y85),O$3="N"),NA(),'Precision '!Y85)</f>
        <v>#N/A</v>
      </c>
      <c r="BC83" s="209" t="e">
        <f>IF(OR(ISBLANK('Precision '!Z85),P$3="N"),NA(),'Precision '!Z85)</f>
        <v>#N/A</v>
      </c>
      <c r="BD83" s="204"/>
      <c r="BE83" s="204"/>
      <c r="BF83" s="204"/>
      <c r="BG83" s="204"/>
      <c r="BH83" s="204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</row>
    <row r="84" spans="1:73" x14ac:dyDescent="0.2">
      <c r="A84" s="204"/>
      <c r="B84" s="204"/>
      <c r="C84" s="204" t="str">
        <f>IF(AND(ISNUMBER('Precision '!C86),E$2="Y"),'Precision '!C86,"")</f>
        <v/>
      </c>
      <c r="D84" s="204" t="str">
        <f>IF(AND(ISNUMBER('Precision '!D86),F$2="Y"),'Precision '!D86,"")</f>
        <v/>
      </c>
      <c r="E84" s="204" t="str">
        <f>IF(AND(ISNUMBER('Precision '!E86),G$2="Y"),'Precision '!E86,"")</f>
        <v/>
      </c>
      <c r="F84" s="204" t="str">
        <f>IF(AND(ISNUMBER('Precision '!F86),H$2="Y"),'Precision '!F86,"")</f>
        <v/>
      </c>
      <c r="G84" s="204" t="str">
        <f>IF(AND(ISNUMBER('Precision '!G86),I$2="Y"),'Precision '!G86,"")</f>
        <v/>
      </c>
      <c r="H84" s="204" t="str">
        <f>IF(AND(ISNUMBER('Precision '!H86),J$2="Y"),'Precision '!H86,"")</f>
        <v/>
      </c>
      <c r="I84" s="204" t="str">
        <f>IF(AND(ISNUMBER('Precision '!I86),K$2="Y"),'Precision '!I86,"")</f>
        <v/>
      </c>
      <c r="J84" s="204" t="str">
        <f>IF(AND(ISNUMBER('Precision '!J86),L$2="Y"),'Precision '!J86,"")</f>
        <v/>
      </c>
      <c r="K84" s="204" t="str">
        <f>IF(AND(ISNUMBER('Precision '!K86),M$2="Y"),'Precision '!K86,"")</f>
        <v/>
      </c>
      <c r="L84" s="204" t="str">
        <f>IF(AND(ISNUMBER('Precision '!L86),N$2="Y"),'Precision '!L86,"")</f>
        <v/>
      </c>
      <c r="M84" s="204" t="str">
        <f>IF(AND(ISNUMBER('Precision '!M86),O$2="Y"),'Precision '!M86,"")</f>
        <v/>
      </c>
      <c r="N84" s="204" t="str">
        <f>IF(AND(ISNUMBER('Precision '!N86),P$2="Y"),'Precision '!N86,"")</f>
        <v/>
      </c>
      <c r="O84" s="204" t="str">
        <f>IF(AND(ISNUMBER('Precision '!O86),E$3="Y"),'Precision '!O86,"")</f>
        <v/>
      </c>
      <c r="P84" s="204" t="str">
        <f>IF(AND(ISNUMBER('Precision '!P86),F$3="Y"),'Precision '!P86,"")</f>
        <v/>
      </c>
      <c r="Q84" s="204" t="str">
        <f>IF(AND(ISNUMBER('Precision '!Q86),G$3="Y"),'Precision '!Q86,"")</f>
        <v/>
      </c>
      <c r="R84" s="204" t="str">
        <f>IF(AND(ISNUMBER('Precision '!R86),H$3="Y"),'Precision '!R86,"")</f>
        <v/>
      </c>
      <c r="S84" s="204" t="str">
        <f>IF(AND(ISNUMBER('Precision '!S86),I$3="Y"),'Precision '!S86,"")</f>
        <v/>
      </c>
      <c r="T84" s="204" t="str">
        <f>IF(AND(ISNUMBER('Precision '!T86),J$3="Y"),'Precision '!T86,"")</f>
        <v/>
      </c>
      <c r="U84" s="204" t="str">
        <f>IF(AND(ISNUMBER('Precision '!U86),K$3="Y"),'Precision '!U86,"")</f>
        <v/>
      </c>
      <c r="V84" s="204" t="str">
        <f>IF(AND(ISNUMBER('Precision '!V86),L$3="Y"),'Precision '!V86,"")</f>
        <v/>
      </c>
      <c r="W84" s="204" t="str">
        <f>IF(AND(ISNUMBER('Precision '!W86),M$3="Y"),'Precision '!W86,"")</f>
        <v/>
      </c>
      <c r="X84" s="204" t="str">
        <f>IF(AND(ISNUMBER('Precision '!X86),N$3="Y"),'Precision '!X86,"")</f>
        <v/>
      </c>
      <c r="Y84" s="204" t="str">
        <f>IF(AND(ISNUMBER('Precision '!Y86),O$3="Y"),'Precision '!Y86,"")</f>
        <v/>
      </c>
      <c r="Z84" s="204" t="str">
        <f>IF(AND(ISNUMBER('Precision '!Z86),P$3="Y"),'Precision '!Z86,"")</f>
        <v/>
      </c>
      <c r="AA84" s="204"/>
      <c r="AB84" s="204"/>
      <c r="AC84" s="204"/>
      <c r="AD84" s="204"/>
      <c r="AE84" s="206">
        <v>48</v>
      </c>
      <c r="AF84" s="209" t="e">
        <f>IF(OR(ISBLANK('Precision '!C86),E$2="N"),NA(),'Precision '!C86)</f>
        <v>#N/A</v>
      </c>
      <c r="AG84" s="209" t="e">
        <f>IF(OR(ISBLANK('Precision '!D86),F$2="N"),NA(),'Precision '!D86)</f>
        <v>#N/A</v>
      </c>
      <c r="AH84" s="209" t="e">
        <f>IF(OR(ISBLANK('Precision '!E86),G$2="N"),NA(),'Precision '!E86)</f>
        <v>#N/A</v>
      </c>
      <c r="AI84" s="209" t="e">
        <f>IF(OR(ISBLANK('Precision '!F86),H$2="N"),NA(),'Precision '!F86)</f>
        <v>#N/A</v>
      </c>
      <c r="AJ84" s="209" t="e">
        <f>IF(OR(ISBLANK('Precision '!G86),I$2="N"),NA(),'Precision '!G86)</f>
        <v>#N/A</v>
      </c>
      <c r="AK84" s="209" t="e">
        <f>IF(OR(ISBLANK('Precision '!H86),J$2="N"),NA(),'Precision '!H86)</f>
        <v>#N/A</v>
      </c>
      <c r="AL84" s="209" t="e">
        <f>IF(OR(ISBLANK('Precision '!I86),K$2="N"),NA(),'Precision '!I86)</f>
        <v>#N/A</v>
      </c>
      <c r="AM84" s="209" t="e">
        <f>IF(OR(ISBLANK('Precision '!J86),L$2="N"),NA(),'Precision '!J86)</f>
        <v>#N/A</v>
      </c>
      <c r="AN84" s="209" t="e">
        <f>IF(OR(ISBLANK('Precision '!K86),M$2="N"),NA(),'Precision '!K86)</f>
        <v>#N/A</v>
      </c>
      <c r="AO84" s="209" t="e">
        <f>IF(OR(ISBLANK('Precision '!L86),N$2="N"),NA(),'Precision '!L86)</f>
        <v>#N/A</v>
      </c>
      <c r="AP84" s="209" t="e">
        <f>IF(OR(ISBLANK('Precision '!M86),O$2="N"),NA(),'Precision '!M86)</f>
        <v>#N/A</v>
      </c>
      <c r="AQ84" s="209" t="e">
        <f>IF(OR(ISBLANK('Precision '!N86),P$2="N"),NA(),'Precision '!N86)</f>
        <v>#N/A</v>
      </c>
      <c r="AR84" s="209" t="e">
        <f>IF(OR(ISBLANK('Precision '!O86),E$3="N"),NA(),'Precision '!O86)</f>
        <v>#N/A</v>
      </c>
      <c r="AS84" s="209" t="e">
        <f>IF(OR(ISBLANK('Precision '!P86),F$3="N"),NA(),'Precision '!P86)</f>
        <v>#N/A</v>
      </c>
      <c r="AT84" s="209" t="e">
        <f>IF(OR(ISBLANK('Precision '!Q86),G$3="N"),NA(),'Precision '!Q86)</f>
        <v>#N/A</v>
      </c>
      <c r="AU84" s="209" t="e">
        <f>IF(OR(ISBLANK('Precision '!R86),H$3="N"),NA(),'Precision '!R86)</f>
        <v>#N/A</v>
      </c>
      <c r="AV84" s="209" t="e">
        <f>IF(OR(ISBLANK('Precision '!S86),I$3="N"),NA(),'Precision '!S86)</f>
        <v>#N/A</v>
      </c>
      <c r="AW84" s="209" t="e">
        <f>IF(OR(ISBLANK('Precision '!T86),J$3="N"),NA(),'Precision '!T86)</f>
        <v>#N/A</v>
      </c>
      <c r="AX84" s="209" t="e">
        <f>IF(OR(ISBLANK('Precision '!U86),K$3="N"),NA(),'Precision '!U86)</f>
        <v>#N/A</v>
      </c>
      <c r="AY84" s="209" t="e">
        <f>IF(OR(ISBLANK('Precision '!V86),L$3="N"),NA(),'Precision '!V86)</f>
        <v>#N/A</v>
      </c>
      <c r="AZ84" s="209" t="e">
        <f>IF(OR(ISBLANK('Precision '!W86),M$3="N"),NA(),'Precision '!W86)</f>
        <v>#N/A</v>
      </c>
      <c r="BA84" s="209" t="e">
        <f>IF(OR(ISBLANK('Precision '!X86),N$3="N"),NA(),'Precision '!X86)</f>
        <v>#N/A</v>
      </c>
      <c r="BB84" s="209" t="e">
        <f>IF(OR(ISBLANK('Precision '!Y86),O$3="N"),NA(),'Precision '!Y86)</f>
        <v>#N/A</v>
      </c>
      <c r="BC84" s="209" t="e">
        <f>IF(OR(ISBLANK('Precision '!Z86),P$3="N"),NA(),'Precision '!Z86)</f>
        <v>#N/A</v>
      </c>
      <c r="BD84" s="204"/>
      <c r="BE84" s="204"/>
      <c r="BF84" s="204"/>
      <c r="BG84" s="204"/>
      <c r="BH84" s="204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</row>
    <row r="85" spans="1:73" x14ac:dyDescent="0.2">
      <c r="A85" s="204"/>
      <c r="B85" s="204"/>
      <c r="C85" s="204" t="str">
        <f>IF(AND(ISNUMBER('Precision '!C87),E$2="Y"),'Precision '!C87,"")</f>
        <v/>
      </c>
      <c r="D85" s="204" t="str">
        <f>IF(AND(ISNUMBER('Precision '!D87),F$2="Y"),'Precision '!D87,"")</f>
        <v/>
      </c>
      <c r="E85" s="204" t="str">
        <f>IF(AND(ISNUMBER('Precision '!E87),G$2="Y"),'Precision '!E87,"")</f>
        <v/>
      </c>
      <c r="F85" s="204" t="str">
        <f>IF(AND(ISNUMBER('Precision '!F87),H$2="Y"),'Precision '!F87,"")</f>
        <v/>
      </c>
      <c r="G85" s="204" t="str">
        <f>IF(AND(ISNUMBER('Precision '!G87),I$2="Y"),'Precision '!G87,"")</f>
        <v/>
      </c>
      <c r="H85" s="204" t="str">
        <f>IF(AND(ISNUMBER('Precision '!H87),J$2="Y"),'Precision '!H87,"")</f>
        <v/>
      </c>
      <c r="I85" s="204" t="str">
        <f>IF(AND(ISNUMBER('Precision '!I87),K$2="Y"),'Precision '!I87,"")</f>
        <v/>
      </c>
      <c r="J85" s="204" t="str">
        <f>IF(AND(ISNUMBER('Precision '!J87),L$2="Y"),'Precision '!J87,"")</f>
        <v/>
      </c>
      <c r="K85" s="204" t="str">
        <f>IF(AND(ISNUMBER('Precision '!K87),M$2="Y"),'Precision '!K87,"")</f>
        <v/>
      </c>
      <c r="L85" s="204" t="str">
        <f>IF(AND(ISNUMBER('Precision '!L87),N$2="Y"),'Precision '!L87,"")</f>
        <v/>
      </c>
      <c r="M85" s="204" t="str">
        <f>IF(AND(ISNUMBER('Precision '!M87),O$2="Y"),'Precision '!M87,"")</f>
        <v/>
      </c>
      <c r="N85" s="204" t="str">
        <f>IF(AND(ISNUMBER('Precision '!N87),P$2="Y"),'Precision '!N87,"")</f>
        <v/>
      </c>
      <c r="O85" s="204" t="str">
        <f>IF(AND(ISNUMBER('Precision '!O87),E$3="Y"),'Precision '!O87,"")</f>
        <v/>
      </c>
      <c r="P85" s="204" t="str">
        <f>IF(AND(ISNUMBER('Precision '!P87),F$3="Y"),'Precision '!P87,"")</f>
        <v/>
      </c>
      <c r="Q85" s="204" t="str">
        <f>IF(AND(ISNUMBER('Precision '!Q87),G$3="Y"),'Precision '!Q87,"")</f>
        <v/>
      </c>
      <c r="R85" s="204" t="str">
        <f>IF(AND(ISNUMBER('Precision '!R87),H$3="Y"),'Precision '!R87,"")</f>
        <v/>
      </c>
      <c r="S85" s="204" t="str">
        <f>IF(AND(ISNUMBER('Precision '!S87),I$3="Y"),'Precision '!S87,"")</f>
        <v/>
      </c>
      <c r="T85" s="204" t="str">
        <f>IF(AND(ISNUMBER('Precision '!T87),J$3="Y"),'Precision '!T87,"")</f>
        <v/>
      </c>
      <c r="U85" s="204" t="str">
        <f>IF(AND(ISNUMBER('Precision '!U87),K$3="Y"),'Precision '!U87,"")</f>
        <v/>
      </c>
      <c r="V85" s="204" t="str">
        <f>IF(AND(ISNUMBER('Precision '!V87),L$3="Y"),'Precision '!V87,"")</f>
        <v/>
      </c>
      <c r="W85" s="204" t="str">
        <f>IF(AND(ISNUMBER('Precision '!W87),M$3="Y"),'Precision '!W87,"")</f>
        <v/>
      </c>
      <c r="X85" s="204" t="str">
        <f>IF(AND(ISNUMBER('Precision '!X87),N$3="Y"),'Precision '!X87,"")</f>
        <v/>
      </c>
      <c r="Y85" s="204" t="str">
        <f>IF(AND(ISNUMBER('Precision '!Y87),O$3="Y"),'Precision '!Y87,"")</f>
        <v/>
      </c>
      <c r="Z85" s="204" t="str">
        <f>IF(AND(ISNUMBER('Precision '!Z87),P$3="Y"),'Precision '!Z87,"")</f>
        <v/>
      </c>
      <c r="AA85" s="204"/>
      <c r="AB85" s="204"/>
      <c r="AC85" s="204"/>
      <c r="AD85" s="204"/>
      <c r="AE85" s="206">
        <v>49</v>
      </c>
      <c r="AF85" s="209" t="e">
        <f>IF(OR(ISBLANK('Precision '!C87),E$2="N"),NA(),'Precision '!C87)</f>
        <v>#N/A</v>
      </c>
      <c r="AG85" s="209" t="e">
        <f>IF(OR(ISBLANK('Precision '!D87),F$2="N"),NA(),'Precision '!D87)</f>
        <v>#N/A</v>
      </c>
      <c r="AH85" s="209" t="e">
        <f>IF(OR(ISBLANK('Precision '!E87),G$2="N"),NA(),'Precision '!E87)</f>
        <v>#N/A</v>
      </c>
      <c r="AI85" s="209" t="e">
        <f>IF(OR(ISBLANK('Precision '!F87),H$2="N"),NA(),'Precision '!F87)</f>
        <v>#N/A</v>
      </c>
      <c r="AJ85" s="209" t="e">
        <f>IF(OR(ISBLANK('Precision '!G87),I$2="N"),NA(),'Precision '!G87)</f>
        <v>#N/A</v>
      </c>
      <c r="AK85" s="209" t="e">
        <f>IF(OR(ISBLANK('Precision '!H87),J$2="N"),NA(),'Precision '!H87)</f>
        <v>#N/A</v>
      </c>
      <c r="AL85" s="209" t="e">
        <f>IF(OR(ISBLANK('Precision '!I87),K$2="N"),NA(),'Precision '!I87)</f>
        <v>#N/A</v>
      </c>
      <c r="AM85" s="209" t="e">
        <f>IF(OR(ISBLANK('Precision '!J87),L$2="N"),NA(),'Precision '!J87)</f>
        <v>#N/A</v>
      </c>
      <c r="AN85" s="209" t="e">
        <f>IF(OR(ISBLANK('Precision '!K87),M$2="N"),NA(),'Precision '!K87)</f>
        <v>#N/A</v>
      </c>
      <c r="AO85" s="209" t="e">
        <f>IF(OR(ISBLANK('Precision '!L87),N$2="N"),NA(),'Precision '!L87)</f>
        <v>#N/A</v>
      </c>
      <c r="AP85" s="209" t="e">
        <f>IF(OR(ISBLANK('Precision '!M87),O$2="N"),NA(),'Precision '!M87)</f>
        <v>#N/A</v>
      </c>
      <c r="AQ85" s="209" t="e">
        <f>IF(OR(ISBLANK('Precision '!N87),P$2="N"),NA(),'Precision '!N87)</f>
        <v>#N/A</v>
      </c>
      <c r="AR85" s="209" t="e">
        <f>IF(OR(ISBLANK('Precision '!O87),E$3="N"),NA(),'Precision '!O87)</f>
        <v>#N/A</v>
      </c>
      <c r="AS85" s="209" t="e">
        <f>IF(OR(ISBLANK('Precision '!P87),F$3="N"),NA(),'Precision '!P87)</f>
        <v>#N/A</v>
      </c>
      <c r="AT85" s="209" t="e">
        <f>IF(OR(ISBLANK('Precision '!Q87),G$3="N"),NA(),'Precision '!Q87)</f>
        <v>#N/A</v>
      </c>
      <c r="AU85" s="209" t="e">
        <f>IF(OR(ISBLANK('Precision '!R87),H$3="N"),NA(),'Precision '!R87)</f>
        <v>#N/A</v>
      </c>
      <c r="AV85" s="209" t="e">
        <f>IF(OR(ISBLANK('Precision '!S87),I$3="N"),NA(),'Precision '!S87)</f>
        <v>#N/A</v>
      </c>
      <c r="AW85" s="209" t="e">
        <f>IF(OR(ISBLANK('Precision '!T87),J$3="N"),NA(),'Precision '!T87)</f>
        <v>#N/A</v>
      </c>
      <c r="AX85" s="209" t="e">
        <f>IF(OR(ISBLANK('Precision '!U87),K$3="N"),NA(),'Precision '!U87)</f>
        <v>#N/A</v>
      </c>
      <c r="AY85" s="209" t="e">
        <f>IF(OR(ISBLANK('Precision '!V87),L$3="N"),NA(),'Precision '!V87)</f>
        <v>#N/A</v>
      </c>
      <c r="AZ85" s="209" t="e">
        <f>IF(OR(ISBLANK('Precision '!W87),M$3="N"),NA(),'Precision '!W87)</f>
        <v>#N/A</v>
      </c>
      <c r="BA85" s="209" t="e">
        <f>IF(OR(ISBLANK('Precision '!X87),N$3="N"),NA(),'Precision '!X87)</f>
        <v>#N/A</v>
      </c>
      <c r="BB85" s="209" t="e">
        <f>IF(OR(ISBLANK('Precision '!Y87),O$3="N"),NA(),'Precision '!Y87)</f>
        <v>#N/A</v>
      </c>
      <c r="BC85" s="209" t="e">
        <f>IF(OR(ISBLANK('Precision '!Z87),P$3="N"),NA(),'Precision '!Z87)</f>
        <v>#N/A</v>
      </c>
      <c r="BD85" s="204"/>
      <c r="BE85" s="204"/>
      <c r="BF85" s="204"/>
      <c r="BG85" s="204"/>
      <c r="BH85" s="204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</row>
    <row r="86" spans="1:73" x14ac:dyDescent="0.2">
      <c r="A86" s="204"/>
      <c r="B86" s="204"/>
      <c r="C86" s="204" t="str">
        <f>IF(AND(ISNUMBER('Precision '!C88),E$2="Y"),'Precision '!C88,"")</f>
        <v/>
      </c>
      <c r="D86" s="204" t="str">
        <f>IF(AND(ISNUMBER('Precision '!D88),F$2="Y"),'Precision '!D88,"")</f>
        <v/>
      </c>
      <c r="E86" s="204" t="str">
        <f>IF(AND(ISNUMBER('Precision '!E88),G$2="Y"),'Precision '!E88,"")</f>
        <v/>
      </c>
      <c r="F86" s="204" t="str">
        <f>IF(AND(ISNUMBER('Precision '!F88),H$2="Y"),'Precision '!F88,"")</f>
        <v/>
      </c>
      <c r="G86" s="204" t="str">
        <f>IF(AND(ISNUMBER('Precision '!G88),I$2="Y"),'Precision '!G88,"")</f>
        <v/>
      </c>
      <c r="H86" s="204" t="str">
        <f>IF(AND(ISNUMBER('Precision '!H88),J$2="Y"),'Precision '!H88,"")</f>
        <v/>
      </c>
      <c r="I86" s="204" t="str">
        <f>IF(AND(ISNUMBER('Precision '!I88),K$2="Y"),'Precision '!I88,"")</f>
        <v/>
      </c>
      <c r="J86" s="204" t="str">
        <f>IF(AND(ISNUMBER('Precision '!J88),L$2="Y"),'Precision '!J88,"")</f>
        <v/>
      </c>
      <c r="K86" s="204" t="str">
        <f>IF(AND(ISNUMBER('Precision '!K88),M$2="Y"),'Precision '!K88,"")</f>
        <v/>
      </c>
      <c r="L86" s="204" t="str">
        <f>IF(AND(ISNUMBER('Precision '!L88),N$2="Y"),'Precision '!L88,"")</f>
        <v/>
      </c>
      <c r="M86" s="204" t="str">
        <f>IF(AND(ISNUMBER('Precision '!M88),O$2="Y"),'Precision '!M88,"")</f>
        <v/>
      </c>
      <c r="N86" s="204" t="str">
        <f>IF(AND(ISNUMBER('Precision '!N88),P$2="Y"),'Precision '!N88,"")</f>
        <v/>
      </c>
      <c r="O86" s="204" t="str">
        <f>IF(AND(ISNUMBER('Precision '!O88),E$3="Y"),'Precision '!O88,"")</f>
        <v/>
      </c>
      <c r="P86" s="204" t="str">
        <f>IF(AND(ISNUMBER('Precision '!P88),F$3="Y"),'Precision '!P88,"")</f>
        <v/>
      </c>
      <c r="Q86" s="204" t="str">
        <f>IF(AND(ISNUMBER('Precision '!Q88),G$3="Y"),'Precision '!Q88,"")</f>
        <v/>
      </c>
      <c r="R86" s="204" t="str">
        <f>IF(AND(ISNUMBER('Precision '!R88),H$3="Y"),'Precision '!R88,"")</f>
        <v/>
      </c>
      <c r="S86" s="204" t="str">
        <f>IF(AND(ISNUMBER('Precision '!S88),I$3="Y"),'Precision '!S88,"")</f>
        <v/>
      </c>
      <c r="T86" s="204" t="str">
        <f>IF(AND(ISNUMBER('Precision '!T88),J$3="Y"),'Precision '!T88,"")</f>
        <v/>
      </c>
      <c r="U86" s="204" t="str">
        <f>IF(AND(ISNUMBER('Precision '!U88),K$3="Y"),'Precision '!U88,"")</f>
        <v/>
      </c>
      <c r="V86" s="204" t="str">
        <f>IF(AND(ISNUMBER('Precision '!V88),L$3="Y"),'Precision '!V88,"")</f>
        <v/>
      </c>
      <c r="W86" s="204" t="str">
        <f>IF(AND(ISNUMBER('Precision '!W88),M$3="Y"),'Precision '!W88,"")</f>
        <v/>
      </c>
      <c r="X86" s="204" t="str">
        <f>IF(AND(ISNUMBER('Precision '!X88),N$3="Y"),'Precision '!X88,"")</f>
        <v/>
      </c>
      <c r="Y86" s="204" t="str">
        <f>IF(AND(ISNUMBER('Precision '!Y88),O$3="Y"),'Precision '!Y88,"")</f>
        <v/>
      </c>
      <c r="Z86" s="204" t="str">
        <f>IF(AND(ISNUMBER('Precision '!Z88),P$3="Y"),'Precision '!Z88,"")</f>
        <v/>
      </c>
      <c r="AA86" s="204"/>
      <c r="AB86" s="204"/>
      <c r="AC86" s="204"/>
      <c r="AD86" s="204"/>
      <c r="AE86" s="206">
        <v>50</v>
      </c>
      <c r="AF86" s="209" t="e">
        <f>IF(OR(ISBLANK('Precision '!C88),E$2="N"),NA(),'Precision '!C88)</f>
        <v>#N/A</v>
      </c>
      <c r="AG86" s="209" t="e">
        <f>IF(OR(ISBLANK('Precision '!D88),F$2="N"),NA(),'Precision '!D88)</f>
        <v>#N/A</v>
      </c>
      <c r="AH86" s="209" t="e">
        <f>IF(OR(ISBLANK('Precision '!E88),G$2="N"),NA(),'Precision '!E88)</f>
        <v>#N/A</v>
      </c>
      <c r="AI86" s="209" t="e">
        <f>IF(OR(ISBLANK('Precision '!F88),H$2="N"),NA(),'Precision '!F88)</f>
        <v>#N/A</v>
      </c>
      <c r="AJ86" s="209" t="e">
        <f>IF(OR(ISBLANK('Precision '!G88),I$2="N"),NA(),'Precision '!G88)</f>
        <v>#N/A</v>
      </c>
      <c r="AK86" s="209" t="e">
        <f>IF(OR(ISBLANK('Precision '!H88),J$2="N"),NA(),'Precision '!H88)</f>
        <v>#N/A</v>
      </c>
      <c r="AL86" s="209" t="e">
        <f>IF(OR(ISBLANK('Precision '!I88),K$2="N"),NA(),'Precision '!I88)</f>
        <v>#N/A</v>
      </c>
      <c r="AM86" s="209" t="e">
        <f>IF(OR(ISBLANK('Precision '!J88),L$2="N"),NA(),'Precision '!J88)</f>
        <v>#N/A</v>
      </c>
      <c r="AN86" s="209" t="e">
        <f>IF(OR(ISBLANK('Precision '!K88),M$2="N"),NA(),'Precision '!K88)</f>
        <v>#N/A</v>
      </c>
      <c r="AO86" s="209" t="e">
        <f>IF(OR(ISBLANK('Precision '!L88),N$2="N"),NA(),'Precision '!L88)</f>
        <v>#N/A</v>
      </c>
      <c r="AP86" s="209" t="e">
        <f>IF(OR(ISBLANK('Precision '!M88),O$2="N"),NA(),'Precision '!M88)</f>
        <v>#N/A</v>
      </c>
      <c r="AQ86" s="209" t="e">
        <f>IF(OR(ISBLANK('Precision '!N88),P$2="N"),NA(),'Precision '!N88)</f>
        <v>#N/A</v>
      </c>
      <c r="AR86" s="209" t="e">
        <f>IF(OR(ISBLANK('Precision '!O88),E$3="N"),NA(),'Precision '!O88)</f>
        <v>#N/A</v>
      </c>
      <c r="AS86" s="209" t="e">
        <f>IF(OR(ISBLANK('Precision '!P88),F$3="N"),NA(),'Precision '!P88)</f>
        <v>#N/A</v>
      </c>
      <c r="AT86" s="209" t="e">
        <f>IF(OR(ISBLANK('Precision '!Q88),G$3="N"),NA(),'Precision '!Q88)</f>
        <v>#N/A</v>
      </c>
      <c r="AU86" s="209" t="e">
        <f>IF(OR(ISBLANK('Precision '!R88),H$3="N"),NA(),'Precision '!R88)</f>
        <v>#N/A</v>
      </c>
      <c r="AV86" s="209" t="e">
        <f>IF(OR(ISBLANK('Precision '!S88),I$3="N"),NA(),'Precision '!S88)</f>
        <v>#N/A</v>
      </c>
      <c r="AW86" s="209" t="e">
        <f>IF(OR(ISBLANK('Precision '!T88),J$3="N"),NA(),'Precision '!T88)</f>
        <v>#N/A</v>
      </c>
      <c r="AX86" s="209" t="e">
        <f>IF(OR(ISBLANK('Precision '!U88),K$3="N"),NA(),'Precision '!U88)</f>
        <v>#N/A</v>
      </c>
      <c r="AY86" s="209" t="e">
        <f>IF(OR(ISBLANK('Precision '!V88),L$3="N"),NA(),'Precision '!V88)</f>
        <v>#N/A</v>
      </c>
      <c r="AZ86" s="209" t="e">
        <f>IF(OR(ISBLANK('Precision '!W88),M$3="N"),NA(),'Precision '!W88)</f>
        <v>#N/A</v>
      </c>
      <c r="BA86" s="209" t="e">
        <f>IF(OR(ISBLANK('Precision '!X88),N$3="N"),NA(),'Precision '!X88)</f>
        <v>#N/A</v>
      </c>
      <c r="BB86" s="209" t="e">
        <f>IF(OR(ISBLANK('Precision '!Y88),O$3="N"),NA(),'Precision '!Y88)</f>
        <v>#N/A</v>
      </c>
      <c r="BC86" s="209" t="e">
        <f>IF(OR(ISBLANK('Precision '!Z88),P$3="N"),NA(),'Precision '!Z88)</f>
        <v>#N/A</v>
      </c>
      <c r="BD86" s="204"/>
      <c r="BE86" s="204"/>
      <c r="BF86" s="204"/>
      <c r="BG86" s="204"/>
      <c r="BH86" s="204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</row>
    <row r="87" spans="1:73" x14ac:dyDescent="0.2">
      <c r="A87" s="204"/>
      <c r="B87" s="204"/>
      <c r="C87" s="204" t="str">
        <f>IF(AND(ISNUMBER('Precision '!C89),E$2="Y"),'Precision '!C89,"")</f>
        <v/>
      </c>
      <c r="D87" s="204" t="str">
        <f>IF(AND(ISNUMBER('Precision '!D89),F$2="Y"),'Precision '!D89,"")</f>
        <v/>
      </c>
      <c r="E87" s="204" t="str">
        <f>IF(AND(ISNUMBER('Precision '!E89),G$2="Y"),'Precision '!E89,"")</f>
        <v/>
      </c>
      <c r="F87" s="204" t="str">
        <f>IF(AND(ISNUMBER('Precision '!F89),H$2="Y"),'Precision '!F89,"")</f>
        <v/>
      </c>
      <c r="G87" s="204" t="str">
        <f>IF(AND(ISNUMBER('Precision '!G89),I$2="Y"),'Precision '!G89,"")</f>
        <v/>
      </c>
      <c r="H87" s="204" t="str">
        <f>IF(AND(ISNUMBER('Precision '!H89),J$2="Y"),'Precision '!H89,"")</f>
        <v/>
      </c>
      <c r="I87" s="204" t="str">
        <f>IF(AND(ISNUMBER('Precision '!I89),K$2="Y"),'Precision '!I89,"")</f>
        <v/>
      </c>
      <c r="J87" s="204" t="str">
        <f>IF(AND(ISNUMBER('Precision '!J89),L$2="Y"),'Precision '!J89,"")</f>
        <v/>
      </c>
      <c r="K87" s="204" t="str">
        <f>IF(AND(ISNUMBER('Precision '!K89),M$2="Y"),'Precision '!K89,"")</f>
        <v/>
      </c>
      <c r="L87" s="204" t="str">
        <f>IF(AND(ISNUMBER('Precision '!L89),N$2="Y"),'Precision '!L89,"")</f>
        <v/>
      </c>
      <c r="M87" s="204" t="str">
        <f>IF(AND(ISNUMBER('Precision '!M89),O$2="Y"),'Precision '!M89,"")</f>
        <v/>
      </c>
      <c r="N87" s="204" t="str">
        <f>IF(AND(ISNUMBER('Precision '!N89),P$2="Y"),'Precision '!N89,"")</f>
        <v/>
      </c>
      <c r="O87" s="204" t="str">
        <f>IF(AND(ISNUMBER('Precision '!O89),E$3="Y"),'Precision '!O89,"")</f>
        <v/>
      </c>
      <c r="P87" s="204" t="str">
        <f>IF(AND(ISNUMBER('Precision '!P89),F$3="Y"),'Precision '!P89,"")</f>
        <v/>
      </c>
      <c r="Q87" s="204" t="str">
        <f>IF(AND(ISNUMBER('Precision '!Q89),G$3="Y"),'Precision '!Q89,"")</f>
        <v/>
      </c>
      <c r="R87" s="204" t="str">
        <f>IF(AND(ISNUMBER('Precision '!R89),H$3="Y"),'Precision '!R89,"")</f>
        <v/>
      </c>
      <c r="S87" s="204" t="str">
        <f>IF(AND(ISNUMBER('Precision '!S89),I$3="Y"),'Precision '!S89,"")</f>
        <v/>
      </c>
      <c r="T87" s="204" t="str">
        <f>IF(AND(ISNUMBER('Precision '!T89),J$3="Y"),'Precision '!T89,"")</f>
        <v/>
      </c>
      <c r="U87" s="204" t="str">
        <f>IF(AND(ISNUMBER('Precision '!U89),K$3="Y"),'Precision '!U89,"")</f>
        <v/>
      </c>
      <c r="V87" s="204" t="str">
        <f>IF(AND(ISNUMBER('Precision '!V89),L$3="Y"),'Precision '!V89,"")</f>
        <v/>
      </c>
      <c r="W87" s="204" t="str">
        <f>IF(AND(ISNUMBER('Precision '!W89),M$3="Y"),'Precision '!W89,"")</f>
        <v/>
      </c>
      <c r="X87" s="204" t="str">
        <f>IF(AND(ISNUMBER('Precision '!X89),N$3="Y"),'Precision '!X89,"")</f>
        <v/>
      </c>
      <c r="Y87" s="204" t="str">
        <f>IF(AND(ISNUMBER('Precision '!Y89),O$3="Y"),'Precision '!Y89,"")</f>
        <v/>
      </c>
      <c r="Z87" s="204" t="str">
        <f>IF(AND(ISNUMBER('Precision '!Z89),P$3="Y"),'Precision '!Z89,"")</f>
        <v/>
      </c>
      <c r="AA87" s="204"/>
      <c r="AB87" s="204"/>
      <c r="AC87" s="204"/>
      <c r="AD87" s="204"/>
      <c r="AE87" s="206">
        <v>51</v>
      </c>
      <c r="AF87" s="209" t="e">
        <f>IF(OR(ISBLANK('Precision '!C89),E$2="N"),NA(),'Precision '!C89)</f>
        <v>#N/A</v>
      </c>
      <c r="AG87" s="209" t="e">
        <f>IF(OR(ISBLANK('Precision '!D89),F$2="N"),NA(),'Precision '!D89)</f>
        <v>#N/A</v>
      </c>
      <c r="AH87" s="209" t="e">
        <f>IF(OR(ISBLANK('Precision '!E89),G$2="N"),NA(),'Precision '!E89)</f>
        <v>#N/A</v>
      </c>
      <c r="AI87" s="209" t="e">
        <f>IF(OR(ISBLANK('Precision '!F89),H$2="N"),NA(),'Precision '!F89)</f>
        <v>#N/A</v>
      </c>
      <c r="AJ87" s="209" t="e">
        <f>IF(OR(ISBLANK('Precision '!G89),I$2="N"),NA(),'Precision '!G89)</f>
        <v>#N/A</v>
      </c>
      <c r="AK87" s="209" t="e">
        <f>IF(OR(ISBLANK('Precision '!H89),J$2="N"),NA(),'Precision '!H89)</f>
        <v>#N/A</v>
      </c>
      <c r="AL87" s="209" t="e">
        <f>IF(OR(ISBLANK('Precision '!I89),K$2="N"),NA(),'Precision '!I89)</f>
        <v>#N/A</v>
      </c>
      <c r="AM87" s="209" t="e">
        <f>IF(OR(ISBLANK('Precision '!J89),L$2="N"),NA(),'Precision '!J89)</f>
        <v>#N/A</v>
      </c>
      <c r="AN87" s="209" t="e">
        <f>IF(OR(ISBLANK('Precision '!K89),M$2="N"),NA(),'Precision '!K89)</f>
        <v>#N/A</v>
      </c>
      <c r="AO87" s="209" t="e">
        <f>IF(OR(ISBLANK('Precision '!L89),N$2="N"),NA(),'Precision '!L89)</f>
        <v>#N/A</v>
      </c>
      <c r="AP87" s="209" t="e">
        <f>IF(OR(ISBLANK('Precision '!M89),O$2="N"),NA(),'Precision '!M89)</f>
        <v>#N/A</v>
      </c>
      <c r="AQ87" s="209" t="e">
        <f>IF(OR(ISBLANK('Precision '!N89),P$2="N"),NA(),'Precision '!N89)</f>
        <v>#N/A</v>
      </c>
      <c r="AR87" s="209" t="e">
        <f>IF(OR(ISBLANK('Precision '!O89),E$3="N"),NA(),'Precision '!O89)</f>
        <v>#N/A</v>
      </c>
      <c r="AS87" s="209" t="e">
        <f>IF(OR(ISBLANK('Precision '!P89),F$3="N"),NA(),'Precision '!P89)</f>
        <v>#N/A</v>
      </c>
      <c r="AT87" s="209" t="e">
        <f>IF(OR(ISBLANK('Precision '!Q89),G$3="N"),NA(),'Precision '!Q89)</f>
        <v>#N/A</v>
      </c>
      <c r="AU87" s="209" t="e">
        <f>IF(OR(ISBLANK('Precision '!R89),H$3="N"),NA(),'Precision '!R89)</f>
        <v>#N/A</v>
      </c>
      <c r="AV87" s="209" t="e">
        <f>IF(OR(ISBLANK('Precision '!S89),I$3="N"),NA(),'Precision '!S89)</f>
        <v>#N/A</v>
      </c>
      <c r="AW87" s="209" t="e">
        <f>IF(OR(ISBLANK('Precision '!T89),J$3="N"),NA(),'Precision '!T89)</f>
        <v>#N/A</v>
      </c>
      <c r="AX87" s="209" t="e">
        <f>IF(OR(ISBLANK('Precision '!U89),K$3="N"),NA(),'Precision '!U89)</f>
        <v>#N/A</v>
      </c>
      <c r="AY87" s="209" t="e">
        <f>IF(OR(ISBLANK('Precision '!V89),L$3="N"),NA(),'Precision '!V89)</f>
        <v>#N/A</v>
      </c>
      <c r="AZ87" s="209" t="e">
        <f>IF(OR(ISBLANK('Precision '!W89),M$3="N"),NA(),'Precision '!W89)</f>
        <v>#N/A</v>
      </c>
      <c r="BA87" s="209" t="e">
        <f>IF(OR(ISBLANK('Precision '!X89),N$3="N"),NA(),'Precision '!X89)</f>
        <v>#N/A</v>
      </c>
      <c r="BB87" s="209" t="e">
        <f>IF(OR(ISBLANK('Precision '!Y89),O$3="N"),NA(),'Precision '!Y89)</f>
        <v>#N/A</v>
      </c>
      <c r="BC87" s="209" t="e">
        <f>IF(OR(ISBLANK('Precision '!Z89),P$3="N"),NA(),'Precision '!Z89)</f>
        <v>#N/A</v>
      </c>
      <c r="BD87" s="204"/>
      <c r="BE87" s="204"/>
      <c r="BF87" s="204"/>
      <c r="BG87" s="204"/>
      <c r="BH87" s="204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</row>
    <row r="88" spans="1:73" x14ac:dyDescent="0.2">
      <c r="A88" s="204"/>
      <c r="B88" s="204"/>
      <c r="C88" s="204" t="str">
        <f>IF(AND(ISNUMBER('Precision '!C90),E$2="Y"),'Precision '!C90,"")</f>
        <v/>
      </c>
      <c r="D88" s="204" t="str">
        <f>IF(AND(ISNUMBER('Precision '!D90),F$2="Y"),'Precision '!D90,"")</f>
        <v/>
      </c>
      <c r="E88" s="204" t="str">
        <f>IF(AND(ISNUMBER('Precision '!E90),G$2="Y"),'Precision '!E90,"")</f>
        <v/>
      </c>
      <c r="F88" s="204" t="str">
        <f>IF(AND(ISNUMBER('Precision '!F90),H$2="Y"),'Precision '!F90,"")</f>
        <v/>
      </c>
      <c r="G88" s="204" t="str">
        <f>IF(AND(ISNUMBER('Precision '!G90),I$2="Y"),'Precision '!G90,"")</f>
        <v/>
      </c>
      <c r="H88" s="204" t="str">
        <f>IF(AND(ISNUMBER('Precision '!H90),J$2="Y"),'Precision '!H90,"")</f>
        <v/>
      </c>
      <c r="I88" s="204" t="str">
        <f>IF(AND(ISNUMBER('Precision '!I90),K$2="Y"),'Precision '!I90,"")</f>
        <v/>
      </c>
      <c r="J88" s="204" t="str">
        <f>IF(AND(ISNUMBER('Precision '!J90),L$2="Y"),'Precision '!J90,"")</f>
        <v/>
      </c>
      <c r="K88" s="204" t="str">
        <f>IF(AND(ISNUMBER('Precision '!K90),M$2="Y"),'Precision '!K90,"")</f>
        <v/>
      </c>
      <c r="L88" s="204" t="str">
        <f>IF(AND(ISNUMBER('Precision '!L90),N$2="Y"),'Precision '!L90,"")</f>
        <v/>
      </c>
      <c r="M88" s="204" t="str">
        <f>IF(AND(ISNUMBER('Precision '!M90),O$2="Y"),'Precision '!M90,"")</f>
        <v/>
      </c>
      <c r="N88" s="204" t="str">
        <f>IF(AND(ISNUMBER('Precision '!N90),P$2="Y"),'Precision '!N90,"")</f>
        <v/>
      </c>
      <c r="O88" s="204" t="str">
        <f>IF(AND(ISNUMBER('Precision '!O90),E$3="Y"),'Precision '!O90,"")</f>
        <v/>
      </c>
      <c r="P88" s="204" t="str">
        <f>IF(AND(ISNUMBER('Precision '!P90),F$3="Y"),'Precision '!P90,"")</f>
        <v/>
      </c>
      <c r="Q88" s="204" t="str">
        <f>IF(AND(ISNUMBER('Precision '!Q90),G$3="Y"),'Precision '!Q90,"")</f>
        <v/>
      </c>
      <c r="R88" s="204" t="str">
        <f>IF(AND(ISNUMBER('Precision '!R90),H$3="Y"),'Precision '!R90,"")</f>
        <v/>
      </c>
      <c r="S88" s="204" t="str">
        <f>IF(AND(ISNUMBER('Precision '!S90),I$3="Y"),'Precision '!S90,"")</f>
        <v/>
      </c>
      <c r="T88" s="204" t="str">
        <f>IF(AND(ISNUMBER('Precision '!T90),J$3="Y"),'Precision '!T90,"")</f>
        <v/>
      </c>
      <c r="U88" s="204" t="str">
        <f>IF(AND(ISNUMBER('Precision '!U90),K$3="Y"),'Precision '!U90,"")</f>
        <v/>
      </c>
      <c r="V88" s="204" t="str">
        <f>IF(AND(ISNUMBER('Precision '!V90),L$3="Y"),'Precision '!V90,"")</f>
        <v/>
      </c>
      <c r="W88" s="204" t="str">
        <f>IF(AND(ISNUMBER('Precision '!W90),M$3="Y"),'Precision '!W90,"")</f>
        <v/>
      </c>
      <c r="X88" s="204" t="str">
        <f>IF(AND(ISNUMBER('Precision '!X90),N$3="Y"),'Precision '!X90,"")</f>
        <v/>
      </c>
      <c r="Y88" s="204" t="str">
        <f>IF(AND(ISNUMBER('Precision '!Y90),O$3="Y"),'Precision '!Y90,"")</f>
        <v/>
      </c>
      <c r="Z88" s="204" t="str">
        <f>IF(AND(ISNUMBER('Precision '!Z90),P$3="Y"),'Precision '!Z90,"")</f>
        <v/>
      </c>
      <c r="AA88" s="204"/>
      <c r="AB88" s="204"/>
      <c r="AC88" s="204"/>
      <c r="AD88" s="204"/>
      <c r="AE88" s="206">
        <v>52</v>
      </c>
      <c r="AF88" s="209" t="e">
        <f>IF(OR(ISBLANK('Precision '!C90),E$2="N"),NA(),'Precision '!C90)</f>
        <v>#N/A</v>
      </c>
      <c r="AG88" s="209" t="e">
        <f>IF(OR(ISBLANK('Precision '!D90),F$2="N"),NA(),'Precision '!D90)</f>
        <v>#N/A</v>
      </c>
      <c r="AH88" s="209" t="e">
        <f>IF(OR(ISBLANK('Precision '!E90),G$2="N"),NA(),'Precision '!E90)</f>
        <v>#N/A</v>
      </c>
      <c r="AI88" s="209" t="e">
        <f>IF(OR(ISBLANK('Precision '!F90),H$2="N"),NA(),'Precision '!F90)</f>
        <v>#N/A</v>
      </c>
      <c r="AJ88" s="209" t="e">
        <f>IF(OR(ISBLANK('Precision '!G90),I$2="N"),NA(),'Precision '!G90)</f>
        <v>#N/A</v>
      </c>
      <c r="AK88" s="209" t="e">
        <f>IF(OR(ISBLANK('Precision '!H90),J$2="N"),NA(),'Precision '!H90)</f>
        <v>#N/A</v>
      </c>
      <c r="AL88" s="209" t="e">
        <f>IF(OR(ISBLANK('Precision '!I90),K$2="N"),NA(),'Precision '!I90)</f>
        <v>#N/A</v>
      </c>
      <c r="AM88" s="209" t="e">
        <f>IF(OR(ISBLANK('Precision '!J90),L$2="N"),NA(),'Precision '!J90)</f>
        <v>#N/A</v>
      </c>
      <c r="AN88" s="209" t="e">
        <f>IF(OR(ISBLANK('Precision '!K90),M$2="N"),NA(),'Precision '!K90)</f>
        <v>#N/A</v>
      </c>
      <c r="AO88" s="209" t="e">
        <f>IF(OR(ISBLANK('Precision '!L90),N$2="N"),NA(),'Precision '!L90)</f>
        <v>#N/A</v>
      </c>
      <c r="AP88" s="209" t="e">
        <f>IF(OR(ISBLANK('Precision '!M90),O$2="N"),NA(),'Precision '!M90)</f>
        <v>#N/A</v>
      </c>
      <c r="AQ88" s="209" t="e">
        <f>IF(OR(ISBLANK('Precision '!N90),P$2="N"),NA(),'Precision '!N90)</f>
        <v>#N/A</v>
      </c>
      <c r="AR88" s="209" t="e">
        <f>IF(OR(ISBLANK('Precision '!O90),E$3="N"),NA(),'Precision '!O90)</f>
        <v>#N/A</v>
      </c>
      <c r="AS88" s="209" t="e">
        <f>IF(OR(ISBLANK('Precision '!P90),F$3="N"),NA(),'Precision '!P90)</f>
        <v>#N/A</v>
      </c>
      <c r="AT88" s="209" t="e">
        <f>IF(OR(ISBLANK('Precision '!Q90),G$3="N"),NA(),'Precision '!Q90)</f>
        <v>#N/A</v>
      </c>
      <c r="AU88" s="209" t="e">
        <f>IF(OR(ISBLANK('Precision '!R90),H$3="N"),NA(),'Precision '!R90)</f>
        <v>#N/A</v>
      </c>
      <c r="AV88" s="209" t="e">
        <f>IF(OR(ISBLANK('Precision '!S90),I$3="N"),NA(),'Precision '!S90)</f>
        <v>#N/A</v>
      </c>
      <c r="AW88" s="209" t="e">
        <f>IF(OR(ISBLANK('Precision '!T90),J$3="N"),NA(),'Precision '!T90)</f>
        <v>#N/A</v>
      </c>
      <c r="AX88" s="209" t="e">
        <f>IF(OR(ISBLANK('Precision '!U90),K$3="N"),NA(),'Precision '!U90)</f>
        <v>#N/A</v>
      </c>
      <c r="AY88" s="209" t="e">
        <f>IF(OR(ISBLANK('Precision '!V90),L$3="N"),NA(),'Precision '!V90)</f>
        <v>#N/A</v>
      </c>
      <c r="AZ88" s="209" t="e">
        <f>IF(OR(ISBLANK('Precision '!W90),M$3="N"),NA(),'Precision '!W90)</f>
        <v>#N/A</v>
      </c>
      <c r="BA88" s="209" t="e">
        <f>IF(OR(ISBLANK('Precision '!X90),N$3="N"),NA(),'Precision '!X90)</f>
        <v>#N/A</v>
      </c>
      <c r="BB88" s="209" t="e">
        <f>IF(OR(ISBLANK('Precision '!Y90),O$3="N"),NA(),'Precision '!Y90)</f>
        <v>#N/A</v>
      </c>
      <c r="BC88" s="209" t="e">
        <f>IF(OR(ISBLANK('Precision '!Z90),P$3="N"),NA(),'Precision '!Z90)</f>
        <v>#N/A</v>
      </c>
      <c r="BD88" s="204"/>
      <c r="BE88" s="204"/>
      <c r="BF88" s="204"/>
      <c r="BG88" s="204"/>
      <c r="BH88" s="204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</row>
    <row r="89" spans="1:73" x14ac:dyDescent="0.2">
      <c r="A89" s="204"/>
      <c r="B89" s="204"/>
      <c r="C89" s="204" t="str">
        <f>IF(AND(ISNUMBER('Precision '!C91),E$2="Y"),'Precision '!C91,"")</f>
        <v/>
      </c>
      <c r="D89" s="204" t="str">
        <f>IF(AND(ISNUMBER('Precision '!D91),F$2="Y"),'Precision '!D91,"")</f>
        <v/>
      </c>
      <c r="E89" s="204" t="str">
        <f>IF(AND(ISNUMBER('Precision '!E91),G$2="Y"),'Precision '!E91,"")</f>
        <v/>
      </c>
      <c r="F89" s="204" t="str">
        <f>IF(AND(ISNUMBER('Precision '!F91),H$2="Y"),'Precision '!F91,"")</f>
        <v/>
      </c>
      <c r="G89" s="204" t="str">
        <f>IF(AND(ISNUMBER('Precision '!G91),I$2="Y"),'Precision '!G91,"")</f>
        <v/>
      </c>
      <c r="H89" s="204" t="str">
        <f>IF(AND(ISNUMBER('Precision '!H91),J$2="Y"),'Precision '!H91,"")</f>
        <v/>
      </c>
      <c r="I89" s="204" t="str">
        <f>IF(AND(ISNUMBER('Precision '!I91),K$2="Y"),'Precision '!I91,"")</f>
        <v/>
      </c>
      <c r="J89" s="204" t="str">
        <f>IF(AND(ISNUMBER('Precision '!J91),L$2="Y"),'Precision '!J91,"")</f>
        <v/>
      </c>
      <c r="K89" s="204" t="str">
        <f>IF(AND(ISNUMBER('Precision '!K91),M$2="Y"),'Precision '!K91,"")</f>
        <v/>
      </c>
      <c r="L89" s="204" t="str">
        <f>IF(AND(ISNUMBER('Precision '!L91),N$2="Y"),'Precision '!L91,"")</f>
        <v/>
      </c>
      <c r="M89" s="204" t="str">
        <f>IF(AND(ISNUMBER('Precision '!M91),O$2="Y"),'Precision '!M91,"")</f>
        <v/>
      </c>
      <c r="N89" s="204" t="str">
        <f>IF(AND(ISNUMBER('Precision '!N91),P$2="Y"),'Precision '!N91,"")</f>
        <v/>
      </c>
      <c r="O89" s="204" t="str">
        <f>IF(AND(ISNUMBER('Precision '!O91),E$3="Y"),'Precision '!O91,"")</f>
        <v/>
      </c>
      <c r="P89" s="204" t="str">
        <f>IF(AND(ISNUMBER('Precision '!P91),F$3="Y"),'Precision '!P91,"")</f>
        <v/>
      </c>
      <c r="Q89" s="204" t="str">
        <f>IF(AND(ISNUMBER('Precision '!Q91),G$3="Y"),'Precision '!Q91,"")</f>
        <v/>
      </c>
      <c r="R89" s="204" t="str">
        <f>IF(AND(ISNUMBER('Precision '!R91),H$3="Y"),'Precision '!R91,"")</f>
        <v/>
      </c>
      <c r="S89" s="204" t="str">
        <f>IF(AND(ISNUMBER('Precision '!S91),I$3="Y"),'Precision '!S91,"")</f>
        <v/>
      </c>
      <c r="T89" s="204" t="str">
        <f>IF(AND(ISNUMBER('Precision '!T91),J$3="Y"),'Precision '!T91,"")</f>
        <v/>
      </c>
      <c r="U89" s="204" t="str">
        <f>IF(AND(ISNUMBER('Precision '!U91),K$3="Y"),'Precision '!U91,"")</f>
        <v/>
      </c>
      <c r="V89" s="204" t="str">
        <f>IF(AND(ISNUMBER('Precision '!V91),L$3="Y"),'Precision '!V91,"")</f>
        <v/>
      </c>
      <c r="W89" s="204" t="str">
        <f>IF(AND(ISNUMBER('Precision '!W91),M$3="Y"),'Precision '!W91,"")</f>
        <v/>
      </c>
      <c r="X89" s="204" t="str">
        <f>IF(AND(ISNUMBER('Precision '!X91),N$3="Y"),'Precision '!X91,"")</f>
        <v/>
      </c>
      <c r="Y89" s="204" t="str">
        <f>IF(AND(ISNUMBER('Precision '!Y91),O$3="Y"),'Precision '!Y91,"")</f>
        <v/>
      </c>
      <c r="Z89" s="204" t="str">
        <f>IF(AND(ISNUMBER('Precision '!Z91),P$3="Y"),'Precision '!Z91,"")</f>
        <v/>
      </c>
      <c r="AA89" s="204"/>
      <c r="AB89" s="204"/>
      <c r="AC89" s="204"/>
      <c r="AD89" s="204"/>
      <c r="AE89" s="206">
        <v>53</v>
      </c>
      <c r="AF89" s="209" t="e">
        <f>IF(OR(ISBLANK('Precision '!C91),E$2="N"),NA(),'Precision '!C91)</f>
        <v>#N/A</v>
      </c>
      <c r="AG89" s="209" t="e">
        <f>IF(OR(ISBLANK('Precision '!D91),F$2="N"),NA(),'Precision '!D91)</f>
        <v>#N/A</v>
      </c>
      <c r="AH89" s="209" t="e">
        <f>IF(OR(ISBLANK('Precision '!E91),G$2="N"),NA(),'Precision '!E91)</f>
        <v>#N/A</v>
      </c>
      <c r="AI89" s="209" t="e">
        <f>IF(OR(ISBLANK('Precision '!F91),H$2="N"),NA(),'Precision '!F91)</f>
        <v>#N/A</v>
      </c>
      <c r="AJ89" s="209" t="e">
        <f>IF(OR(ISBLANK('Precision '!G91),I$2="N"),NA(),'Precision '!G91)</f>
        <v>#N/A</v>
      </c>
      <c r="AK89" s="209" t="e">
        <f>IF(OR(ISBLANK('Precision '!H91),J$2="N"),NA(),'Precision '!H91)</f>
        <v>#N/A</v>
      </c>
      <c r="AL89" s="209" t="e">
        <f>IF(OR(ISBLANK('Precision '!I91),K$2="N"),NA(),'Precision '!I91)</f>
        <v>#N/A</v>
      </c>
      <c r="AM89" s="209" t="e">
        <f>IF(OR(ISBLANK('Precision '!J91),L$2="N"),NA(),'Precision '!J91)</f>
        <v>#N/A</v>
      </c>
      <c r="AN89" s="209" t="e">
        <f>IF(OR(ISBLANK('Precision '!K91),M$2="N"),NA(),'Precision '!K91)</f>
        <v>#N/A</v>
      </c>
      <c r="AO89" s="209" t="e">
        <f>IF(OR(ISBLANK('Precision '!L91),N$2="N"),NA(),'Precision '!L91)</f>
        <v>#N/A</v>
      </c>
      <c r="AP89" s="209" t="e">
        <f>IF(OR(ISBLANK('Precision '!M91),O$2="N"),NA(),'Precision '!M91)</f>
        <v>#N/A</v>
      </c>
      <c r="AQ89" s="209" t="e">
        <f>IF(OR(ISBLANK('Precision '!N91),P$2="N"),NA(),'Precision '!N91)</f>
        <v>#N/A</v>
      </c>
      <c r="AR89" s="209" t="e">
        <f>IF(OR(ISBLANK('Precision '!O91),E$3="N"),NA(),'Precision '!O91)</f>
        <v>#N/A</v>
      </c>
      <c r="AS89" s="209" t="e">
        <f>IF(OR(ISBLANK('Precision '!P91),F$3="N"),NA(),'Precision '!P91)</f>
        <v>#N/A</v>
      </c>
      <c r="AT89" s="209" t="e">
        <f>IF(OR(ISBLANK('Precision '!Q91),G$3="N"),NA(),'Precision '!Q91)</f>
        <v>#N/A</v>
      </c>
      <c r="AU89" s="209" t="e">
        <f>IF(OR(ISBLANK('Precision '!R91),H$3="N"),NA(),'Precision '!R91)</f>
        <v>#N/A</v>
      </c>
      <c r="AV89" s="209" t="e">
        <f>IF(OR(ISBLANK('Precision '!S91),I$3="N"),NA(),'Precision '!S91)</f>
        <v>#N/A</v>
      </c>
      <c r="AW89" s="209" t="e">
        <f>IF(OR(ISBLANK('Precision '!T91),J$3="N"),NA(),'Precision '!T91)</f>
        <v>#N/A</v>
      </c>
      <c r="AX89" s="209" t="e">
        <f>IF(OR(ISBLANK('Precision '!U91),K$3="N"),NA(),'Precision '!U91)</f>
        <v>#N/A</v>
      </c>
      <c r="AY89" s="209" t="e">
        <f>IF(OR(ISBLANK('Precision '!V91),L$3="N"),NA(),'Precision '!V91)</f>
        <v>#N/A</v>
      </c>
      <c r="AZ89" s="209" t="e">
        <f>IF(OR(ISBLANK('Precision '!W91),M$3="N"),NA(),'Precision '!W91)</f>
        <v>#N/A</v>
      </c>
      <c r="BA89" s="209" t="e">
        <f>IF(OR(ISBLANK('Precision '!X91),N$3="N"),NA(),'Precision '!X91)</f>
        <v>#N/A</v>
      </c>
      <c r="BB89" s="209" t="e">
        <f>IF(OR(ISBLANK('Precision '!Y91),O$3="N"),NA(),'Precision '!Y91)</f>
        <v>#N/A</v>
      </c>
      <c r="BC89" s="209" t="e">
        <f>IF(OR(ISBLANK('Precision '!Z91),P$3="N"),NA(),'Precision '!Z91)</f>
        <v>#N/A</v>
      </c>
      <c r="BD89" s="204"/>
      <c r="BE89" s="204"/>
      <c r="BF89" s="204"/>
      <c r="BG89" s="204"/>
      <c r="BH89" s="204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</row>
    <row r="90" spans="1:73" x14ac:dyDescent="0.2">
      <c r="A90" s="204"/>
      <c r="B90" s="204"/>
      <c r="C90" s="204" t="str">
        <f>IF(AND(ISNUMBER('Precision '!C92),E$2="Y"),'Precision '!C92,"")</f>
        <v/>
      </c>
      <c r="D90" s="204" t="str">
        <f>IF(AND(ISNUMBER('Precision '!D92),F$2="Y"),'Precision '!D92,"")</f>
        <v/>
      </c>
      <c r="E90" s="204" t="str">
        <f>IF(AND(ISNUMBER('Precision '!E92),G$2="Y"),'Precision '!E92,"")</f>
        <v/>
      </c>
      <c r="F90" s="204" t="str">
        <f>IF(AND(ISNUMBER('Precision '!F92),H$2="Y"),'Precision '!F92,"")</f>
        <v/>
      </c>
      <c r="G90" s="204" t="str">
        <f>IF(AND(ISNUMBER('Precision '!G92),I$2="Y"),'Precision '!G92,"")</f>
        <v/>
      </c>
      <c r="H90" s="204" t="str">
        <f>IF(AND(ISNUMBER('Precision '!H92),J$2="Y"),'Precision '!H92,"")</f>
        <v/>
      </c>
      <c r="I90" s="204" t="str">
        <f>IF(AND(ISNUMBER('Precision '!I92),K$2="Y"),'Precision '!I92,"")</f>
        <v/>
      </c>
      <c r="J90" s="204" t="str">
        <f>IF(AND(ISNUMBER('Precision '!J92),L$2="Y"),'Precision '!J92,"")</f>
        <v/>
      </c>
      <c r="K90" s="204" t="str">
        <f>IF(AND(ISNUMBER('Precision '!K92),M$2="Y"),'Precision '!K92,"")</f>
        <v/>
      </c>
      <c r="L90" s="204" t="str">
        <f>IF(AND(ISNUMBER('Precision '!L92),N$2="Y"),'Precision '!L92,"")</f>
        <v/>
      </c>
      <c r="M90" s="204" t="str">
        <f>IF(AND(ISNUMBER('Precision '!M92),O$2="Y"),'Precision '!M92,"")</f>
        <v/>
      </c>
      <c r="N90" s="204" t="str">
        <f>IF(AND(ISNUMBER('Precision '!N92),P$2="Y"),'Precision '!N92,"")</f>
        <v/>
      </c>
      <c r="O90" s="204" t="str">
        <f>IF(AND(ISNUMBER('Precision '!O92),E$3="Y"),'Precision '!O92,"")</f>
        <v/>
      </c>
      <c r="P90" s="204" t="str">
        <f>IF(AND(ISNUMBER('Precision '!P92),F$3="Y"),'Precision '!P92,"")</f>
        <v/>
      </c>
      <c r="Q90" s="204" t="str">
        <f>IF(AND(ISNUMBER('Precision '!Q92),G$3="Y"),'Precision '!Q92,"")</f>
        <v/>
      </c>
      <c r="R90" s="204" t="str">
        <f>IF(AND(ISNUMBER('Precision '!R92),H$3="Y"),'Precision '!R92,"")</f>
        <v/>
      </c>
      <c r="S90" s="204" t="str">
        <f>IF(AND(ISNUMBER('Precision '!S92),I$3="Y"),'Precision '!S92,"")</f>
        <v/>
      </c>
      <c r="T90" s="204" t="str">
        <f>IF(AND(ISNUMBER('Precision '!T92),J$3="Y"),'Precision '!T92,"")</f>
        <v/>
      </c>
      <c r="U90" s="204" t="str">
        <f>IF(AND(ISNUMBER('Precision '!U92),K$3="Y"),'Precision '!U92,"")</f>
        <v/>
      </c>
      <c r="V90" s="204" t="str">
        <f>IF(AND(ISNUMBER('Precision '!V92),L$3="Y"),'Precision '!V92,"")</f>
        <v/>
      </c>
      <c r="W90" s="204" t="str">
        <f>IF(AND(ISNUMBER('Precision '!W92),M$3="Y"),'Precision '!W92,"")</f>
        <v/>
      </c>
      <c r="X90" s="204" t="str">
        <f>IF(AND(ISNUMBER('Precision '!X92),N$3="Y"),'Precision '!X92,"")</f>
        <v/>
      </c>
      <c r="Y90" s="204" t="str">
        <f>IF(AND(ISNUMBER('Precision '!Y92),O$3="Y"),'Precision '!Y92,"")</f>
        <v/>
      </c>
      <c r="Z90" s="204" t="str">
        <f>IF(AND(ISNUMBER('Precision '!Z92),P$3="Y"),'Precision '!Z92,"")</f>
        <v/>
      </c>
      <c r="AA90" s="204"/>
      <c r="AB90" s="204"/>
      <c r="AC90" s="204"/>
      <c r="AD90" s="204"/>
      <c r="AE90" s="206">
        <v>54</v>
      </c>
      <c r="AF90" s="209" t="e">
        <f>IF(OR(ISBLANK('Precision '!C92),E$2="N"),NA(),'Precision '!C92)</f>
        <v>#N/A</v>
      </c>
      <c r="AG90" s="209" t="e">
        <f>IF(OR(ISBLANK('Precision '!D92),F$2="N"),NA(),'Precision '!D92)</f>
        <v>#N/A</v>
      </c>
      <c r="AH90" s="209" t="e">
        <f>IF(OR(ISBLANK('Precision '!E92),G$2="N"),NA(),'Precision '!E92)</f>
        <v>#N/A</v>
      </c>
      <c r="AI90" s="209" t="e">
        <f>IF(OR(ISBLANK('Precision '!F92),H$2="N"),NA(),'Precision '!F92)</f>
        <v>#N/A</v>
      </c>
      <c r="AJ90" s="209" t="e">
        <f>IF(OR(ISBLANK('Precision '!G92),I$2="N"),NA(),'Precision '!G92)</f>
        <v>#N/A</v>
      </c>
      <c r="AK90" s="209" t="e">
        <f>IF(OR(ISBLANK('Precision '!H92),J$2="N"),NA(),'Precision '!H92)</f>
        <v>#N/A</v>
      </c>
      <c r="AL90" s="209" t="e">
        <f>IF(OR(ISBLANK('Precision '!I92),K$2="N"),NA(),'Precision '!I92)</f>
        <v>#N/A</v>
      </c>
      <c r="AM90" s="209" t="e">
        <f>IF(OR(ISBLANK('Precision '!J92),L$2="N"),NA(),'Precision '!J92)</f>
        <v>#N/A</v>
      </c>
      <c r="AN90" s="209" t="e">
        <f>IF(OR(ISBLANK('Precision '!K92),M$2="N"),NA(),'Precision '!K92)</f>
        <v>#N/A</v>
      </c>
      <c r="AO90" s="209" t="e">
        <f>IF(OR(ISBLANK('Precision '!L92),N$2="N"),NA(),'Precision '!L92)</f>
        <v>#N/A</v>
      </c>
      <c r="AP90" s="209" t="e">
        <f>IF(OR(ISBLANK('Precision '!M92),O$2="N"),NA(),'Precision '!M92)</f>
        <v>#N/A</v>
      </c>
      <c r="AQ90" s="209" t="e">
        <f>IF(OR(ISBLANK('Precision '!N92),P$2="N"),NA(),'Precision '!N92)</f>
        <v>#N/A</v>
      </c>
      <c r="AR90" s="209" t="e">
        <f>IF(OR(ISBLANK('Precision '!O92),E$3="N"),NA(),'Precision '!O92)</f>
        <v>#N/A</v>
      </c>
      <c r="AS90" s="209" t="e">
        <f>IF(OR(ISBLANK('Precision '!P92),F$3="N"),NA(),'Precision '!P92)</f>
        <v>#N/A</v>
      </c>
      <c r="AT90" s="209" t="e">
        <f>IF(OR(ISBLANK('Precision '!Q92),G$3="N"),NA(),'Precision '!Q92)</f>
        <v>#N/A</v>
      </c>
      <c r="AU90" s="209" t="e">
        <f>IF(OR(ISBLANK('Precision '!R92),H$3="N"),NA(),'Precision '!R92)</f>
        <v>#N/A</v>
      </c>
      <c r="AV90" s="209" t="e">
        <f>IF(OR(ISBLANK('Precision '!S92),I$3="N"),NA(),'Precision '!S92)</f>
        <v>#N/A</v>
      </c>
      <c r="AW90" s="209" t="e">
        <f>IF(OR(ISBLANK('Precision '!T92),J$3="N"),NA(),'Precision '!T92)</f>
        <v>#N/A</v>
      </c>
      <c r="AX90" s="209" t="e">
        <f>IF(OR(ISBLANK('Precision '!U92),K$3="N"),NA(),'Precision '!U92)</f>
        <v>#N/A</v>
      </c>
      <c r="AY90" s="209" t="e">
        <f>IF(OR(ISBLANK('Precision '!V92),L$3="N"),NA(),'Precision '!V92)</f>
        <v>#N/A</v>
      </c>
      <c r="AZ90" s="209" t="e">
        <f>IF(OR(ISBLANK('Precision '!W92),M$3="N"),NA(),'Precision '!W92)</f>
        <v>#N/A</v>
      </c>
      <c r="BA90" s="209" t="e">
        <f>IF(OR(ISBLANK('Precision '!X92),N$3="N"),NA(),'Precision '!X92)</f>
        <v>#N/A</v>
      </c>
      <c r="BB90" s="209" t="e">
        <f>IF(OR(ISBLANK('Precision '!Y92),O$3="N"),NA(),'Precision '!Y92)</f>
        <v>#N/A</v>
      </c>
      <c r="BC90" s="209" t="e">
        <f>IF(OR(ISBLANK('Precision '!Z92),P$3="N"),NA(),'Precision '!Z92)</f>
        <v>#N/A</v>
      </c>
      <c r="BD90" s="204"/>
      <c r="BE90" s="204"/>
      <c r="BF90" s="204"/>
      <c r="BG90" s="204"/>
      <c r="BH90" s="204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</row>
    <row r="91" spans="1:73" x14ac:dyDescent="0.2">
      <c r="A91" s="204"/>
      <c r="B91" s="204"/>
      <c r="C91" s="204" t="str">
        <f>IF(AND(ISNUMBER('Precision '!C93),E$2="Y"),'Precision '!C93,"")</f>
        <v/>
      </c>
      <c r="D91" s="204" t="str">
        <f>IF(AND(ISNUMBER('Precision '!D93),F$2="Y"),'Precision '!D93,"")</f>
        <v/>
      </c>
      <c r="E91" s="204" t="str">
        <f>IF(AND(ISNUMBER('Precision '!E93),G$2="Y"),'Precision '!E93,"")</f>
        <v/>
      </c>
      <c r="F91" s="204" t="str">
        <f>IF(AND(ISNUMBER('Precision '!F93),H$2="Y"),'Precision '!F93,"")</f>
        <v/>
      </c>
      <c r="G91" s="204" t="str">
        <f>IF(AND(ISNUMBER('Precision '!G93),I$2="Y"),'Precision '!G93,"")</f>
        <v/>
      </c>
      <c r="H91" s="204" t="str">
        <f>IF(AND(ISNUMBER('Precision '!H93),J$2="Y"),'Precision '!H93,"")</f>
        <v/>
      </c>
      <c r="I91" s="204" t="str">
        <f>IF(AND(ISNUMBER('Precision '!I93),K$2="Y"),'Precision '!I93,"")</f>
        <v/>
      </c>
      <c r="J91" s="204" t="str">
        <f>IF(AND(ISNUMBER('Precision '!J93),L$2="Y"),'Precision '!J93,"")</f>
        <v/>
      </c>
      <c r="K91" s="204" t="str">
        <f>IF(AND(ISNUMBER('Precision '!K93),M$2="Y"),'Precision '!K93,"")</f>
        <v/>
      </c>
      <c r="L91" s="204" t="str">
        <f>IF(AND(ISNUMBER('Precision '!L93),N$2="Y"),'Precision '!L93,"")</f>
        <v/>
      </c>
      <c r="M91" s="204" t="str">
        <f>IF(AND(ISNUMBER('Precision '!M93),O$2="Y"),'Precision '!M93,"")</f>
        <v/>
      </c>
      <c r="N91" s="204" t="str">
        <f>IF(AND(ISNUMBER('Precision '!N93),P$2="Y"),'Precision '!N93,"")</f>
        <v/>
      </c>
      <c r="O91" s="204" t="str">
        <f>IF(AND(ISNUMBER('Precision '!O93),E$3="Y"),'Precision '!O93,"")</f>
        <v/>
      </c>
      <c r="P91" s="204" t="str">
        <f>IF(AND(ISNUMBER('Precision '!P93),F$3="Y"),'Precision '!P93,"")</f>
        <v/>
      </c>
      <c r="Q91" s="204" t="str">
        <f>IF(AND(ISNUMBER('Precision '!Q93),G$3="Y"),'Precision '!Q93,"")</f>
        <v/>
      </c>
      <c r="R91" s="204" t="str">
        <f>IF(AND(ISNUMBER('Precision '!R93),H$3="Y"),'Precision '!R93,"")</f>
        <v/>
      </c>
      <c r="S91" s="204" t="str">
        <f>IF(AND(ISNUMBER('Precision '!S93),I$3="Y"),'Precision '!S93,"")</f>
        <v/>
      </c>
      <c r="T91" s="204" t="str">
        <f>IF(AND(ISNUMBER('Precision '!T93),J$3="Y"),'Precision '!T93,"")</f>
        <v/>
      </c>
      <c r="U91" s="204" t="str">
        <f>IF(AND(ISNUMBER('Precision '!U93),K$3="Y"),'Precision '!U93,"")</f>
        <v/>
      </c>
      <c r="V91" s="204" t="str">
        <f>IF(AND(ISNUMBER('Precision '!V93),L$3="Y"),'Precision '!V93,"")</f>
        <v/>
      </c>
      <c r="W91" s="204" t="str">
        <f>IF(AND(ISNUMBER('Precision '!W93),M$3="Y"),'Precision '!W93,"")</f>
        <v/>
      </c>
      <c r="X91" s="204" t="str">
        <f>IF(AND(ISNUMBER('Precision '!X93),N$3="Y"),'Precision '!X93,"")</f>
        <v/>
      </c>
      <c r="Y91" s="204" t="str">
        <f>IF(AND(ISNUMBER('Precision '!Y93),O$3="Y"),'Precision '!Y93,"")</f>
        <v/>
      </c>
      <c r="Z91" s="204" t="str">
        <f>IF(AND(ISNUMBER('Precision '!Z93),P$3="Y"),'Precision '!Z93,"")</f>
        <v/>
      </c>
      <c r="AA91" s="204"/>
      <c r="AB91" s="204"/>
      <c r="AC91" s="204"/>
      <c r="AD91" s="204"/>
      <c r="AE91" s="206">
        <v>55</v>
      </c>
      <c r="AF91" s="209" t="e">
        <f>IF(OR(ISBLANK('Precision '!C93),E$2="N"),NA(),'Precision '!C93)</f>
        <v>#N/A</v>
      </c>
      <c r="AG91" s="209" t="e">
        <f>IF(OR(ISBLANK('Precision '!D93),F$2="N"),NA(),'Precision '!D93)</f>
        <v>#N/A</v>
      </c>
      <c r="AH91" s="209" t="e">
        <f>IF(OR(ISBLANK('Precision '!E93),G$2="N"),NA(),'Precision '!E93)</f>
        <v>#N/A</v>
      </c>
      <c r="AI91" s="209" t="e">
        <f>IF(OR(ISBLANK('Precision '!F93),H$2="N"),NA(),'Precision '!F93)</f>
        <v>#N/A</v>
      </c>
      <c r="AJ91" s="209" t="e">
        <f>IF(OR(ISBLANK('Precision '!G93),I$2="N"),NA(),'Precision '!G93)</f>
        <v>#N/A</v>
      </c>
      <c r="AK91" s="209" t="e">
        <f>IF(OR(ISBLANK('Precision '!H93),J$2="N"),NA(),'Precision '!H93)</f>
        <v>#N/A</v>
      </c>
      <c r="AL91" s="209" t="e">
        <f>IF(OR(ISBLANK('Precision '!I93),K$2="N"),NA(),'Precision '!I93)</f>
        <v>#N/A</v>
      </c>
      <c r="AM91" s="209" t="e">
        <f>IF(OR(ISBLANK('Precision '!J93),L$2="N"),NA(),'Precision '!J93)</f>
        <v>#N/A</v>
      </c>
      <c r="AN91" s="209" t="e">
        <f>IF(OR(ISBLANK('Precision '!K93),M$2="N"),NA(),'Precision '!K93)</f>
        <v>#N/A</v>
      </c>
      <c r="AO91" s="209" t="e">
        <f>IF(OR(ISBLANK('Precision '!L93),N$2="N"),NA(),'Precision '!L93)</f>
        <v>#N/A</v>
      </c>
      <c r="AP91" s="209" t="e">
        <f>IF(OR(ISBLANK('Precision '!M93),O$2="N"),NA(),'Precision '!M93)</f>
        <v>#N/A</v>
      </c>
      <c r="AQ91" s="209" t="e">
        <f>IF(OR(ISBLANK('Precision '!N93),P$2="N"),NA(),'Precision '!N93)</f>
        <v>#N/A</v>
      </c>
      <c r="AR91" s="209" t="e">
        <f>IF(OR(ISBLANK('Precision '!O93),E$3="N"),NA(),'Precision '!O93)</f>
        <v>#N/A</v>
      </c>
      <c r="AS91" s="209" t="e">
        <f>IF(OR(ISBLANK('Precision '!P93),F$3="N"),NA(),'Precision '!P93)</f>
        <v>#N/A</v>
      </c>
      <c r="AT91" s="209" t="e">
        <f>IF(OR(ISBLANK('Precision '!Q93),G$3="N"),NA(),'Precision '!Q93)</f>
        <v>#N/A</v>
      </c>
      <c r="AU91" s="209" t="e">
        <f>IF(OR(ISBLANK('Precision '!R93),H$3="N"),NA(),'Precision '!R93)</f>
        <v>#N/A</v>
      </c>
      <c r="AV91" s="209" t="e">
        <f>IF(OR(ISBLANK('Precision '!S93),I$3="N"),NA(),'Precision '!S93)</f>
        <v>#N/A</v>
      </c>
      <c r="AW91" s="209" t="e">
        <f>IF(OR(ISBLANK('Precision '!T93),J$3="N"),NA(),'Precision '!T93)</f>
        <v>#N/A</v>
      </c>
      <c r="AX91" s="209" t="e">
        <f>IF(OR(ISBLANK('Precision '!U93),K$3="N"),NA(),'Precision '!U93)</f>
        <v>#N/A</v>
      </c>
      <c r="AY91" s="209" t="e">
        <f>IF(OR(ISBLANK('Precision '!V93),L$3="N"),NA(),'Precision '!V93)</f>
        <v>#N/A</v>
      </c>
      <c r="AZ91" s="209" t="e">
        <f>IF(OR(ISBLANK('Precision '!W93),M$3="N"),NA(),'Precision '!W93)</f>
        <v>#N/A</v>
      </c>
      <c r="BA91" s="209" t="e">
        <f>IF(OR(ISBLANK('Precision '!X93),N$3="N"),NA(),'Precision '!X93)</f>
        <v>#N/A</v>
      </c>
      <c r="BB91" s="209" t="e">
        <f>IF(OR(ISBLANK('Precision '!Y93),O$3="N"),NA(),'Precision '!Y93)</f>
        <v>#N/A</v>
      </c>
      <c r="BC91" s="209" t="e">
        <f>IF(OR(ISBLANK('Precision '!Z93),P$3="N"),NA(),'Precision '!Z93)</f>
        <v>#N/A</v>
      </c>
      <c r="BD91" s="204"/>
      <c r="BE91" s="204"/>
      <c r="BF91" s="204"/>
      <c r="BG91" s="204"/>
      <c r="BH91" s="204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</row>
    <row r="92" spans="1:73" x14ac:dyDescent="0.2">
      <c r="A92" s="204"/>
      <c r="B92" s="204"/>
      <c r="C92" s="204" t="str">
        <f>IF(AND(ISNUMBER('Precision '!C94),E$2="Y"),'Precision '!C94,"")</f>
        <v/>
      </c>
      <c r="D92" s="204" t="str">
        <f>IF(AND(ISNUMBER('Precision '!D94),F$2="Y"),'Precision '!D94,"")</f>
        <v/>
      </c>
      <c r="E92" s="204" t="str">
        <f>IF(AND(ISNUMBER('Precision '!E94),G$2="Y"),'Precision '!E94,"")</f>
        <v/>
      </c>
      <c r="F92" s="204" t="str">
        <f>IF(AND(ISNUMBER('Precision '!F94),H$2="Y"),'Precision '!F94,"")</f>
        <v/>
      </c>
      <c r="G92" s="204" t="str">
        <f>IF(AND(ISNUMBER('Precision '!G94),I$2="Y"),'Precision '!G94,"")</f>
        <v/>
      </c>
      <c r="H92" s="204" t="str">
        <f>IF(AND(ISNUMBER('Precision '!H94),J$2="Y"),'Precision '!H94,"")</f>
        <v/>
      </c>
      <c r="I92" s="204" t="str">
        <f>IF(AND(ISNUMBER('Precision '!I94),K$2="Y"),'Precision '!I94,"")</f>
        <v/>
      </c>
      <c r="J92" s="204" t="str">
        <f>IF(AND(ISNUMBER('Precision '!J94),L$2="Y"),'Precision '!J94,"")</f>
        <v/>
      </c>
      <c r="K92" s="204" t="str">
        <f>IF(AND(ISNUMBER('Precision '!K94),M$2="Y"),'Precision '!K94,"")</f>
        <v/>
      </c>
      <c r="L92" s="204" t="str">
        <f>IF(AND(ISNUMBER('Precision '!L94),N$2="Y"),'Precision '!L94,"")</f>
        <v/>
      </c>
      <c r="M92" s="204" t="str">
        <f>IF(AND(ISNUMBER('Precision '!M94),O$2="Y"),'Precision '!M94,"")</f>
        <v/>
      </c>
      <c r="N92" s="204" t="str">
        <f>IF(AND(ISNUMBER('Precision '!N94),P$2="Y"),'Precision '!N94,"")</f>
        <v/>
      </c>
      <c r="O92" s="204" t="str">
        <f>IF(AND(ISNUMBER('Precision '!O94),E$3="Y"),'Precision '!O94,"")</f>
        <v/>
      </c>
      <c r="P92" s="204" t="str">
        <f>IF(AND(ISNUMBER('Precision '!P94),F$3="Y"),'Precision '!P94,"")</f>
        <v/>
      </c>
      <c r="Q92" s="204" t="str">
        <f>IF(AND(ISNUMBER('Precision '!Q94),G$3="Y"),'Precision '!Q94,"")</f>
        <v/>
      </c>
      <c r="R92" s="204" t="str">
        <f>IF(AND(ISNUMBER('Precision '!R94),H$3="Y"),'Precision '!R94,"")</f>
        <v/>
      </c>
      <c r="S92" s="204" t="str">
        <f>IF(AND(ISNUMBER('Precision '!S94),I$3="Y"),'Precision '!S94,"")</f>
        <v/>
      </c>
      <c r="T92" s="204" t="str">
        <f>IF(AND(ISNUMBER('Precision '!T94),J$3="Y"),'Precision '!T94,"")</f>
        <v/>
      </c>
      <c r="U92" s="204" t="str">
        <f>IF(AND(ISNUMBER('Precision '!U94),K$3="Y"),'Precision '!U94,"")</f>
        <v/>
      </c>
      <c r="V92" s="204" t="str">
        <f>IF(AND(ISNUMBER('Precision '!V94),L$3="Y"),'Precision '!V94,"")</f>
        <v/>
      </c>
      <c r="W92" s="204" t="str">
        <f>IF(AND(ISNUMBER('Precision '!W94),M$3="Y"),'Precision '!W94,"")</f>
        <v/>
      </c>
      <c r="X92" s="204" t="str">
        <f>IF(AND(ISNUMBER('Precision '!X94),N$3="Y"),'Precision '!X94,"")</f>
        <v/>
      </c>
      <c r="Y92" s="204" t="str">
        <f>IF(AND(ISNUMBER('Precision '!Y94),O$3="Y"),'Precision '!Y94,"")</f>
        <v/>
      </c>
      <c r="Z92" s="204" t="str">
        <f>IF(AND(ISNUMBER('Precision '!Z94),P$3="Y"),'Precision '!Z94,"")</f>
        <v/>
      </c>
      <c r="AA92" s="204"/>
      <c r="AB92" s="204"/>
      <c r="AC92" s="204"/>
      <c r="AD92" s="204"/>
      <c r="AE92" s="206">
        <v>56</v>
      </c>
      <c r="AF92" s="209" t="e">
        <f>IF(OR(ISBLANK('Precision '!C94),E$2="N"),NA(),'Precision '!C94)</f>
        <v>#N/A</v>
      </c>
      <c r="AG92" s="209" t="e">
        <f>IF(OR(ISBLANK('Precision '!D94),F$2="N"),NA(),'Precision '!D94)</f>
        <v>#N/A</v>
      </c>
      <c r="AH92" s="209" t="e">
        <f>IF(OR(ISBLANK('Precision '!E94),G$2="N"),NA(),'Precision '!E94)</f>
        <v>#N/A</v>
      </c>
      <c r="AI92" s="209" t="e">
        <f>IF(OR(ISBLANK('Precision '!F94),H$2="N"),NA(),'Precision '!F94)</f>
        <v>#N/A</v>
      </c>
      <c r="AJ92" s="209" t="e">
        <f>IF(OR(ISBLANK('Precision '!G94),I$2="N"),NA(),'Precision '!G94)</f>
        <v>#N/A</v>
      </c>
      <c r="AK92" s="209" t="e">
        <f>IF(OR(ISBLANK('Precision '!H94),J$2="N"),NA(),'Precision '!H94)</f>
        <v>#N/A</v>
      </c>
      <c r="AL92" s="209" t="e">
        <f>IF(OR(ISBLANK('Precision '!I94),K$2="N"),NA(),'Precision '!I94)</f>
        <v>#N/A</v>
      </c>
      <c r="AM92" s="209" t="e">
        <f>IF(OR(ISBLANK('Precision '!J94),L$2="N"),NA(),'Precision '!J94)</f>
        <v>#N/A</v>
      </c>
      <c r="AN92" s="209" t="e">
        <f>IF(OR(ISBLANK('Precision '!K94),M$2="N"),NA(),'Precision '!K94)</f>
        <v>#N/A</v>
      </c>
      <c r="AO92" s="209" t="e">
        <f>IF(OR(ISBLANK('Precision '!L94),N$2="N"),NA(),'Precision '!L94)</f>
        <v>#N/A</v>
      </c>
      <c r="AP92" s="209" t="e">
        <f>IF(OR(ISBLANK('Precision '!M94),O$2="N"),NA(),'Precision '!M94)</f>
        <v>#N/A</v>
      </c>
      <c r="AQ92" s="209" t="e">
        <f>IF(OR(ISBLANK('Precision '!N94),P$2="N"),NA(),'Precision '!N94)</f>
        <v>#N/A</v>
      </c>
      <c r="AR92" s="209" t="e">
        <f>IF(OR(ISBLANK('Precision '!O94),E$3="N"),NA(),'Precision '!O94)</f>
        <v>#N/A</v>
      </c>
      <c r="AS92" s="209" t="e">
        <f>IF(OR(ISBLANK('Precision '!P94),F$3="N"),NA(),'Precision '!P94)</f>
        <v>#N/A</v>
      </c>
      <c r="AT92" s="209" t="e">
        <f>IF(OR(ISBLANK('Precision '!Q94),G$3="N"),NA(),'Precision '!Q94)</f>
        <v>#N/A</v>
      </c>
      <c r="AU92" s="209" t="e">
        <f>IF(OR(ISBLANK('Precision '!R94),H$3="N"),NA(),'Precision '!R94)</f>
        <v>#N/A</v>
      </c>
      <c r="AV92" s="209" t="e">
        <f>IF(OR(ISBLANK('Precision '!S94),I$3="N"),NA(),'Precision '!S94)</f>
        <v>#N/A</v>
      </c>
      <c r="AW92" s="209" t="e">
        <f>IF(OR(ISBLANK('Precision '!T94),J$3="N"),NA(),'Precision '!T94)</f>
        <v>#N/A</v>
      </c>
      <c r="AX92" s="209" t="e">
        <f>IF(OR(ISBLANK('Precision '!U94),K$3="N"),NA(),'Precision '!U94)</f>
        <v>#N/A</v>
      </c>
      <c r="AY92" s="209" t="e">
        <f>IF(OR(ISBLANK('Precision '!V94),L$3="N"),NA(),'Precision '!V94)</f>
        <v>#N/A</v>
      </c>
      <c r="AZ92" s="209" t="e">
        <f>IF(OR(ISBLANK('Precision '!W94),M$3="N"),NA(),'Precision '!W94)</f>
        <v>#N/A</v>
      </c>
      <c r="BA92" s="209" t="e">
        <f>IF(OR(ISBLANK('Precision '!X94),N$3="N"),NA(),'Precision '!X94)</f>
        <v>#N/A</v>
      </c>
      <c r="BB92" s="209" t="e">
        <f>IF(OR(ISBLANK('Precision '!Y94),O$3="N"),NA(),'Precision '!Y94)</f>
        <v>#N/A</v>
      </c>
      <c r="BC92" s="209" t="e">
        <f>IF(OR(ISBLANK('Precision '!Z94),P$3="N"),NA(),'Precision '!Z94)</f>
        <v>#N/A</v>
      </c>
      <c r="BD92" s="204"/>
      <c r="BE92" s="204"/>
      <c r="BF92" s="204"/>
      <c r="BG92" s="204"/>
      <c r="BH92" s="204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</row>
    <row r="93" spans="1:73" x14ac:dyDescent="0.2">
      <c r="A93" s="204"/>
      <c r="B93" s="204"/>
      <c r="C93" s="204" t="str">
        <f>IF(AND(ISNUMBER('Precision '!C95),E$2="Y"),'Precision '!C95,"")</f>
        <v/>
      </c>
      <c r="D93" s="204" t="str">
        <f>IF(AND(ISNUMBER('Precision '!D95),F$2="Y"),'Precision '!D95,"")</f>
        <v/>
      </c>
      <c r="E93" s="204" t="str">
        <f>IF(AND(ISNUMBER('Precision '!E95),G$2="Y"),'Precision '!E95,"")</f>
        <v/>
      </c>
      <c r="F93" s="204" t="str">
        <f>IF(AND(ISNUMBER('Precision '!F95),H$2="Y"),'Precision '!F95,"")</f>
        <v/>
      </c>
      <c r="G93" s="204" t="str">
        <f>IF(AND(ISNUMBER('Precision '!G95),I$2="Y"),'Precision '!G95,"")</f>
        <v/>
      </c>
      <c r="H93" s="204" t="str">
        <f>IF(AND(ISNUMBER('Precision '!H95),J$2="Y"),'Precision '!H95,"")</f>
        <v/>
      </c>
      <c r="I93" s="204" t="str">
        <f>IF(AND(ISNUMBER('Precision '!I95),K$2="Y"),'Precision '!I95,"")</f>
        <v/>
      </c>
      <c r="J93" s="204" t="str">
        <f>IF(AND(ISNUMBER('Precision '!J95),L$2="Y"),'Precision '!J95,"")</f>
        <v/>
      </c>
      <c r="K93" s="204" t="str">
        <f>IF(AND(ISNUMBER('Precision '!K95),M$2="Y"),'Precision '!K95,"")</f>
        <v/>
      </c>
      <c r="L93" s="204" t="str">
        <f>IF(AND(ISNUMBER('Precision '!L95),N$2="Y"),'Precision '!L95,"")</f>
        <v/>
      </c>
      <c r="M93" s="204" t="str">
        <f>IF(AND(ISNUMBER('Precision '!M95),O$2="Y"),'Precision '!M95,"")</f>
        <v/>
      </c>
      <c r="N93" s="204" t="str">
        <f>IF(AND(ISNUMBER('Precision '!N95),P$2="Y"),'Precision '!N95,"")</f>
        <v/>
      </c>
      <c r="O93" s="204" t="str">
        <f>IF(AND(ISNUMBER('Precision '!O95),E$3="Y"),'Precision '!O95,"")</f>
        <v/>
      </c>
      <c r="P93" s="204" t="str">
        <f>IF(AND(ISNUMBER('Precision '!P95),F$3="Y"),'Precision '!P95,"")</f>
        <v/>
      </c>
      <c r="Q93" s="204" t="str">
        <f>IF(AND(ISNUMBER('Precision '!Q95),G$3="Y"),'Precision '!Q95,"")</f>
        <v/>
      </c>
      <c r="R93" s="204" t="str">
        <f>IF(AND(ISNUMBER('Precision '!R95),H$3="Y"),'Precision '!R95,"")</f>
        <v/>
      </c>
      <c r="S93" s="204" t="str">
        <f>IF(AND(ISNUMBER('Precision '!S95),I$3="Y"),'Precision '!S95,"")</f>
        <v/>
      </c>
      <c r="T93" s="204" t="str">
        <f>IF(AND(ISNUMBER('Precision '!T95),J$3="Y"),'Precision '!T95,"")</f>
        <v/>
      </c>
      <c r="U93" s="204" t="str">
        <f>IF(AND(ISNUMBER('Precision '!U95),K$3="Y"),'Precision '!U95,"")</f>
        <v/>
      </c>
      <c r="V93" s="204" t="str">
        <f>IF(AND(ISNUMBER('Precision '!V95),L$3="Y"),'Precision '!V95,"")</f>
        <v/>
      </c>
      <c r="W93" s="204" t="str">
        <f>IF(AND(ISNUMBER('Precision '!W95),M$3="Y"),'Precision '!W95,"")</f>
        <v/>
      </c>
      <c r="X93" s="204" t="str">
        <f>IF(AND(ISNUMBER('Precision '!X95),N$3="Y"),'Precision '!X95,"")</f>
        <v/>
      </c>
      <c r="Y93" s="204" t="str">
        <f>IF(AND(ISNUMBER('Precision '!Y95),O$3="Y"),'Precision '!Y95,"")</f>
        <v/>
      </c>
      <c r="Z93" s="204" t="str">
        <f>IF(AND(ISNUMBER('Precision '!Z95),P$3="Y"),'Precision '!Z95,"")</f>
        <v/>
      </c>
      <c r="AA93" s="204"/>
      <c r="AB93" s="204"/>
      <c r="AC93" s="204"/>
      <c r="AD93" s="204"/>
      <c r="AE93" s="206">
        <v>57</v>
      </c>
      <c r="AF93" s="209" t="e">
        <f>IF(OR(ISBLANK('Precision '!C95),E$2="N"),NA(),'Precision '!C95)</f>
        <v>#N/A</v>
      </c>
      <c r="AG93" s="209" t="e">
        <f>IF(OR(ISBLANK('Precision '!D95),F$2="N"),NA(),'Precision '!D95)</f>
        <v>#N/A</v>
      </c>
      <c r="AH93" s="209" t="e">
        <f>IF(OR(ISBLANK('Precision '!E95),G$2="N"),NA(),'Precision '!E95)</f>
        <v>#N/A</v>
      </c>
      <c r="AI93" s="209" t="e">
        <f>IF(OR(ISBLANK('Precision '!F95),H$2="N"),NA(),'Precision '!F95)</f>
        <v>#N/A</v>
      </c>
      <c r="AJ93" s="209" t="e">
        <f>IF(OR(ISBLANK('Precision '!G95),I$2="N"),NA(),'Precision '!G95)</f>
        <v>#N/A</v>
      </c>
      <c r="AK93" s="209" t="e">
        <f>IF(OR(ISBLANK('Precision '!H95),J$2="N"),NA(),'Precision '!H95)</f>
        <v>#N/A</v>
      </c>
      <c r="AL93" s="209" t="e">
        <f>IF(OR(ISBLANK('Precision '!I95),K$2="N"),NA(),'Precision '!I95)</f>
        <v>#N/A</v>
      </c>
      <c r="AM93" s="209" t="e">
        <f>IF(OR(ISBLANK('Precision '!J95),L$2="N"),NA(),'Precision '!J95)</f>
        <v>#N/A</v>
      </c>
      <c r="AN93" s="209" t="e">
        <f>IF(OR(ISBLANK('Precision '!K95),M$2="N"),NA(),'Precision '!K95)</f>
        <v>#N/A</v>
      </c>
      <c r="AO93" s="209" t="e">
        <f>IF(OR(ISBLANK('Precision '!L95),N$2="N"),NA(),'Precision '!L95)</f>
        <v>#N/A</v>
      </c>
      <c r="AP93" s="209" t="e">
        <f>IF(OR(ISBLANK('Precision '!M95),O$2="N"),NA(),'Precision '!M95)</f>
        <v>#N/A</v>
      </c>
      <c r="AQ93" s="209" t="e">
        <f>IF(OR(ISBLANK('Precision '!N95),P$2="N"),NA(),'Precision '!N95)</f>
        <v>#N/A</v>
      </c>
      <c r="AR93" s="209" t="e">
        <f>IF(OR(ISBLANK('Precision '!O95),E$3="N"),NA(),'Precision '!O95)</f>
        <v>#N/A</v>
      </c>
      <c r="AS93" s="209" t="e">
        <f>IF(OR(ISBLANK('Precision '!P95),F$3="N"),NA(),'Precision '!P95)</f>
        <v>#N/A</v>
      </c>
      <c r="AT93" s="209" t="e">
        <f>IF(OR(ISBLANK('Precision '!Q95),G$3="N"),NA(),'Precision '!Q95)</f>
        <v>#N/A</v>
      </c>
      <c r="AU93" s="209" t="e">
        <f>IF(OR(ISBLANK('Precision '!R95),H$3="N"),NA(),'Precision '!R95)</f>
        <v>#N/A</v>
      </c>
      <c r="AV93" s="209" t="e">
        <f>IF(OR(ISBLANK('Precision '!S95),I$3="N"),NA(),'Precision '!S95)</f>
        <v>#N/A</v>
      </c>
      <c r="AW93" s="209" t="e">
        <f>IF(OR(ISBLANK('Precision '!T95),J$3="N"),NA(),'Precision '!T95)</f>
        <v>#N/A</v>
      </c>
      <c r="AX93" s="209" t="e">
        <f>IF(OR(ISBLANK('Precision '!U95),K$3="N"),NA(),'Precision '!U95)</f>
        <v>#N/A</v>
      </c>
      <c r="AY93" s="209" t="e">
        <f>IF(OR(ISBLANK('Precision '!V95),L$3="N"),NA(),'Precision '!V95)</f>
        <v>#N/A</v>
      </c>
      <c r="AZ93" s="209" t="e">
        <f>IF(OR(ISBLANK('Precision '!W95),M$3="N"),NA(),'Precision '!W95)</f>
        <v>#N/A</v>
      </c>
      <c r="BA93" s="209" t="e">
        <f>IF(OR(ISBLANK('Precision '!X95),N$3="N"),NA(),'Precision '!X95)</f>
        <v>#N/A</v>
      </c>
      <c r="BB93" s="209" t="e">
        <f>IF(OR(ISBLANK('Precision '!Y95),O$3="N"),NA(),'Precision '!Y95)</f>
        <v>#N/A</v>
      </c>
      <c r="BC93" s="209" t="e">
        <f>IF(OR(ISBLANK('Precision '!Z95),P$3="N"),NA(),'Precision '!Z95)</f>
        <v>#N/A</v>
      </c>
      <c r="BD93" s="204"/>
      <c r="BE93" s="204"/>
      <c r="BF93" s="204"/>
      <c r="BG93" s="204"/>
      <c r="BH93" s="204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</row>
    <row r="94" spans="1:73" x14ac:dyDescent="0.2">
      <c r="A94" s="204"/>
      <c r="B94" s="204"/>
      <c r="C94" s="204" t="str">
        <f>IF(AND(ISNUMBER('Precision '!C96),E$2="Y"),'Precision '!C96,"")</f>
        <v/>
      </c>
      <c r="D94" s="204" t="str">
        <f>IF(AND(ISNUMBER('Precision '!D96),F$2="Y"),'Precision '!D96,"")</f>
        <v/>
      </c>
      <c r="E94" s="204" t="str">
        <f>IF(AND(ISNUMBER('Precision '!E96),G$2="Y"),'Precision '!E96,"")</f>
        <v/>
      </c>
      <c r="F94" s="204" t="str">
        <f>IF(AND(ISNUMBER('Precision '!F96),H$2="Y"),'Precision '!F96,"")</f>
        <v/>
      </c>
      <c r="G94" s="204" t="str">
        <f>IF(AND(ISNUMBER('Precision '!G96),I$2="Y"),'Precision '!G96,"")</f>
        <v/>
      </c>
      <c r="H94" s="204" t="str">
        <f>IF(AND(ISNUMBER('Precision '!H96),J$2="Y"),'Precision '!H96,"")</f>
        <v/>
      </c>
      <c r="I94" s="204" t="str">
        <f>IF(AND(ISNUMBER('Precision '!I96),K$2="Y"),'Precision '!I96,"")</f>
        <v/>
      </c>
      <c r="J94" s="204" t="str">
        <f>IF(AND(ISNUMBER('Precision '!J96),L$2="Y"),'Precision '!J96,"")</f>
        <v/>
      </c>
      <c r="K94" s="204" t="str">
        <f>IF(AND(ISNUMBER('Precision '!K96),M$2="Y"),'Precision '!K96,"")</f>
        <v/>
      </c>
      <c r="L94" s="204" t="str">
        <f>IF(AND(ISNUMBER('Precision '!L96),N$2="Y"),'Precision '!L96,"")</f>
        <v/>
      </c>
      <c r="M94" s="204" t="str">
        <f>IF(AND(ISNUMBER('Precision '!M96),O$2="Y"),'Precision '!M96,"")</f>
        <v/>
      </c>
      <c r="N94" s="204" t="str">
        <f>IF(AND(ISNUMBER('Precision '!N96),P$2="Y"),'Precision '!N96,"")</f>
        <v/>
      </c>
      <c r="O94" s="204" t="str">
        <f>IF(AND(ISNUMBER('Precision '!O96),E$3="Y"),'Precision '!O96,"")</f>
        <v/>
      </c>
      <c r="P94" s="204" t="str">
        <f>IF(AND(ISNUMBER('Precision '!P96),F$3="Y"),'Precision '!P96,"")</f>
        <v/>
      </c>
      <c r="Q94" s="204" t="str">
        <f>IF(AND(ISNUMBER('Precision '!Q96),G$3="Y"),'Precision '!Q96,"")</f>
        <v/>
      </c>
      <c r="R94" s="204" t="str">
        <f>IF(AND(ISNUMBER('Precision '!R96),H$3="Y"),'Precision '!R96,"")</f>
        <v/>
      </c>
      <c r="S94" s="204" t="str">
        <f>IF(AND(ISNUMBER('Precision '!S96),I$3="Y"),'Precision '!S96,"")</f>
        <v/>
      </c>
      <c r="T94" s="204" t="str">
        <f>IF(AND(ISNUMBER('Precision '!T96),J$3="Y"),'Precision '!T96,"")</f>
        <v/>
      </c>
      <c r="U94" s="204" t="str">
        <f>IF(AND(ISNUMBER('Precision '!U96),K$3="Y"),'Precision '!U96,"")</f>
        <v/>
      </c>
      <c r="V94" s="204" t="str">
        <f>IF(AND(ISNUMBER('Precision '!V96),L$3="Y"),'Precision '!V96,"")</f>
        <v/>
      </c>
      <c r="W94" s="204" t="str">
        <f>IF(AND(ISNUMBER('Precision '!W96),M$3="Y"),'Precision '!W96,"")</f>
        <v/>
      </c>
      <c r="X94" s="204" t="str">
        <f>IF(AND(ISNUMBER('Precision '!X96),N$3="Y"),'Precision '!X96,"")</f>
        <v/>
      </c>
      <c r="Y94" s="204" t="str">
        <f>IF(AND(ISNUMBER('Precision '!Y96),O$3="Y"),'Precision '!Y96,"")</f>
        <v/>
      </c>
      <c r="Z94" s="204" t="str">
        <f>IF(AND(ISNUMBER('Precision '!Z96),P$3="Y"),'Precision '!Z96,"")</f>
        <v/>
      </c>
      <c r="AA94" s="204"/>
      <c r="AB94" s="204"/>
      <c r="AC94" s="204"/>
      <c r="AD94" s="204"/>
      <c r="AE94" s="206">
        <v>58</v>
      </c>
      <c r="AF94" s="209" t="e">
        <f>IF(OR(ISBLANK('Precision '!C96),E$2="N"),NA(),'Precision '!C96)</f>
        <v>#N/A</v>
      </c>
      <c r="AG94" s="209" t="e">
        <f>IF(OR(ISBLANK('Precision '!D96),F$2="N"),NA(),'Precision '!D96)</f>
        <v>#N/A</v>
      </c>
      <c r="AH94" s="209" t="e">
        <f>IF(OR(ISBLANK('Precision '!E96),G$2="N"),NA(),'Precision '!E96)</f>
        <v>#N/A</v>
      </c>
      <c r="AI94" s="209" t="e">
        <f>IF(OR(ISBLANK('Precision '!F96),H$2="N"),NA(),'Precision '!F96)</f>
        <v>#N/A</v>
      </c>
      <c r="AJ94" s="209" t="e">
        <f>IF(OR(ISBLANK('Precision '!G96),I$2="N"),NA(),'Precision '!G96)</f>
        <v>#N/A</v>
      </c>
      <c r="AK94" s="209" t="e">
        <f>IF(OR(ISBLANK('Precision '!H96),J$2="N"),NA(),'Precision '!H96)</f>
        <v>#N/A</v>
      </c>
      <c r="AL94" s="209" t="e">
        <f>IF(OR(ISBLANK('Precision '!I96),K$2="N"),NA(),'Precision '!I96)</f>
        <v>#N/A</v>
      </c>
      <c r="AM94" s="209" t="e">
        <f>IF(OR(ISBLANK('Precision '!J96),L$2="N"),NA(),'Precision '!J96)</f>
        <v>#N/A</v>
      </c>
      <c r="AN94" s="209" t="e">
        <f>IF(OR(ISBLANK('Precision '!K96),M$2="N"),NA(),'Precision '!K96)</f>
        <v>#N/A</v>
      </c>
      <c r="AO94" s="209" t="e">
        <f>IF(OR(ISBLANK('Precision '!L96),N$2="N"),NA(),'Precision '!L96)</f>
        <v>#N/A</v>
      </c>
      <c r="AP94" s="209" t="e">
        <f>IF(OR(ISBLANK('Precision '!M96),O$2="N"),NA(),'Precision '!M96)</f>
        <v>#N/A</v>
      </c>
      <c r="AQ94" s="209" t="e">
        <f>IF(OR(ISBLANK('Precision '!N96),P$2="N"),NA(),'Precision '!N96)</f>
        <v>#N/A</v>
      </c>
      <c r="AR94" s="209" t="e">
        <f>IF(OR(ISBLANK('Precision '!O96),E$3="N"),NA(),'Precision '!O96)</f>
        <v>#N/A</v>
      </c>
      <c r="AS94" s="209" t="e">
        <f>IF(OR(ISBLANK('Precision '!P96),F$3="N"),NA(),'Precision '!P96)</f>
        <v>#N/A</v>
      </c>
      <c r="AT94" s="209" t="e">
        <f>IF(OR(ISBLANK('Precision '!Q96),G$3="N"),NA(),'Precision '!Q96)</f>
        <v>#N/A</v>
      </c>
      <c r="AU94" s="209" t="e">
        <f>IF(OR(ISBLANK('Precision '!R96),H$3="N"),NA(),'Precision '!R96)</f>
        <v>#N/A</v>
      </c>
      <c r="AV94" s="209" t="e">
        <f>IF(OR(ISBLANK('Precision '!S96),I$3="N"),NA(),'Precision '!S96)</f>
        <v>#N/A</v>
      </c>
      <c r="AW94" s="209" t="e">
        <f>IF(OR(ISBLANK('Precision '!T96),J$3="N"),NA(),'Precision '!T96)</f>
        <v>#N/A</v>
      </c>
      <c r="AX94" s="209" t="e">
        <f>IF(OR(ISBLANK('Precision '!U96),K$3="N"),NA(),'Precision '!U96)</f>
        <v>#N/A</v>
      </c>
      <c r="AY94" s="209" t="e">
        <f>IF(OR(ISBLANK('Precision '!V96),L$3="N"),NA(),'Precision '!V96)</f>
        <v>#N/A</v>
      </c>
      <c r="AZ94" s="209" t="e">
        <f>IF(OR(ISBLANK('Precision '!W96),M$3="N"),NA(),'Precision '!W96)</f>
        <v>#N/A</v>
      </c>
      <c r="BA94" s="209" t="e">
        <f>IF(OR(ISBLANK('Precision '!X96),N$3="N"),NA(),'Precision '!X96)</f>
        <v>#N/A</v>
      </c>
      <c r="BB94" s="209" t="e">
        <f>IF(OR(ISBLANK('Precision '!Y96),O$3="N"),NA(),'Precision '!Y96)</f>
        <v>#N/A</v>
      </c>
      <c r="BC94" s="209" t="e">
        <f>IF(OR(ISBLANK('Precision '!Z96),P$3="N"),NA(),'Precision '!Z96)</f>
        <v>#N/A</v>
      </c>
      <c r="BD94" s="204"/>
      <c r="BE94" s="204"/>
      <c r="BF94" s="204"/>
      <c r="BG94" s="204"/>
      <c r="BH94" s="204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</row>
    <row r="95" spans="1:73" x14ac:dyDescent="0.2">
      <c r="A95" s="204"/>
      <c r="B95" s="204"/>
      <c r="C95" s="204" t="str">
        <f>IF(AND(ISNUMBER('Precision '!C97),E$2="Y"),'Precision '!C97,"")</f>
        <v/>
      </c>
      <c r="D95" s="204" t="str">
        <f>IF(AND(ISNUMBER('Precision '!D97),F$2="Y"),'Precision '!D97,"")</f>
        <v/>
      </c>
      <c r="E95" s="204" t="str">
        <f>IF(AND(ISNUMBER('Precision '!E97),G$2="Y"),'Precision '!E97,"")</f>
        <v/>
      </c>
      <c r="F95" s="204" t="str">
        <f>IF(AND(ISNUMBER('Precision '!F97),H$2="Y"),'Precision '!F97,"")</f>
        <v/>
      </c>
      <c r="G95" s="204" t="str">
        <f>IF(AND(ISNUMBER('Precision '!G97),I$2="Y"),'Precision '!G97,"")</f>
        <v/>
      </c>
      <c r="H95" s="204" t="str">
        <f>IF(AND(ISNUMBER('Precision '!H97),J$2="Y"),'Precision '!H97,"")</f>
        <v/>
      </c>
      <c r="I95" s="204" t="str">
        <f>IF(AND(ISNUMBER('Precision '!I97),K$2="Y"),'Precision '!I97,"")</f>
        <v/>
      </c>
      <c r="J95" s="204" t="str">
        <f>IF(AND(ISNUMBER('Precision '!J97),L$2="Y"),'Precision '!J97,"")</f>
        <v/>
      </c>
      <c r="K95" s="204" t="str">
        <f>IF(AND(ISNUMBER('Precision '!K97),M$2="Y"),'Precision '!K97,"")</f>
        <v/>
      </c>
      <c r="L95" s="204" t="str">
        <f>IF(AND(ISNUMBER('Precision '!L97),N$2="Y"),'Precision '!L97,"")</f>
        <v/>
      </c>
      <c r="M95" s="204" t="str">
        <f>IF(AND(ISNUMBER('Precision '!M97),O$2="Y"),'Precision '!M97,"")</f>
        <v/>
      </c>
      <c r="N95" s="204" t="str">
        <f>IF(AND(ISNUMBER('Precision '!N97),P$2="Y"),'Precision '!N97,"")</f>
        <v/>
      </c>
      <c r="O95" s="204" t="str">
        <f>IF(AND(ISNUMBER('Precision '!O97),E$3="Y"),'Precision '!O97,"")</f>
        <v/>
      </c>
      <c r="P95" s="204" t="str">
        <f>IF(AND(ISNUMBER('Precision '!P97),F$3="Y"),'Precision '!P97,"")</f>
        <v/>
      </c>
      <c r="Q95" s="204" t="str">
        <f>IF(AND(ISNUMBER('Precision '!Q97),G$3="Y"),'Precision '!Q97,"")</f>
        <v/>
      </c>
      <c r="R95" s="204" t="str">
        <f>IF(AND(ISNUMBER('Precision '!R97),H$3="Y"),'Precision '!R97,"")</f>
        <v/>
      </c>
      <c r="S95" s="204" t="str">
        <f>IF(AND(ISNUMBER('Precision '!S97),I$3="Y"),'Precision '!S97,"")</f>
        <v/>
      </c>
      <c r="T95" s="204" t="str">
        <f>IF(AND(ISNUMBER('Precision '!T97),J$3="Y"),'Precision '!T97,"")</f>
        <v/>
      </c>
      <c r="U95" s="204" t="str">
        <f>IF(AND(ISNUMBER('Precision '!U97),K$3="Y"),'Precision '!U97,"")</f>
        <v/>
      </c>
      <c r="V95" s="204" t="str">
        <f>IF(AND(ISNUMBER('Precision '!V97),L$3="Y"),'Precision '!V97,"")</f>
        <v/>
      </c>
      <c r="W95" s="204" t="str">
        <f>IF(AND(ISNUMBER('Precision '!W97),M$3="Y"),'Precision '!W97,"")</f>
        <v/>
      </c>
      <c r="X95" s="204" t="str">
        <f>IF(AND(ISNUMBER('Precision '!X97),N$3="Y"),'Precision '!X97,"")</f>
        <v/>
      </c>
      <c r="Y95" s="204" t="str">
        <f>IF(AND(ISNUMBER('Precision '!Y97),O$3="Y"),'Precision '!Y97,"")</f>
        <v/>
      </c>
      <c r="Z95" s="204" t="str">
        <f>IF(AND(ISNUMBER('Precision '!Z97),P$3="Y"),'Precision '!Z97,"")</f>
        <v/>
      </c>
      <c r="AA95" s="204"/>
      <c r="AB95" s="204"/>
      <c r="AC95" s="204"/>
      <c r="AD95" s="204"/>
      <c r="AE95" s="206">
        <v>59</v>
      </c>
      <c r="AF95" s="209" t="e">
        <f>IF(OR(ISBLANK('Precision '!C97),E$2="N"),NA(),'Precision '!C97)</f>
        <v>#N/A</v>
      </c>
      <c r="AG95" s="209" t="e">
        <f>IF(OR(ISBLANK('Precision '!D97),F$2="N"),NA(),'Precision '!D97)</f>
        <v>#N/A</v>
      </c>
      <c r="AH95" s="209" t="e">
        <f>IF(OR(ISBLANK('Precision '!E97),G$2="N"),NA(),'Precision '!E97)</f>
        <v>#N/A</v>
      </c>
      <c r="AI95" s="209" t="e">
        <f>IF(OR(ISBLANK('Precision '!F97),H$2="N"),NA(),'Precision '!F97)</f>
        <v>#N/A</v>
      </c>
      <c r="AJ95" s="209" t="e">
        <f>IF(OR(ISBLANK('Precision '!G97),I$2="N"),NA(),'Precision '!G97)</f>
        <v>#N/A</v>
      </c>
      <c r="AK95" s="209" t="e">
        <f>IF(OR(ISBLANK('Precision '!H97),J$2="N"),NA(),'Precision '!H97)</f>
        <v>#N/A</v>
      </c>
      <c r="AL95" s="209" t="e">
        <f>IF(OR(ISBLANK('Precision '!I97),K$2="N"),NA(),'Precision '!I97)</f>
        <v>#N/A</v>
      </c>
      <c r="AM95" s="209" t="e">
        <f>IF(OR(ISBLANK('Precision '!J97),L$2="N"),NA(),'Precision '!J97)</f>
        <v>#N/A</v>
      </c>
      <c r="AN95" s="209" t="e">
        <f>IF(OR(ISBLANK('Precision '!K97),M$2="N"),NA(),'Precision '!K97)</f>
        <v>#N/A</v>
      </c>
      <c r="AO95" s="209" t="e">
        <f>IF(OR(ISBLANK('Precision '!L97),N$2="N"),NA(),'Precision '!L97)</f>
        <v>#N/A</v>
      </c>
      <c r="AP95" s="209" t="e">
        <f>IF(OR(ISBLANK('Precision '!M97),O$2="N"),NA(),'Precision '!M97)</f>
        <v>#N/A</v>
      </c>
      <c r="AQ95" s="209" t="e">
        <f>IF(OR(ISBLANK('Precision '!N97),P$2="N"),NA(),'Precision '!N97)</f>
        <v>#N/A</v>
      </c>
      <c r="AR95" s="209" t="e">
        <f>IF(OR(ISBLANK('Precision '!O97),E$3="N"),NA(),'Precision '!O97)</f>
        <v>#N/A</v>
      </c>
      <c r="AS95" s="209" t="e">
        <f>IF(OR(ISBLANK('Precision '!P97),F$3="N"),NA(),'Precision '!P97)</f>
        <v>#N/A</v>
      </c>
      <c r="AT95" s="209" t="e">
        <f>IF(OR(ISBLANK('Precision '!Q97),G$3="N"),NA(),'Precision '!Q97)</f>
        <v>#N/A</v>
      </c>
      <c r="AU95" s="209" t="e">
        <f>IF(OR(ISBLANK('Precision '!R97),H$3="N"),NA(),'Precision '!R97)</f>
        <v>#N/A</v>
      </c>
      <c r="AV95" s="209" t="e">
        <f>IF(OR(ISBLANK('Precision '!S97),I$3="N"),NA(),'Precision '!S97)</f>
        <v>#N/A</v>
      </c>
      <c r="AW95" s="209" t="e">
        <f>IF(OR(ISBLANK('Precision '!T97),J$3="N"),NA(),'Precision '!T97)</f>
        <v>#N/A</v>
      </c>
      <c r="AX95" s="209" t="e">
        <f>IF(OR(ISBLANK('Precision '!U97),K$3="N"),NA(),'Precision '!U97)</f>
        <v>#N/A</v>
      </c>
      <c r="AY95" s="209" t="e">
        <f>IF(OR(ISBLANK('Precision '!V97),L$3="N"),NA(),'Precision '!V97)</f>
        <v>#N/A</v>
      </c>
      <c r="AZ95" s="209" t="e">
        <f>IF(OR(ISBLANK('Precision '!W97),M$3="N"),NA(),'Precision '!W97)</f>
        <v>#N/A</v>
      </c>
      <c r="BA95" s="209" t="e">
        <f>IF(OR(ISBLANK('Precision '!X97),N$3="N"),NA(),'Precision '!X97)</f>
        <v>#N/A</v>
      </c>
      <c r="BB95" s="209" t="e">
        <f>IF(OR(ISBLANK('Precision '!Y97),O$3="N"),NA(),'Precision '!Y97)</f>
        <v>#N/A</v>
      </c>
      <c r="BC95" s="209" t="e">
        <f>IF(OR(ISBLANK('Precision '!Z97),P$3="N"),NA(),'Precision '!Z97)</f>
        <v>#N/A</v>
      </c>
      <c r="BD95" s="204"/>
      <c r="BE95" s="204"/>
      <c r="BF95" s="204"/>
      <c r="BG95" s="204"/>
      <c r="BH95" s="204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</row>
    <row r="96" spans="1:73" x14ac:dyDescent="0.2">
      <c r="A96" s="204"/>
      <c r="B96" s="204"/>
      <c r="C96" s="204" t="str">
        <f>IF(AND(ISNUMBER('Precision '!C98),E$2="Y"),'Precision '!C98,"")</f>
        <v/>
      </c>
      <c r="D96" s="204" t="str">
        <f>IF(AND(ISNUMBER('Precision '!D98),F$2="Y"),'Precision '!D98,"")</f>
        <v/>
      </c>
      <c r="E96" s="204" t="str">
        <f>IF(AND(ISNUMBER('Precision '!E98),G$2="Y"),'Precision '!E98,"")</f>
        <v/>
      </c>
      <c r="F96" s="204" t="str">
        <f>IF(AND(ISNUMBER('Precision '!F98),H$2="Y"),'Precision '!F98,"")</f>
        <v/>
      </c>
      <c r="G96" s="204" t="str">
        <f>IF(AND(ISNUMBER('Precision '!G98),I$2="Y"),'Precision '!G98,"")</f>
        <v/>
      </c>
      <c r="H96" s="204" t="str">
        <f>IF(AND(ISNUMBER('Precision '!H98),J$2="Y"),'Precision '!H98,"")</f>
        <v/>
      </c>
      <c r="I96" s="204" t="str">
        <f>IF(AND(ISNUMBER('Precision '!I98),K$2="Y"),'Precision '!I98,"")</f>
        <v/>
      </c>
      <c r="J96" s="204" t="str">
        <f>IF(AND(ISNUMBER('Precision '!J98),L$2="Y"),'Precision '!J98,"")</f>
        <v/>
      </c>
      <c r="K96" s="204" t="str">
        <f>IF(AND(ISNUMBER('Precision '!K98),M$2="Y"),'Precision '!K98,"")</f>
        <v/>
      </c>
      <c r="L96" s="204" t="str">
        <f>IF(AND(ISNUMBER('Precision '!L98),N$2="Y"),'Precision '!L98,"")</f>
        <v/>
      </c>
      <c r="M96" s="204" t="str">
        <f>IF(AND(ISNUMBER('Precision '!M98),O$2="Y"),'Precision '!M98,"")</f>
        <v/>
      </c>
      <c r="N96" s="204" t="str">
        <f>IF(AND(ISNUMBER('Precision '!N98),P$2="Y"),'Precision '!N98,"")</f>
        <v/>
      </c>
      <c r="O96" s="204" t="str">
        <f>IF(AND(ISNUMBER('Precision '!O98),E$3="Y"),'Precision '!O98,"")</f>
        <v/>
      </c>
      <c r="P96" s="204" t="str">
        <f>IF(AND(ISNUMBER('Precision '!P98),F$3="Y"),'Precision '!P98,"")</f>
        <v/>
      </c>
      <c r="Q96" s="204" t="str">
        <f>IF(AND(ISNUMBER('Precision '!Q98),G$3="Y"),'Precision '!Q98,"")</f>
        <v/>
      </c>
      <c r="R96" s="204" t="str">
        <f>IF(AND(ISNUMBER('Precision '!R98),H$3="Y"),'Precision '!R98,"")</f>
        <v/>
      </c>
      <c r="S96" s="204" t="str">
        <f>IF(AND(ISNUMBER('Precision '!S98),I$3="Y"),'Precision '!S98,"")</f>
        <v/>
      </c>
      <c r="T96" s="204" t="str">
        <f>IF(AND(ISNUMBER('Precision '!T98),J$3="Y"),'Precision '!T98,"")</f>
        <v/>
      </c>
      <c r="U96" s="204" t="str">
        <f>IF(AND(ISNUMBER('Precision '!U98),K$3="Y"),'Precision '!U98,"")</f>
        <v/>
      </c>
      <c r="V96" s="204" t="str">
        <f>IF(AND(ISNUMBER('Precision '!V98),L$3="Y"),'Precision '!V98,"")</f>
        <v/>
      </c>
      <c r="W96" s="204" t="str">
        <f>IF(AND(ISNUMBER('Precision '!W98),M$3="Y"),'Precision '!W98,"")</f>
        <v/>
      </c>
      <c r="X96" s="204" t="str">
        <f>IF(AND(ISNUMBER('Precision '!X98),N$3="Y"),'Precision '!X98,"")</f>
        <v/>
      </c>
      <c r="Y96" s="204" t="str">
        <f>IF(AND(ISNUMBER('Precision '!Y98),O$3="Y"),'Precision '!Y98,"")</f>
        <v/>
      </c>
      <c r="Z96" s="204" t="str">
        <f>IF(AND(ISNUMBER('Precision '!Z98),P$3="Y"),'Precision '!Z98,"")</f>
        <v/>
      </c>
      <c r="AA96" s="204"/>
      <c r="AB96" s="204"/>
      <c r="AC96" s="204"/>
      <c r="AD96" s="204"/>
      <c r="AE96" s="206">
        <v>60</v>
      </c>
      <c r="AF96" s="209" t="e">
        <f>IF(OR(ISBLANK('Precision '!C98),E$2="N"),NA(),'Precision '!C98)</f>
        <v>#N/A</v>
      </c>
      <c r="AG96" s="209" t="e">
        <f>IF(OR(ISBLANK('Precision '!D98),F$2="N"),NA(),'Precision '!D98)</f>
        <v>#N/A</v>
      </c>
      <c r="AH96" s="209" t="e">
        <f>IF(OR(ISBLANK('Precision '!E98),G$2="N"),NA(),'Precision '!E98)</f>
        <v>#N/A</v>
      </c>
      <c r="AI96" s="209" t="e">
        <f>IF(OR(ISBLANK('Precision '!F98),H$2="N"),NA(),'Precision '!F98)</f>
        <v>#N/A</v>
      </c>
      <c r="AJ96" s="209" t="e">
        <f>IF(OR(ISBLANK('Precision '!G98),I$2="N"),NA(),'Precision '!G98)</f>
        <v>#N/A</v>
      </c>
      <c r="AK96" s="209" t="e">
        <f>IF(OR(ISBLANK('Precision '!H98),J$2="N"),NA(),'Precision '!H98)</f>
        <v>#N/A</v>
      </c>
      <c r="AL96" s="209" t="e">
        <f>IF(OR(ISBLANK('Precision '!I98),K$2="N"),NA(),'Precision '!I98)</f>
        <v>#N/A</v>
      </c>
      <c r="AM96" s="209" t="e">
        <f>IF(OR(ISBLANK('Precision '!J98),L$2="N"),NA(),'Precision '!J98)</f>
        <v>#N/A</v>
      </c>
      <c r="AN96" s="209" t="e">
        <f>IF(OR(ISBLANK('Precision '!K98),M$2="N"),NA(),'Precision '!K98)</f>
        <v>#N/A</v>
      </c>
      <c r="AO96" s="209" t="e">
        <f>IF(OR(ISBLANK('Precision '!L98),N$2="N"),NA(),'Precision '!L98)</f>
        <v>#N/A</v>
      </c>
      <c r="AP96" s="209" t="e">
        <f>IF(OR(ISBLANK('Precision '!M98),O$2="N"),NA(),'Precision '!M98)</f>
        <v>#N/A</v>
      </c>
      <c r="AQ96" s="209" t="e">
        <f>IF(OR(ISBLANK('Precision '!N98),P$2="N"),NA(),'Precision '!N98)</f>
        <v>#N/A</v>
      </c>
      <c r="AR96" s="209" t="e">
        <f>IF(OR(ISBLANK('Precision '!O98),E$3="N"),NA(),'Precision '!O98)</f>
        <v>#N/A</v>
      </c>
      <c r="AS96" s="209" t="e">
        <f>IF(OR(ISBLANK('Precision '!P98),F$3="N"),NA(),'Precision '!P98)</f>
        <v>#N/A</v>
      </c>
      <c r="AT96" s="209" t="e">
        <f>IF(OR(ISBLANK('Precision '!Q98),G$3="N"),NA(),'Precision '!Q98)</f>
        <v>#N/A</v>
      </c>
      <c r="AU96" s="209" t="e">
        <f>IF(OR(ISBLANK('Precision '!R98),H$3="N"),NA(),'Precision '!R98)</f>
        <v>#N/A</v>
      </c>
      <c r="AV96" s="209" t="e">
        <f>IF(OR(ISBLANK('Precision '!S98),I$3="N"),NA(),'Precision '!S98)</f>
        <v>#N/A</v>
      </c>
      <c r="AW96" s="209" t="e">
        <f>IF(OR(ISBLANK('Precision '!T98),J$3="N"),NA(),'Precision '!T98)</f>
        <v>#N/A</v>
      </c>
      <c r="AX96" s="209" t="e">
        <f>IF(OR(ISBLANK('Precision '!U98),K$3="N"),NA(),'Precision '!U98)</f>
        <v>#N/A</v>
      </c>
      <c r="AY96" s="209" t="e">
        <f>IF(OR(ISBLANK('Precision '!V98),L$3="N"),NA(),'Precision '!V98)</f>
        <v>#N/A</v>
      </c>
      <c r="AZ96" s="209" t="e">
        <f>IF(OR(ISBLANK('Precision '!W98),M$3="N"),NA(),'Precision '!W98)</f>
        <v>#N/A</v>
      </c>
      <c r="BA96" s="209" t="e">
        <f>IF(OR(ISBLANK('Precision '!X98),N$3="N"),NA(),'Precision '!X98)</f>
        <v>#N/A</v>
      </c>
      <c r="BB96" s="209" t="e">
        <f>IF(OR(ISBLANK('Precision '!Y98),O$3="N"),NA(),'Precision '!Y98)</f>
        <v>#N/A</v>
      </c>
      <c r="BC96" s="209" t="e">
        <f>IF(OR(ISBLANK('Precision '!Z98),P$3="N"),NA(),'Precision '!Z98)</f>
        <v>#N/A</v>
      </c>
      <c r="BD96" s="204"/>
      <c r="BE96" s="204"/>
      <c r="BF96" s="204"/>
      <c r="BG96" s="204"/>
      <c r="BH96" s="204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</row>
    <row r="97" spans="1:73" x14ac:dyDescent="0.2">
      <c r="A97" s="204"/>
      <c r="B97" s="204"/>
      <c r="C97" s="204" t="str">
        <f>IF(AND(ISNUMBER('Precision '!C99),E$2="Y"),'Precision '!C99,"")</f>
        <v/>
      </c>
      <c r="D97" s="204" t="str">
        <f>IF(AND(ISNUMBER('Precision '!D99),F$2="Y"),'Precision '!D99,"")</f>
        <v/>
      </c>
      <c r="E97" s="204" t="str">
        <f>IF(AND(ISNUMBER('Precision '!E99),G$2="Y"),'Precision '!E99,"")</f>
        <v/>
      </c>
      <c r="F97" s="204" t="str">
        <f>IF(AND(ISNUMBER('Precision '!F99),H$2="Y"),'Precision '!F99,"")</f>
        <v/>
      </c>
      <c r="G97" s="204" t="str">
        <f>IF(AND(ISNUMBER('Precision '!G99),I$2="Y"),'Precision '!G99,"")</f>
        <v/>
      </c>
      <c r="H97" s="204" t="str">
        <f>IF(AND(ISNUMBER('Precision '!H99),J$2="Y"),'Precision '!H99,"")</f>
        <v/>
      </c>
      <c r="I97" s="204" t="str">
        <f>IF(AND(ISNUMBER('Precision '!I99),K$2="Y"),'Precision '!I99,"")</f>
        <v/>
      </c>
      <c r="J97" s="204" t="str">
        <f>IF(AND(ISNUMBER('Precision '!J99),L$2="Y"),'Precision '!J99,"")</f>
        <v/>
      </c>
      <c r="K97" s="204" t="str">
        <f>IF(AND(ISNUMBER('Precision '!K99),M$2="Y"),'Precision '!K99,"")</f>
        <v/>
      </c>
      <c r="L97" s="204" t="str">
        <f>IF(AND(ISNUMBER('Precision '!L99),N$2="Y"),'Precision '!L99,"")</f>
        <v/>
      </c>
      <c r="M97" s="204" t="str">
        <f>IF(AND(ISNUMBER('Precision '!M99),O$2="Y"),'Precision '!M99,"")</f>
        <v/>
      </c>
      <c r="N97" s="204" t="str">
        <f>IF(AND(ISNUMBER('Precision '!N99),P$2="Y"),'Precision '!N99,"")</f>
        <v/>
      </c>
      <c r="O97" s="204" t="str">
        <f>IF(AND(ISNUMBER('Precision '!O99),E$3="Y"),'Precision '!O99,"")</f>
        <v/>
      </c>
      <c r="P97" s="204" t="str">
        <f>IF(AND(ISNUMBER('Precision '!P99),F$3="Y"),'Precision '!P99,"")</f>
        <v/>
      </c>
      <c r="Q97" s="204" t="str">
        <f>IF(AND(ISNUMBER('Precision '!Q99),G$3="Y"),'Precision '!Q99,"")</f>
        <v/>
      </c>
      <c r="R97" s="204" t="str">
        <f>IF(AND(ISNUMBER('Precision '!R99),H$3="Y"),'Precision '!R99,"")</f>
        <v/>
      </c>
      <c r="S97" s="204" t="str">
        <f>IF(AND(ISNUMBER('Precision '!S99),I$3="Y"),'Precision '!S99,"")</f>
        <v/>
      </c>
      <c r="T97" s="204" t="str">
        <f>IF(AND(ISNUMBER('Precision '!T99),J$3="Y"),'Precision '!T99,"")</f>
        <v/>
      </c>
      <c r="U97" s="204" t="str">
        <f>IF(AND(ISNUMBER('Precision '!U99),K$3="Y"),'Precision '!U99,"")</f>
        <v/>
      </c>
      <c r="V97" s="204" t="str">
        <f>IF(AND(ISNUMBER('Precision '!V99),L$3="Y"),'Precision '!V99,"")</f>
        <v/>
      </c>
      <c r="W97" s="204" t="str">
        <f>IF(AND(ISNUMBER('Precision '!W99),M$3="Y"),'Precision '!W99,"")</f>
        <v/>
      </c>
      <c r="X97" s="204" t="str">
        <f>IF(AND(ISNUMBER('Precision '!X99),N$3="Y"),'Precision '!X99,"")</f>
        <v/>
      </c>
      <c r="Y97" s="204" t="str">
        <f>IF(AND(ISNUMBER('Precision '!Y99),O$3="Y"),'Precision '!Y99,"")</f>
        <v/>
      </c>
      <c r="Z97" s="204" t="str">
        <f>IF(AND(ISNUMBER('Precision '!Z99),P$3="Y"),'Precision '!Z99,"")</f>
        <v/>
      </c>
      <c r="AA97" s="204"/>
      <c r="AB97" s="204"/>
      <c r="AC97" s="204"/>
      <c r="AD97" s="204"/>
      <c r="AE97" s="206">
        <v>61</v>
      </c>
      <c r="AF97" s="209" t="e">
        <f>IF(OR(ISBLANK('Precision '!C99),E$2="N"),NA(),'Precision '!C99)</f>
        <v>#N/A</v>
      </c>
      <c r="AG97" s="209" t="e">
        <f>IF(OR(ISBLANK('Precision '!D99),F$2="N"),NA(),'Precision '!D99)</f>
        <v>#N/A</v>
      </c>
      <c r="AH97" s="209" t="e">
        <f>IF(OR(ISBLANK('Precision '!E99),G$2="N"),NA(),'Precision '!E99)</f>
        <v>#N/A</v>
      </c>
      <c r="AI97" s="209" t="e">
        <f>IF(OR(ISBLANK('Precision '!F99),H$2="N"),NA(),'Precision '!F99)</f>
        <v>#N/A</v>
      </c>
      <c r="AJ97" s="209" t="e">
        <f>IF(OR(ISBLANK('Precision '!G99),I$2="N"),NA(),'Precision '!G99)</f>
        <v>#N/A</v>
      </c>
      <c r="AK97" s="209" t="e">
        <f>IF(OR(ISBLANK('Precision '!H99),J$2="N"),NA(),'Precision '!H99)</f>
        <v>#N/A</v>
      </c>
      <c r="AL97" s="209" t="e">
        <f>IF(OR(ISBLANK('Precision '!I99),K$2="N"),NA(),'Precision '!I99)</f>
        <v>#N/A</v>
      </c>
      <c r="AM97" s="209" t="e">
        <f>IF(OR(ISBLANK('Precision '!J99),L$2="N"),NA(),'Precision '!J99)</f>
        <v>#N/A</v>
      </c>
      <c r="AN97" s="209" t="e">
        <f>IF(OR(ISBLANK('Precision '!K99),M$2="N"),NA(),'Precision '!K99)</f>
        <v>#N/A</v>
      </c>
      <c r="AO97" s="209" t="e">
        <f>IF(OR(ISBLANK('Precision '!L99),N$2="N"),NA(),'Precision '!L99)</f>
        <v>#N/A</v>
      </c>
      <c r="AP97" s="209" t="e">
        <f>IF(OR(ISBLANK('Precision '!M99),O$2="N"),NA(),'Precision '!M99)</f>
        <v>#N/A</v>
      </c>
      <c r="AQ97" s="209" t="e">
        <f>IF(OR(ISBLANK('Precision '!N99),P$2="N"),NA(),'Precision '!N99)</f>
        <v>#N/A</v>
      </c>
      <c r="AR97" s="209" t="e">
        <f>IF(OR(ISBLANK('Precision '!O99),E$3="N"),NA(),'Precision '!O99)</f>
        <v>#N/A</v>
      </c>
      <c r="AS97" s="209" t="e">
        <f>IF(OR(ISBLANK('Precision '!P99),F$3="N"),NA(),'Precision '!P99)</f>
        <v>#N/A</v>
      </c>
      <c r="AT97" s="209" t="e">
        <f>IF(OR(ISBLANK('Precision '!Q99),G$3="N"),NA(),'Precision '!Q99)</f>
        <v>#N/A</v>
      </c>
      <c r="AU97" s="209" t="e">
        <f>IF(OR(ISBLANK('Precision '!R99),H$3="N"),NA(),'Precision '!R99)</f>
        <v>#N/A</v>
      </c>
      <c r="AV97" s="209" t="e">
        <f>IF(OR(ISBLANK('Precision '!S99),I$3="N"),NA(),'Precision '!S99)</f>
        <v>#N/A</v>
      </c>
      <c r="AW97" s="209" t="e">
        <f>IF(OR(ISBLANK('Precision '!T99),J$3="N"),NA(),'Precision '!T99)</f>
        <v>#N/A</v>
      </c>
      <c r="AX97" s="209" t="e">
        <f>IF(OR(ISBLANK('Precision '!U99),K$3="N"),NA(),'Precision '!U99)</f>
        <v>#N/A</v>
      </c>
      <c r="AY97" s="209" t="e">
        <f>IF(OR(ISBLANK('Precision '!V99),L$3="N"),NA(),'Precision '!V99)</f>
        <v>#N/A</v>
      </c>
      <c r="AZ97" s="209" t="e">
        <f>IF(OR(ISBLANK('Precision '!W99),M$3="N"),NA(),'Precision '!W99)</f>
        <v>#N/A</v>
      </c>
      <c r="BA97" s="209" t="e">
        <f>IF(OR(ISBLANK('Precision '!X99),N$3="N"),NA(),'Precision '!X99)</f>
        <v>#N/A</v>
      </c>
      <c r="BB97" s="209" t="e">
        <f>IF(OR(ISBLANK('Precision '!Y99),O$3="N"),NA(),'Precision '!Y99)</f>
        <v>#N/A</v>
      </c>
      <c r="BC97" s="209" t="e">
        <f>IF(OR(ISBLANK('Precision '!Z99),P$3="N"),NA(),'Precision '!Z99)</f>
        <v>#N/A</v>
      </c>
      <c r="BD97" s="204"/>
      <c r="BE97" s="204"/>
      <c r="BF97" s="204"/>
      <c r="BG97" s="204"/>
      <c r="BH97" s="204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</row>
    <row r="98" spans="1:73" x14ac:dyDescent="0.2">
      <c r="A98" s="204"/>
      <c r="B98" s="204"/>
      <c r="C98" s="204" t="str">
        <f>IF(AND(ISNUMBER('Precision '!C100),E$2="Y"),'Precision '!C100,"")</f>
        <v/>
      </c>
      <c r="D98" s="204" t="str">
        <f>IF(AND(ISNUMBER('Precision '!D100),F$2="Y"),'Precision '!D100,"")</f>
        <v/>
      </c>
      <c r="E98" s="204" t="str">
        <f>IF(AND(ISNUMBER('Precision '!E100),G$2="Y"),'Precision '!E100,"")</f>
        <v/>
      </c>
      <c r="F98" s="204" t="str">
        <f>IF(AND(ISNUMBER('Precision '!F100),H$2="Y"),'Precision '!F100,"")</f>
        <v/>
      </c>
      <c r="G98" s="204" t="str">
        <f>IF(AND(ISNUMBER('Precision '!G100),I$2="Y"),'Precision '!G100,"")</f>
        <v/>
      </c>
      <c r="H98" s="204" t="str">
        <f>IF(AND(ISNUMBER('Precision '!H100),J$2="Y"),'Precision '!H100,"")</f>
        <v/>
      </c>
      <c r="I98" s="204" t="str">
        <f>IF(AND(ISNUMBER('Precision '!I100),K$2="Y"),'Precision '!I100,"")</f>
        <v/>
      </c>
      <c r="J98" s="204" t="str">
        <f>IF(AND(ISNUMBER('Precision '!J100),L$2="Y"),'Precision '!J100,"")</f>
        <v/>
      </c>
      <c r="K98" s="204" t="str">
        <f>IF(AND(ISNUMBER('Precision '!K100),M$2="Y"),'Precision '!K100,"")</f>
        <v/>
      </c>
      <c r="L98" s="204" t="str">
        <f>IF(AND(ISNUMBER('Precision '!L100),N$2="Y"),'Precision '!L100,"")</f>
        <v/>
      </c>
      <c r="M98" s="204" t="str">
        <f>IF(AND(ISNUMBER('Precision '!M100),O$2="Y"),'Precision '!M100,"")</f>
        <v/>
      </c>
      <c r="N98" s="204" t="str">
        <f>IF(AND(ISNUMBER('Precision '!N100),P$2="Y"),'Precision '!N100,"")</f>
        <v/>
      </c>
      <c r="O98" s="204" t="str">
        <f>IF(AND(ISNUMBER('Precision '!O100),E$3="Y"),'Precision '!O100,"")</f>
        <v/>
      </c>
      <c r="P98" s="204" t="str">
        <f>IF(AND(ISNUMBER('Precision '!P100),F$3="Y"),'Precision '!P100,"")</f>
        <v/>
      </c>
      <c r="Q98" s="204" t="str">
        <f>IF(AND(ISNUMBER('Precision '!Q100),G$3="Y"),'Precision '!Q100,"")</f>
        <v/>
      </c>
      <c r="R98" s="204" t="str">
        <f>IF(AND(ISNUMBER('Precision '!R100),H$3="Y"),'Precision '!R100,"")</f>
        <v/>
      </c>
      <c r="S98" s="204" t="str">
        <f>IF(AND(ISNUMBER('Precision '!S100),I$3="Y"),'Precision '!S100,"")</f>
        <v/>
      </c>
      <c r="T98" s="204" t="str">
        <f>IF(AND(ISNUMBER('Precision '!T100),J$3="Y"),'Precision '!T100,"")</f>
        <v/>
      </c>
      <c r="U98" s="204" t="str">
        <f>IF(AND(ISNUMBER('Precision '!U100),K$3="Y"),'Precision '!U100,"")</f>
        <v/>
      </c>
      <c r="V98" s="204" t="str">
        <f>IF(AND(ISNUMBER('Precision '!V100),L$3="Y"),'Precision '!V100,"")</f>
        <v/>
      </c>
      <c r="W98" s="204" t="str">
        <f>IF(AND(ISNUMBER('Precision '!W100),M$3="Y"),'Precision '!W100,"")</f>
        <v/>
      </c>
      <c r="X98" s="204" t="str">
        <f>IF(AND(ISNUMBER('Precision '!X100),N$3="Y"),'Precision '!X100,"")</f>
        <v/>
      </c>
      <c r="Y98" s="204" t="str">
        <f>IF(AND(ISNUMBER('Precision '!Y100),O$3="Y"),'Precision '!Y100,"")</f>
        <v/>
      </c>
      <c r="Z98" s="204" t="str">
        <f>IF(AND(ISNUMBER('Precision '!Z100),P$3="Y"),'Precision '!Z100,"")</f>
        <v/>
      </c>
      <c r="AA98" s="204"/>
      <c r="AB98" s="204"/>
      <c r="AC98" s="204"/>
      <c r="AD98" s="204"/>
      <c r="AE98" s="206">
        <v>62</v>
      </c>
      <c r="AF98" s="209" t="e">
        <f>IF(OR(ISBLANK('Precision '!C100),E$2="N"),NA(),'Precision '!C100)</f>
        <v>#N/A</v>
      </c>
      <c r="AG98" s="209" t="e">
        <f>IF(OR(ISBLANK('Precision '!D100),F$2="N"),NA(),'Precision '!D100)</f>
        <v>#N/A</v>
      </c>
      <c r="AH98" s="209" t="e">
        <f>IF(OR(ISBLANK('Precision '!E100),G$2="N"),NA(),'Precision '!E100)</f>
        <v>#N/A</v>
      </c>
      <c r="AI98" s="209" t="e">
        <f>IF(OR(ISBLANK('Precision '!F100),H$2="N"),NA(),'Precision '!F100)</f>
        <v>#N/A</v>
      </c>
      <c r="AJ98" s="209" t="e">
        <f>IF(OR(ISBLANK('Precision '!G100),I$2="N"),NA(),'Precision '!G100)</f>
        <v>#N/A</v>
      </c>
      <c r="AK98" s="209" t="e">
        <f>IF(OR(ISBLANK('Precision '!H100),J$2="N"),NA(),'Precision '!H100)</f>
        <v>#N/A</v>
      </c>
      <c r="AL98" s="209" t="e">
        <f>IF(OR(ISBLANK('Precision '!I100),K$2="N"),NA(),'Precision '!I100)</f>
        <v>#N/A</v>
      </c>
      <c r="AM98" s="209" t="e">
        <f>IF(OR(ISBLANK('Precision '!J100),L$2="N"),NA(),'Precision '!J100)</f>
        <v>#N/A</v>
      </c>
      <c r="AN98" s="209" t="e">
        <f>IF(OR(ISBLANK('Precision '!K100),M$2="N"),NA(),'Precision '!K100)</f>
        <v>#N/A</v>
      </c>
      <c r="AO98" s="209" t="e">
        <f>IF(OR(ISBLANK('Precision '!L100),N$2="N"),NA(),'Precision '!L100)</f>
        <v>#N/A</v>
      </c>
      <c r="AP98" s="209" t="e">
        <f>IF(OR(ISBLANK('Precision '!M100),O$2="N"),NA(),'Precision '!M100)</f>
        <v>#N/A</v>
      </c>
      <c r="AQ98" s="209" t="e">
        <f>IF(OR(ISBLANK('Precision '!N100),P$2="N"),NA(),'Precision '!N100)</f>
        <v>#N/A</v>
      </c>
      <c r="AR98" s="209" t="e">
        <f>IF(OR(ISBLANK('Precision '!O100),E$3="N"),NA(),'Precision '!O100)</f>
        <v>#N/A</v>
      </c>
      <c r="AS98" s="209" t="e">
        <f>IF(OR(ISBLANK('Precision '!P100),F$3="N"),NA(),'Precision '!P100)</f>
        <v>#N/A</v>
      </c>
      <c r="AT98" s="209" t="e">
        <f>IF(OR(ISBLANK('Precision '!Q100),G$3="N"),NA(),'Precision '!Q100)</f>
        <v>#N/A</v>
      </c>
      <c r="AU98" s="209" t="e">
        <f>IF(OR(ISBLANK('Precision '!R100),H$3="N"),NA(),'Precision '!R100)</f>
        <v>#N/A</v>
      </c>
      <c r="AV98" s="209" t="e">
        <f>IF(OR(ISBLANK('Precision '!S100),I$3="N"),NA(),'Precision '!S100)</f>
        <v>#N/A</v>
      </c>
      <c r="AW98" s="209" t="e">
        <f>IF(OR(ISBLANK('Precision '!T100),J$3="N"),NA(),'Precision '!T100)</f>
        <v>#N/A</v>
      </c>
      <c r="AX98" s="209" t="e">
        <f>IF(OR(ISBLANK('Precision '!U100),K$3="N"),NA(),'Precision '!U100)</f>
        <v>#N/A</v>
      </c>
      <c r="AY98" s="209" t="e">
        <f>IF(OR(ISBLANK('Precision '!V100),L$3="N"),NA(),'Precision '!V100)</f>
        <v>#N/A</v>
      </c>
      <c r="AZ98" s="209" t="e">
        <f>IF(OR(ISBLANK('Precision '!W100),M$3="N"),NA(),'Precision '!W100)</f>
        <v>#N/A</v>
      </c>
      <c r="BA98" s="209" t="e">
        <f>IF(OR(ISBLANK('Precision '!X100),N$3="N"),NA(),'Precision '!X100)</f>
        <v>#N/A</v>
      </c>
      <c r="BB98" s="209" t="e">
        <f>IF(OR(ISBLANK('Precision '!Y100),O$3="N"),NA(),'Precision '!Y100)</f>
        <v>#N/A</v>
      </c>
      <c r="BC98" s="209" t="e">
        <f>IF(OR(ISBLANK('Precision '!Z100),P$3="N"),NA(),'Precision '!Z100)</f>
        <v>#N/A</v>
      </c>
      <c r="BD98" s="204"/>
      <c r="BE98" s="204"/>
      <c r="BF98" s="204"/>
      <c r="BG98" s="204"/>
      <c r="BH98" s="204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</row>
    <row r="99" spans="1:73" x14ac:dyDescent="0.2">
      <c r="A99" s="204"/>
      <c r="B99" s="204"/>
      <c r="C99" s="204" t="str">
        <f>IF(AND(ISNUMBER('Precision '!C101),E$2="Y"),'Precision '!C101,"")</f>
        <v/>
      </c>
      <c r="D99" s="204" t="str">
        <f>IF(AND(ISNUMBER('Precision '!D101),F$2="Y"),'Precision '!D101,"")</f>
        <v/>
      </c>
      <c r="E99" s="204" t="str">
        <f>IF(AND(ISNUMBER('Precision '!E101),G$2="Y"),'Precision '!E101,"")</f>
        <v/>
      </c>
      <c r="F99" s="204" t="str">
        <f>IF(AND(ISNUMBER('Precision '!F101),H$2="Y"),'Precision '!F101,"")</f>
        <v/>
      </c>
      <c r="G99" s="204" t="str">
        <f>IF(AND(ISNUMBER('Precision '!G101),I$2="Y"),'Precision '!G101,"")</f>
        <v/>
      </c>
      <c r="H99" s="204" t="str">
        <f>IF(AND(ISNUMBER('Precision '!H101),J$2="Y"),'Precision '!H101,"")</f>
        <v/>
      </c>
      <c r="I99" s="204" t="str">
        <f>IF(AND(ISNUMBER('Precision '!I101),K$2="Y"),'Precision '!I101,"")</f>
        <v/>
      </c>
      <c r="J99" s="204" t="str">
        <f>IF(AND(ISNUMBER('Precision '!J101),L$2="Y"),'Precision '!J101,"")</f>
        <v/>
      </c>
      <c r="K99" s="204" t="str">
        <f>IF(AND(ISNUMBER('Precision '!K101),M$2="Y"),'Precision '!K101,"")</f>
        <v/>
      </c>
      <c r="L99" s="204" t="str">
        <f>IF(AND(ISNUMBER('Precision '!L101),N$2="Y"),'Precision '!L101,"")</f>
        <v/>
      </c>
      <c r="M99" s="204" t="str">
        <f>IF(AND(ISNUMBER('Precision '!M101),O$2="Y"),'Precision '!M101,"")</f>
        <v/>
      </c>
      <c r="N99" s="204" t="str">
        <f>IF(AND(ISNUMBER('Precision '!N101),P$2="Y"),'Precision '!N101,"")</f>
        <v/>
      </c>
      <c r="O99" s="204" t="str">
        <f>IF(AND(ISNUMBER('Precision '!O101),E$3="Y"),'Precision '!O101,"")</f>
        <v/>
      </c>
      <c r="P99" s="204" t="str">
        <f>IF(AND(ISNUMBER('Precision '!P101),F$3="Y"),'Precision '!P101,"")</f>
        <v/>
      </c>
      <c r="Q99" s="204" t="str">
        <f>IF(AND(ISNUMBER('Precision '!Q101),G$3="Y"),'Precision '!Q101,"")</f>
        <v/>
      </c>
      <c r="R99" s="204" t="str">
        <f>IF(AND(ISNUMBER('Precision '!R101),H$3="Y"),'Precision '!R101,"")</f>
        <v/>
      </c>
      <c r="S99" s="204" t="str">
        <f>IF(AND(ISNUMBER('Precision '!S101),I$3="Y"),'Precision '!S101,"")</f>
        <v/>
      </c>
      <c r="T99" s="204" t="str">
        <f>IF(AND(ISNUMBER('Precision '!T101),J$3="Y"),'Precision '!T101,"")</f>
        <v/>
      </c>
      <c r="U99" s="204" t="str">
        <f>IF(AND(ISNUMBER('Precision '!U101),K$3="Y"),'Precision '!U101,"")</f>
        <v/>
      </c>
      <c r="V99" s="204" t="str">
        <f>IF(AND(ISNUMBER('Precision '!V101),L$3="Y"),'Precision '!V101,"")</f>
        <v/>
      </c>
      <c r="W99" s="204" t="str">
        <f>IF(AND(ISNUMBER('Precision '!W101),M$3="Y"),'Precision '!W101,"")</f>
        <v/>
      </c>
      <c r="X99" s="204" t="str">
        <f>IF(AND(ISNUMBER('Precision '!X101),N$3="Y"),'Precision '!X101,"")</f>
        <v/>
      </c>
      <c r="Y99" s="204" t="str">
        <f>IF(AND(ISNUMBER('Precision '!Y101),O$3="Y"),'Precision '!Y101,"")</f>
        <v/>
      </c>
      <c r="Z99" s="204" t="str">
        <f>IF(AND(ISNUMBER('Precision '!Z101),P$3="Y"),'Precision '!Z101,"")</f>
        <v/>
      </c>
      <c r="AA99" s="204"/>
      <c r="AB99" s="204"/>
      <c r="AC99" s="204"/>
      <c r="AD99" s="204"/>
      <c r="AE99" s="206">
        <v>63</v>
      </c>
      <c r="AF99" s="209" t="e">
        <f>IF(OR(ISBLANK('Precision '!C101),E$2="N"),NA(),'Precision '!C101)</f>
        <v>#N/A</v>
      </c>
      <c r="AG99" s="209" t="e">
        <f>IF(OR(ISBLANK('Precision '!D101),F$2="N"),NA(),'Precision '!D101)</f>
        <v>#N/A</v>
      </c>
      <c r="AH99" s="209" t="e">
        <f>IF(OR(ISBLANK('Precision '!E101),G$2="N"),NA(),'Precision '!E101)</f>
        <v>#N/A</v>
      </c>
      <c r="AI99" s="209" t="e">
        <f>IF(OR(ISBLANK('Precision '!F101),H$2="N"),NA(),'Precision '!F101)</f>
        <v>#N/A</v>
      </c>
      <c r="AJ99" s="209" t="e">
        <f>IF(OR(ISBLANK('Precision '!G101),I$2="N"),NA(),'Precision '!G101)</f>
        <v>#N/A</v>
      </c>
      <c r="AK99" s="209" t="e">
        <f>IF(OR(ISBLANK('Precision '!H101),J$2="N"),NA(),'Precision '!H101)</f>
        <v>#N/A</v>
      </c>
      <c r="AL99" s="209" t="e">
        <f>IF(OR(ISBLANK('Precision '!I101),K$2="N"),NA(),'Precision '!I101)</f>
        <v>#N/A</v>
      </c>
      <c r="AM99" s="209" t="e">
        <f>IF(OR(ISBLANK('Precision '!J101),L$2="N"),NA(),'Precision '!J101)</f>
        <v>#N/A</v>
      </c>
      <c r="AN99" s="209" t="e">
        <f>IF(OR(ISBLANK('Precision '!K101),M$2="N"),NA(),'Precision '!K101)</f>
        <v>#N/A</v>
      </c>
      <c r="AO99" s="209" t="e">
        <f>IF(OR(ISBLANK('Precision '!L101),N$2="N"),NA(),'Precision '!L101)</f>
        <v>#N/A</v>
      </c>
      <c r="AP99" s="209" t="e">
        <f>IF(OR(ISBLANK('Precision '!M101),O$2="N"),NA(),'Precision '!M101)</f>
        <v>#N/A</v>
      </c>
      <c r="AQ99" s="209" t="e">
        <f>IF(OR(ISBLANK('Precision '!N101),P$2="N"),NA(),'Precision '!N101)</f>
        <v>#N/A</v>
      </c>
      <c r="AR99" s="209" t="e">
        <f>IF(OR(ISBLANK('Precision '!O101),E$3="N"),NA(),'Precision '!O101)</f>
        <v>#N/A</v>
      </c>
      <c r="AS99" s="209" t="e">
        <f>IF(OR(ISBLANK('Precision '!P101),F$3="N"),NA(),'Precision '!P101)</f>
        <v>#N/A</v>
      </c>
      <c r="AT99" s="209" t="e">
        <f>IF(OR(ISBLANK('Precision '!Q101),G$3="N"),NA(),'Precision '!Q101)</f>
        <v>#N/A</v>
      </c>
      <c r="AU99" s="209" t="e">
        <f>IF(OR(ISBLANK('Precision '!R101),H$3="N"),NA(),'Precision '!R101)</f>
        <v>#N/A</v>
      </c>
      <c r="AV99" s="209" t="e">
        <f>IF(OR(ISBLANK('Precision '!S101),I$3="N"),NA(),'Precision '!S101)</f>
        <v>#N/A</v>
      </c>
      <c r="AW99" s="209" t="e">
        <f>IF(OR(ISBLANK('Precision '!T101),J$3="N"),NA(),'Precision '!T101)</f>
        <v>#N/A</v>
      </c>
      <c r="AX99" s="209" t="e">
        <f>IF(OR(ISBLANK('Precision '!U101),K$3="N"),NA(),'Precision '!U101)</f>
        <v>#N/A</v>
      </c>
      <c r="AY99" s="209" t="e">
        <f>IF(OR(ISBLANK('Precision '!V101),L$3="N"),NA(),'Precision '!V101)</f>
        <v>#N/A</v>
      </c>
      <c r="AZ99" s="209" t="e">
        <f>IF(OR(ISBLANK('Precision '!W101),M$3="N"),NA(),'Precision '!W101)</f>
        <v>#N/A</v>
      </c>
      <c r="BA99" s="209" t="e">
        <f>IF(OR(ISBLANK('Precision '!X101),N$3="N"),NA(),'Precision '!X101)</f>
        <v>#N/A</v>
      </c>
      <c r="BB99" s="209" t="e">
        <f>IF(OR(ISBLANK('Precision '!Y101),O$3="N"),NA(),'Precision '!Y101)</f>
        <v>#N/A</v>
      </c>
      <c r="BC99" s="209" t="e">
        <f>IF(OR(ISBLANK('Precision '!Z101),P$3="N"),NA(),'Precision '!Z101)</f>
        <v>#N/A</v>
      </c>
      <c r="BD99" s="204"/>
      <c r="BE99" s="204"/>
      <c r="BF99" s="204"/>
      <c r="BG99" s="204"/>
      <c r="BH99" s="204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</row>
    <row r="100" spans="1:73" x14ac:dyDescent="0.2">
      <c r="A100" s="204"/>
      <c r="B100" s="204"/>
      <c r="C100" s="204" t="str">
        <f>IF(AND(ISNUMBER('Precision '!C102),E$2="Y"),'Precision '!C102,"")</f>
        <v/>
      </c>
      <c r="D100" s="204" t="str">
        <f>IF(AND(ISNUMBER('Precision '!D102),F$2="Y"),'Precision '!D102,"")</f>
        <v/>
      </c>
      <c r="E100" s="204" t="str">
        <f>IF(AND(ISNUMBER('Precision '!E102),G$2="Y"),'Precision '!E102,"")</f>
        <v/>
      </c>
      <c r="F100" s="204" t="str">
        <f>IF(AND(ISNUMBER('Precision '!F102),H$2="Y"),'Precision '!F102,"")</f>
        <v/>
      </c>
      <c r="G100" s="204" t="str">
        <f>IF(AND(ISNUMBER('Precision '!G102),I$2="Y"),'Precision '!G102,"")</f>
        <v/>
      </c>
      <c r="H100" s="204" t="str">
        <f>IF(AND(ISNUMBER('Precision '!H102),J$2="Y"),'Precision '!H102,"")</f>
        <v/>
      </c>
      <c r="I100" s="204" t="str">
        <f>IF(AND(ISNUMBER('Precision '!I102),K$2="Y"),'Precision '!I102,"")</f>
        <v/>
      </c>
      <c r="J100" s="204" t="str">
        <f>IF(AND(ISNUMBER('Precision '!J102),L$2="Y"),'Precision '!J102,"")</f>
        <v/>
      </c>
      <c r="K100" s="204" t="str">
        <f>IF(AND(ISNUMBER('Precision '!K102),M$2="Y"),'Precision '!K102,"")</f>
        <v/>
      </c>
      <c r="L100" s="204" t="str">
        <f>IF(AND(ISNUMBER('Precision '!L102),N$2="Y"),'Precision '!L102,"")</f>
        <v/>
      </c>
      <c r="M100" s="204" t="str">
        <f>IF(AND(ISNUMBER('Precision '!M102),O$2="Y"),'Precision '!M102,"")</f>
        <v/>
      </c>
      <c r="N100" s="204" t="str">
        <f>IF(AND(ISNUMBER('Precision '!N102),P$2="Y"),'Precision '!N102,"")</f>
        <v/>
      </c>
      <c r="O100" s="204" t="str">
        <f>IF(AND(ISNUMBER('Precision '!O102),E$3="Y"),'Precision '!O102,"")</f>
        <v/>
      </c>
      <c r="P100" s="204" t="str">
        <f>IF(AND(ISNUMBER('Precision '!P102),F$3="Y"),'Precision '!P102,"")</f>
        <v/>
      </c>
      <c r="Q100" s="204" t="str">
        <f>IF(AND(ISNUMBER('Precision '!Q102),G$3="Y"),'Precision '!Q102,"")</f>
        <v/>
      </c>
      <c r="R100" s="204" t="str">
        <f>IF(AND(ISNUMBER('Precision '!R102),H$3="Y"),'Precision '!R102,"")</f>
        <v/>
      </c>
      <c r="S100" s="204" t="str">
        <f>IF(AND(ISNUMBER('Precision '!S102),I$3="Y"),'Precision '!S102,"")</f>
        <v/>
      </c>
      <c r="T100" s="204" t="str">
        <f>IF(AND(ISNUMBER('Precision '!T102),J$3="Y"),'Precision '!T102,"")</f>
        <v/>
      </c>
      <c r="U100" s="204" t="str">
        <f>IF(AND(ISNUMBER('Precision '!U102),K$3="Y"),'Precision '!U102,"")</f>
        <v/>
      </c>
      <c r="V100" s="204" t="str">
        <f>IF(AND(ISNUMBER('Precision '!V102),L$3="Y"),'Precision '!V102,"")</f>
        <v/>
      </c>
      <c r="W100" s="204" t="str">
        <f>IF(AND(ISNUMBER('Precision '!W102),M$3="Y"),'Precision '!W102,"")</f>
        <v/>
      </c>
      <c r="X100" s="204" t="str">
        <f>IF(AND(ISNUMBER('Precision '!X102),N$3="Y"),'Precision '!X102,"")</f>
        <v/>
      </c>
      <c r="Y100" s="204" t="str">
        <f>IF(AND(ISNUMBER('Precision '!Y102),O$3="Y"),'Precision '!Y102,"")</f>
        <v/>
      </c>
      <c r="Z100" s="204" t="str">
        <f>IF(AND(ISNUMBER('Precision '!Z102),P$3="Y"),'Precision '!Z102,"")</f>
        <v/>
      </c>
      <c r="AA100" s="204"/>
      <c r="AB100" s="204"/>
      <c r="AC100" s="204"/>
      <c r="AD100" s="204"/>
      <c r="AE100" s="206">
        <v>64</v>
      </c>
      <c r="AF100" s="209" t="e">
        <f>IF(OR(ISBLANK('Precision '!C102),E$2="N"),NA(),'Precision '!C102)</f>
        <v>#N/A</v>
      </c>
      <c r="AG100" s="209" t="e">
        <f>IF(OR(ISBLANK('Precision '!D102),F$2="N"),NA(),'Precision '!D102)</f>
        <v>#N/A</v>
      </c>
      <c r="AH100" s="209" t="e">
        <f>IF(OR(ISBLANK('Precision '!E102),G$2="N"),NA(),'Precision '!E102)</f>
        <v>#N/A</v>
      </c>
      <c r="AI100" s="209" t="e">
        <f>IF(OR(ISBLANK('Precision '!F102),H$2="N"),NA(),'Precision '!F102)</f>
        <v>#N/A</v>
      </c>
      <c r="AJ100" s="209" t="e">
        <f>IF(OR(ISBLANK('Precision '!G102),I$2="N"),NA(),'Precision '!G102)</f>
        <v>#N/A</v>
      </c>
      <c r="AK100" s="209" t="e">
        <f>IF(OR(ISBLANK('Precision '!H102),J$2="N"),NA(),'Precision '!H102)</f>
        <v>#N/A</v>
      </c>
      <c r="AL100" s="209" t="e">
        <f>IF(OR(ISBLANK('Precision '!I102),K$2="N"),NA(),'Precision '!I102)</f>
        <v>#N/A</v>
      </c>
      <c r="AM100" s="209" t="e">
        <f>IF(OR(ISBLANK('Precision '!J102),L$2="N"),NA(),'Precision '!J102)</f>
        <v>#N/A</v>
      </c>
      <c r="AN100" s="209" t="e">
        <f>IF(OR(ISBLANK('Precision '!K102),M$2="N"),NA(),'Precision '!K102)</f>
        <v>#N/A</v>
      </c>
      <c r="AO100" s="209" t="e">
        <f>IF(OR(ISBLANK('Precision '!L102),N$2="N"),NA(),'Precision '!L102)</f>
        <v>#N/A</v>
      </c>
      <c r="AP100" s="209" t="e">
        <f>IF(OR(ISBLANK('Precision '!M102),O$2="N"),NA(),'Precision '!M102)</f>
        <v>#N/A</v>
      </c>
      <c r="AQ100" s="209" t="e">
        <f>IF(OR(ISBLANK('Precision '!N102),P$2="N"),NA(),'Precision '!N102)</f>
        <v>#N/A</v>
      </c>
      <c r="AR100" s="209" t="e">
        <f>IF(OR(ISBLANK('Precision '!O102),E$3="N"),NA(),'Precision '!O102)</f>
        <v>#N/A</v>
      </c>
      <c r="AS100" s="209" t="e">
        <f>IF(OR(ISBLANK('Precision '!P102),F$3="N"),NA(),'Precision '!P102)</f>
        <v>#N/A</v>
      </c>
      <c r="AT100" s="209" t="e">
        <f>IF(OR(ISBLANK('Precision '!Q102),G$3="N"),NA(),'Precision '!Q102)</f>
        <v>#N/A</v>
      </c>
      <c r="AU100" s="209" t="e">
        <f>IF(OR(ISBLANK('Precision '!R102),H$3="N"),NA(),'Precision '!R102)</f>
        <v>#N/A</v>
      </c>
      <c r="AV100" s="209" t="e">
        <f>IF(OR(ISBLANK('Precision '!S102),I$3="N"),NA(),'Precision '!S102)</f>
        <v>#N/A</v>
      </c>
      <c r="AW100" s="209" t="e">
        <f>IF(OR(ISBLANK('Precision '!T102),J$3="N"),NA(),'Precision '!T102)</f>
        <v>#N/A</v>
      </c>
      <c r="AX100" s="209" t="e">
        <f>IF(OR(ISBLANK('Precision '!U102),K$3="N"),NA(),'Precision '!U102)</f>
        <v>#N/A</v>
      </c>
      <c r="AY100" s="209" t="e">
        <f>IF(OR(ISBLANK('Precision '!V102),L$3="N"),NA(),'Precision '!V102)</f>
        <v>#N/A</v>
      </c>
      <c r="AZ100" s="209" t="e">
        <f>IF(OR(ISBLANK('Precision '!W102),M$3="N"),NA(),'Precision '!W102)</f>
        <v>#N/A</v>
      </c>
      <c r="BA100" s="209" t="e">
        <f>IF(OR(ISBLANK('Precision '!X102),N$3="N"),NA(),'Precision '!X102)</f>
        <v>#N/A</v>
      </c>
      <c r="BB100" s="209" t="e">
        <f>IF(OR(ISBLANK('Precision '!Y102),O$3="N"),NA(),'Precision '!Y102)</f>
        <v>#N/A</v>
      </c>
      <c r="BC100" s="209" t="e">
        <f>IF(OR(ISBLANK('Precision '!Z102),P$3="N"),NA(),'Precision '!Z102)</f>
        <v>#N/A</v>
      </c>
      <c r="BD100" s="204"/>
      <c r="BE100" s="204"/>
      <c r="BF100" s="204"/>
      <c r="BG100" s="204"/>
      <c r="BH100" s="204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</row>
    <row r="101" spans="1:73" x14ac:dyDescent="0.2">
      <c r="A101" s="204"/>
      <c r="B101" s="204"/>
      <c r="C101" s="204" t="str">
        <f>IF(AND(ISNUMBER('Precision '!C103),E$2="Y"),'Precision '!C103,"")</f>
        <v/>
      </c>
      <c r="D101" s="204" t="str">
        <f>IF(AND(ISNUMBER('Precision '!D103),F$2="Y"),'Precision '!D103,"")</f>
        <v/>
      </c>
      <c r="E101" s="204" t="str">
        <f>IF(AND(ISNUMBER('Precision '!E103),G$2="Y"),'Precision '!E103,"")</f>
        <v/>
      </c>
      <c r="F101" s="204" t="str">
        <f>IF(AND(ISNUMBER('Precision '!F103),H$2="Y"),'Precision '!F103,"")</f>
        <v/>
      </c>
      <c r="G101" s="204" t="str">
        <f>IF(AND(ISNUMBER('Precision '!G103),I$2="Y"),'Precision '!G103,"")</f>
        <v/>
      </c>
      <c r="H101" s="204" t="str">
        <f>IF(AND(ISNUMBER('Precision '!H103),J$2="Y"),'Precision '!H103,"")</f>
        <v/>
      </c>
      <c r="I101" s="204" t="str">
        <f>IF(AND(ISNUMBER('Precision '!I103),K$2="Y"),'Precision '!I103,"")</f>
        <v/>
      </c>
      <c r="J101" s="204" t="str">
        <f>IF(AND(ISNUMBER('Precision '!J103),L$2="Y"),'Precision '!J103,"")</f>
        <v/>
      </c>
      <c r="K101" s="204" t="str">
        <f>IF(AND(ISNUMBER('Precision '!K103),M$2="Y"),'Precision '!K103,"")</f>
        <v/>
      </c>
      <c r="L101" s="204" t="str">
        <f>IF(AND(ISNUMBER('Precision '!L103),N$2="Y"),'Precision '!L103,"")</f>
        <v/>
      </c>
      <c r="M101" s="204" t="str">
        <f>IF(AND(ISNUMBER('Precision '!M103),O$2="Y"),'Precision '!M103,"")</f>
        <v/>
      </c>
      <c r="N101" s="204" t="str">
        <f>IF(AND(ISNUMBER('Precision '!N103),P$2="Y"),'Precision '!N103,"")</f>
        <v/>
      </c>
      <c r="O101" s="204" t="str">
        <f>IF(AND(ISNUMBER('Precision '!O103),E$3="Y"),'Precision '!O103,"")</f>
        <v/>
      </c>
      <c r="P101" s="204" t="str">
        <f>IF(AND(ISNUMBER('Precision '!P103),F$3="Y"),'Precision '!P103,"")</f>
        <v/>
      </c>
      <c r="Q101" s="204" t="str">
        <f>IF(AND(ISNUMBER('Precision '!Q103),G$3="Y"),'Precision '!Q103,"")</f>
        <v/>
      </c>
      <c r="R101" s="204" t="str">
        <f>IF(AND(ISNUMBER('Precision '!R103),H$3="Y"),'Precision '!R103,"")</f>
        <v/>
      </c>
      <c r="S101" s="204" t="str">
        <f>IF(AND(ISNUMBER('Precision '!S103),I$3="Y"),'Precision '!S103,"")</f>
        <v/>
      </c>
      <c r="T101" s="204" t="str">
        <f>IF(AND(ISNUMBER('Precision '!T103),J$3="Y"),'Precision '!T103,"")</f>
        <v/>
      </c>
      <c r="U101" s="204" t="str">
        <f>IF(AND(ISNUMBER('Precision '!U103),K$3="Y"),'Precision '!U103,"")</f>
        <v/>
      </c>
      <c r="V101" s="204" t="str">
        <f>IF(AND(ISNUMBER('Precision '!V103),L$3="Y"),'Precision '!V103,"")</f>
        <v/>
      </c>
      <c r="W101" s="204" t="str">
        <f>IF(AND(ISNUMBER('Precision '!W103),M$3="Y"),'Precision '!W103,"")</f>
        <v/>
      </c>
      <c r="X101" s="204" t="str">
        <f>IF(AND(ISNUMBER('Precision '!X103),N$3="Y"),'Precision '!X103,"")</f>
        <v/>
      </c>
      <c r="Y101" s="204" t="str">
        <f>IF(AND(ISNUMBER('Precision '!Y103),O$3="Y"),'Precision '!Y103,"")</f>
        <v/>
      </c>
      <c r="Z101" s="204" t="str">
        <f>IF(AND(ISNUMBER('Precision '!Z103),P$3="Y"),'Precision '!Z103,"")</f>
        <v/>
      </c>
      <c r="AA101" s="204"/>
      <c r="AB101" s="204"/>
      <c r="AC101" s="204"/>
      <c r="AD101" s="204"/>
      <c r="AE101" s="206">
        <v>65</v>
      </c>
      <c r="AF101" s="209" t="e">
        <f>IF(OR(ISBLANK('Precision '!C103),E$2="N"),NA(),'Precision '!C103)</f>
        <v>#N/A</v>
      </c>
      <c r="AG101" s="209" t="e">
        <f>IF(OR(ISBLANK('Precision '!D103),F$2="N"),NA(),'Precision '!D103)</f>
        <v>#N/A</v>
      </c>
      <c r="AH101" s="209" t="e">
        <f>IF(OR(ISBLANK('Precision '!E103),G$2="N"),NA(),'Precision '!E103)</f>
        <v>#N/A</v>
      </c>
      <c r="AI101" s="209" t="e">
        <f>IF(OR(ISBLANK('Precision '!F103),H$2="N"),NA(),'Precision '!F103)</f>
        <v>#N/A</v>
      </c>
      <c r="AJ101" s="209" t="e">
        <f>IF(OR(ISBLANK('Precision '!G103),I$2="N"),NA(),'Precision '!G103)</f>
        <v>#N/A</v>
      </c>
      <c r="AK101" s="209" t="e">
        <f>IF(OR(ISBLANK('Precision '!H103),J$2="N"),NA(),'Precision '!H103)</f>
        <v>#N/A</v>
      </c>
      <c r="AL101" s="209" t="e">
        <f>IF(OR(ISBLANK('Precision '!I103),K$2="N"),NA(),'Precision '!I103)</f>
        <v>#N/A</v>
      </c>
      <c r="AM101" s="209" t="e">
        <f>IF(OR(ISBLANK('Precision '!J103),L$2="N"),NA(),'Precision '!J103)</f>
        <v>#N/A</v>
      </c>
      <c r="AN101" s="209" t="e">
        <f>IF(OR(ISBLANK('Precision '!K103),M$2="N"),NA(),'Precision '!K103)</f>
        <v>#N/A</v>
      </c>
      <c r="AO101" s="209" t="e">
        <f>IF(OR(ISBLANK('Precision '!L103),N$2="N"),NA(),'Precision '!L103)</f>
        <v>#N/A</v>
      </c>
      <c r="AP101" s="209" t="e">
        <f>IF(OR(ISBLANK('Precision '!M103),O$2="N"),NA(),'Precision '!M103)</f>
        <v>#N/A</v>
      </c>
      <c r="AQ101" s="209" t="e">
        <f>IF(OR(ISBLANK('Precision '!N103),P$2="N"),NA(),'Precision '!N103)</f>
        <v>#N/A</v>
      </c>
      <c r="AR101" s="209" t="e">
        <f>IF(OR(ISBLANK('Precision '!O103),E$3="N"),NA(),'Precision '!O103)</f>
        <v>#N/A</v>
      </c>
      <c r="AS101" s="209" t="e">
        <f>IF(OR(ISBLANK('Precision '!P103),F$3="N"),NA(),'Precision '!P103)</f>
        <v>#N/A</v>
      </c>
      <c r="AT101" s="209" t="e">
        <f>IF(OR(ISBLANK('Precision '!Q103),G$3="N"),NA(),'Precision '!Q103)</f>
        <v>#N/A</v>
      </c>
      <c r="AU101" s="209" t="e">
        <f>IF(OR(ISBLANK('Precision '!R103),H$3="N"),NA(),'Precision '!R103)</f>
        <v>#N/A</v>
      </c>
      <c r="AV101" s="209" t="e">
        <f>IF(OR(ISBLANK('Precision '!S103),I$3="N"),NA(),'Precision '!S103)</f>
        <v>#N/A</v>
      </c>
      <c r="AW101" s="209" t="e">
        <f>IF(OR(ISBLANK('Precision '!T103),J$3="N"),NA(),'Precision '!T103)</f>
        <v>#N/A</v>
      </c>
      <c r="AX101" s="209" t="e">
        <f>IF(OR(ISBLANK('Precision '!U103),K$3="N"),NA(),'Precision '!U103)</f>
        <v>#N/A</v>
      </c>
      <c r="AY101" s="209" t="e">
        <f>IF(OR(ISBLANK('Precision '!V103),L$3="N"),NA(),'Precision '!V103)</f>
        <v>#N/A</v>
      </c>
      <c r="AZ101" s="209" t="e">
        <f>IF(OR(ISBLANK('Precision '!W103),M$3="N"),NA(),'Precision '!W103)</f>
        <v>#N/A</v>
      </c>
      <c r="BA101" s="209" t="e">
        <f>IF(OR(ISBLANK('Precision '!X103),N$3="N"),NA(),'Precision '!X103)</f>
        <v>#N/A</v>
      </c>
      <c r="BB101" s="209" t="e">
        <f>IF(OR(ISBLANK('Precision '!Y103),O$3="N"),NA(),'Precision '!Y103)</f>
        <v>#N/A</v>
      </c>
      <c r="BC101" s="209" t="e">
        <f>IF(OR(ISBLANK('Precision '!Z103),P$3="N"),NA(),'Precision '!Z103)</f>
        <v>#N/A</v>
      </c>
      <c r="BD101" s="204"/>
      <c r="BE101" s="204"/>
      <c r="BF101" s="204"/>
      <c r="BG101" s="204"/>
      <c r="BH101" s="204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</row>
    <row r="102" spans="1:73" x14ac:dyDescent="0.2">
      <c r="A102" s="204"/>
      <c r="B102" s="204"/>
      <c r="C102" s="204" t="str">
        <f>IF(AND(ISNUMBER('Precision '!C104),E$2="Y"),'Precision '!C104,"")</f>
        <v/>
      </c>
      <c r="D102" s="204" t="str">
        <f>IF(AND(ISNUMBER('Precision '!D104),F$2="Y"),'Precision '!D104,"")</f>
        <v/>
      </c>
      <c r="E102" s="204" t="str">
        <f>IF(AND(ISNUMBER('Precision '!E104),G$2="Y"),'Precision '!E104,"")</f>
        <v/>
      </c>
      <c r="F102" s="204" t="str">
        <f>IF(AND(ISNUMBER('Precision '!F104),H$2="Y"),'Precision '!F104,"")</f>
        <v/>
      </c>
      <c r="G102" s="204" t="str">
        <f>IF(AND(ISNUMBER('Precision '!G104),I$2="Y"),'Precision '!G104,"")</f>
        <v/>
      </c>
      <c r="H102" s="204" t="str">
        <f>IF(AND(ISNUMBER('Precision '!H104),J$2="Y"),'Precision '!H104,"")</f>
        <v/>
      </c>
      <c r="I102" s="204" t="str">
        <f>IF(AND(ISNUMBER('Precision '!I104),K$2="Y"),'Precision '!I104,"")</f>
        <v/>
      </c>
      <c r="J102" s="204" t="str">
        <f>IF(AND(ISNUMBER('Precision '!J104),L$2="Y"),'Precision '!J104,"")</f>
        <v/>
      </c>
      <c r="K102" s="204" t="str">
        <f>IF(AND(ISNUMBER('Precision '!K104),M$2="Y"),'Precision '!K104,"")</f>
        <v/>
      </c>
      <c r="L102" s="204" t="str">
        <f>IF(AND(ISNUMBER('Precision '!L104),N$2="Y"),'Precision '!L104,"")</f>
        <v/>
      </c>
      <c r="M102" s="204" t="str">
        <f>IF(AND(ISNUMBER('Precision '!M104),O$2="Y"),'Precision '!M104,"")</f>
        <v/>
      </c>
      <c r="N102" s="204" t="str">
        <f>IF(AND(ISNUMBER('Precision '!N104),P$2="Y"),'Precision '!N104,"")</f>
        <v/>
      </c>
      <c r="O102" s="204" t="str">
        <f>IF(AND(ISNUMBER('Precision '!O104),E$3="Y"),'Precision '!O104,"")</f>
        <v/>
      </c>
      <c r="P102" s="204" t="str">
        <f>IF(AND(ISNUMBER('Precision '!P104),F$3="Y"),'Precision '!P104,"")</f>
        <v/>
      </c>
      <c r="Q102" s="204" t="str">
        <f>IF(AND(ISNUMBER('Precision '!Q104),G$3="Y"),'Precision '!Q104,"")</f>
        <v/>
      </c>
      <c r="R102" s="204" t="str">
        <f>IF(AND(ISNUMBER('Precision '!R104),H$3="Y"),'Precision '!R104,"")</f>
        <v/>
      </c>
      <c r="S102" s="204" t="str">
        <f>IF(AND(ISNUMBER('Precision '!S104),I$3="Y"),'Precision '!S104,"")</f>
        <v/>
      </c>
      <c r="T102" s="204" t="str">
        <f>IF(AND(ISNUMBER('Precision '!T104),J$3="Y"),'Precision '!T104,"")</f>
        <v/>
      </c>
      <c r="U102" s="204" t="str">
        <f>IF(AND(ISNUMBER('Precision '!U104),K$3="Y"),'Precision '!U104,"")</f>
        <v/>
      </c>
      <c r="V102" s="204" t="str">
        <f>IF(AND(ISNUMBER('Precision '!V104),L$3="Y"),'Precision '!V104,"")</f>
        <v/>
      </c>
      <c r="W102" s="204" t="str">
        <f>IF(AND(ISNUMBER('Precision '!W104),M$3="Y"),'Precision '!W104,"")</f>
        <v/>
      </c>
      <c r="X102" s="204" t="str">
        <f>IF(AND(ISNUMBER('Precision '!X104),N$3="Y"),'Precision '!X104,"")</f>
        <v/>
      </c>
      <c r="Y102" s="204" t="str">
        <f>IF(AND(ISNUMBER('Precision '!Y104),O$3="Y"),'Precision '!Y104,"")</f>
        <v/>
      </c>
      <c r="Z102" s="204" t="str">
        <f>IF(AND(ISNUMBER('Precision '!Z104),P$3="Y"),'Precision '!Z104,"")</f>
        <v/>
      </c>
      <c r="AA102" s="204"/>
      <c r="AB102" s="204"/>
      <c r="AC102" s="204"/>
      <c r="AD102" s="204"/>
      <c r="AE102" s="206">
        <v>66</v>
      </c>
      <c r="AF102" s="209" t="e">
        <f>IF(OR(ISBLANK('Precision '!C104),E$2="N"),NA(),'Precision '!C104)</f>
        <v>#N/A</v>
      </c>
      <c r="AG102" s="209" t="e">
        <f>IF(OR(ISBLANK('Precision '!D104),F$2="N"),NA(),'Precision '!D104)</f>
        <v>#N/A</v>
      </c>
      <c r="AH102" s="209" t="e">
        <f>IF(OR(ISBLANK('Precision '!E104),G$2="N"),NA(),'Precision '!E104)</f>
        <v>#N/A</v>
      </c>
      <c r="AI102" s="209" t="e">
        <f>IF(OR(ISBLANK('Precision '!F104),H$2="N"),NA(),'Precision '!F104)</f>
        <v>#N/A</v>
      </c>
      <c r="AJ102" s="209" t="e">
        <f>IF(OR(ISBLANK('Precision '!G104),I$2="N"),NA(),'Precision '!G104)</f>
        <v>#N/A</v>
      </c>
      <c r="AK102" s="209" t="e">
        <f>IF(OR(ISBLANK('Precision '!H104),J$2="N"),NA(),'Precision '!H104)</f>
        <v>#N/A</v>
      </c>
      <c r="AL102" s="209" t="e">
        <f>IF(OR(ISBLANK('Precision '!I104),K$2="N"),NA(),'Precision '!I104)</f>
        <v>#N/A</v>
      </c>
      <c r="AM102" s="209" t="e">
        <f>IF(OR(ISBLANK('Precision '!J104),L$2="N"),NA(),'Precision '!J104)</f>
        <v>#N/A</v>
      </c>
      <c r="AN102" s="209" t="e">
        <f>IF(OR(ISBLANK('Precision '!K104),M$2="N"),NA(),'Precision '!K104)</f>
        <v>#N/A</v>
      </c>
      <c r="AO102" s="209" t="e">
        <f>IF(OR(ISBLANK('Precision '!L104),N$2="N"),NA(),'Precision '!L104)</f>
        <v>#N/A</v>
      </c>
      <c r="AP102" s="209" t="e">
        <f>IF(OR(ISBLANK('Precision '!M104),O$2="N"),NA(),'Precision '!M104)</f>
        <v>#N/A</v>
      </c>
      <c r="AQ102" s="209" t="e">
        <f>IF(OR(ISBLANK('Precision '!N104),P$2="N"),NA(),'Precision '!N104)</f>
        <v>#N/A</v>
      </c>
      <c r="AR102" s="209" t="e">
        <f>IF(OR(ISBLANK('Precision '!O104),E$3="N"),NA(),'Precision '!O104)</f>
        <v>#N/A</v>
      </c>
      <c r="AS102" s="209" t="e">
        <f>IF(OR(ISBLANK('Precision '!P104),F$3="N"),NA(),'Precision '!P104)</f>
        <v>#N/A</v>
      </c>
      <c r="AT102" s="209" t="e">
        <f>IF(OR(ISBLANK('Precision '!Q104),G$3="N"),NA(),'Precision '!Q104)</f>
        <v>#N/A</v>
      </c>
      <c r="AU102" s="209" t="e">
        <f>IF(OR(ISBLANK('Precision '!R104),H$3="N"),NA(),'Precision '!R104)</f>
        <v>#N/A</v>
      </c>
      <c r="AV102" s="209" t="e">
        <f>IF(OR(ISBLANK('Precision '!S104),I$3="N"),NA(),'Precision '!S104)</f>
        <v>#N/A</v>
      </c>
      <c r="AW102" s="209" t="e">
        <f>IF(OR(ISBLANK('Precision '!T104),J$3="N"),NA(),'Precision '!T104)</f>
        <v>#N/A</v>
      </c>
      <c r="AX102" s="209" t="e">
        <f>IF(OR(ISBLANK('Precision '!U104),K$3="N"),NA(),'Precision '!U104)</f>
        <v>#N/A</v>
      </c>
      <c r="AY102" s="209" t="e">
        <f>IF(OR(ISBLANK('Precision '!V104),L$3="N"),NA(),'Precision '!V104)</f>
        <v>#N/A</v>
      </c>
      <c r="AZ102" s="209" t="e">
        <f>IF(OR(ISBLANK('Precision '!W104),M$3="N"),NA(),'Precision '!W104)</f>
        <v>#N/A</v>
      </c>
      <c r="BA102" s="209" t="e">
        <f>IF(OR(ISBLANK('Precision '!X104),N$3="N"),NA(),'Precision '!X104)</f>
        <v>#N/A</v>
      </c>
      <c r="BB102" s="209" t="e">
        <f>IF(OR(ISBLANK('Precision '!Y104),O$3="N"),NA(),'Precision '!Y104)</f>
        <v>#N/A</v>
      </c>
      <c r="BC102" s="209" t="e">
        <f>IF(OR(ISBLANK('Precision '!Z104),P$3="N"),NA(),'Precision '!Z104)</f>
        <v>#N/A</v>
      </c>
      <c r="BD102" s="204"/>
      <c r="BE102" s="204"/>
      <c r="BF102" s="204"/>
      <c r="BG102" s="204"/>
      <c r="BH102" s="204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</row>
    <row r="103" spans="1:73" x14ac:dyDescent="0.2">
      <c r="A103" s="204"/>
      <c r="B103" s="204"/>
      <c r="C103" s="204" t="str">
        <f>IF(AND(ISNUMBER('Precision '!C105),E$2="Y"),'Precision '!C105,"")</f>
        <v/>
      </c>
      <c r="D103" s="204" t="str">
        <f>IF(AND(ISNUMBER('Precision '!D105),F$2="Y"),'Precision '!D105,"")</f>
        <v/>
      </c>
      <c r="E103" s="204" t="str">
        <f>IF(AND(ISNUMBER('Precision '!E105),G$2="Y"),'Precision '!E105,"")</f>
        <v/>
      </c>
      <c r="F103" s="204" t="str">
        <f>IF(AND(ISNUMBER('Precision '!F105),H$2="Y"),'Precision '!F105,"")</f>
        <v/>
      </c>
      <c r="G103" s="204" t="str">
        <f>IF(AND(ISNUMBER('Precision '!G105),I$2="Y"),'Precision '!G105,"")</f>
        <v/>
      </c>
      <c r="H103" s="204" t="str">
        <f>IF(AND(ISNUMBER('Precision '!H105),J$2="Y"),'Precision '!H105,"")</f>
        <v/>
      </c>
      <c r="I103" s="204" t="str">
        <f>IF(AND(ISNUMBER('Precision '!I105),K$2="Y"),'Precision '!I105,"")</f>
        <v/>
      </c>
      <c r="J103" s="204" t="str">
        <f>IF(AND(ISNUMBER('Precision '!J105),L$2="Y"),'Precision '!J105,"")</f>
        <v/>
      </c>
      <c r="K103" s="204" t="str">
        <f>IF(AND(ISNUMBER('Precision '!K105),M$2="Y"),'Precision '!K105,"")</f>
        <v/>
      </c>
      <c r="L103" s="204" t="str">
        <f>IF(AND(ISNUMBER('Precision '!L105),N$2="Y"),'Precision '!L105,"")</f>
        <v/>
      </c>
      <c r="M103" s="204" t="str">
        <f>IF(AND(ISNUMBER('Precision '!M105),O$2="Y"),'Precision '!M105,"")</f>
        <v/>
      </c>
      <c r="N103" s="204" t="str">
        <f>IF(AND(ISNUMBER('Precision '!N105),P$2="Y"),'Precision '!N105,"")</f>
        <v/>
      </c>
      <c r="O103" s="204" t="str">
        <f>IF(AND(ISNUMBER('Precision '!O105),E$3="Y"),'Precision '!O105,"")</f>
        <v/>
      </c>
      <c r="P103" s="204" t="str">
        <f>IF(AND(ISNUMBER('Precision '!P105),F$3="Y"),'Precision '!P105,"")</f>
        <v/>
      </c>
      <c r="Q103" s="204" t="str">
        <f>IF(AND(ISNUMBER('Precision '!Q105),G$3="Y"),'Precision '!Q105,"")</f>
        <v/>
      </c>
      <c r="R103" s="204" t="str">
        <f>IF(AND(ISNUMBER('Precision '!R105),H$3="Y"),'Precision '!R105,"")</f>
        <v/>
      </c>
      <c r="S103" s="204" t="str">
        <f>IF(AND(ISNUMBER('Precision '!S105),I$3="Y"),'Precision '!S105,"")</f>
        <v/>
      </c>
      <c r="T103" s="204" t="str">
        <f>IF(AND(ISNUMBER('Precision '!T105),J$3="Y"),'Precision '!T105,"")</f>
        <v/>
      </c>
      <c r="U103" s="204" t="str">
        <f>IF(AND(ISNUMBER('Precision '!U105),K$3="Y"),'Precision '!U105,"")</f>
        <v/>
      </c>
      <c r="V103" s="204" t="str">
        <f>IF(AND(ISNUMBER('Precision '!V105),L$3="Y"),'Precision '!V105,"")</f>
        <v/>
      </c>
      <c r="W103" s="204" t="str">
        <f>IF(AND(ISNUMBER('Precision '!W105),M$3="Y"),'Precision '!W105,"")</f>
        <v/>
      </c>
      <c r="X103" s="204" t="str">
        <f>IF(AND(ISNUMBER('Precision '!X105),N$3="Y"),'Precision '!X105,"")</f>
        <v/>
      </c>
      <c r="Y103" s="204" t="str">
        <f>IF(AND(ISNUMBER('Precision '!Y105),O$3="Y"),'Precision '!Y105,"")</f>
        <v/>
      </c>
      <c r="Z103" s="204" t="str">
        <f>IF(AND(ISNUMBER('Precision '!Z105),P$3="Y"),'Precision '!Z105,"")</f>
        <v/>
      </c>
      <c r="AA103" s="204"/>
      <c r="AB103" s="204"/>
      <c r="AC103" s="204"/>
      <c r="AD103" s="204"/>
      <c r="AE103" s="206">
        <v>67</v>
      </c>
      <c r="AF103" s="209" t="e">
        <f>IF(OR(ISBLANK('Precision '!C105),E$2="N"),NA(),'Precision '!C105)</f>
        <v>#N/A</v>
      </c>
      <c r="AG103" s="209" t="e">
        <f>IF(OR(ISBLANK('Precision '!D105),F$2="N"),NA(),'Precision '!D105)</f>
        <v>#N/A</v>
      </c>
      <c r="AH103" s="209" t="e">
        <f>IF(OR(ISBLANK('Precision '!E105),G$2="N"),NA(),'Precision '!E105)</f>
        <v>#N/A</v>
      </c>
      <c r="AI103" s="209" t="e">
        <f>IF(OR(ISBLANK('Precision '!F105),H$2="N"),NA(),'Precision '!F105)</f>
        <v>#N/A</v>
      </c>
      <c r="AJ103" s="209" t="e">
        <f>IF(OR(ISBLANK('Precision '!G105),I$2="N"),NA(),'Precision '!G105)</f>
        <v>#N/A</v>
      </c>
      <c r="AK103" s="209" t="e">
        <f>IF(OR(ISBLANK('Precision '!H105),J$2="N"),NA(),'Precision '!H105)</f>
        <v>#N/A</v>
      </c>
      <c r="AL103" s="209" t="e">
        <f>IF(OR(ISBLANK('Precision '!I105),K$2="N"),NA(),'Precision '!I105)</f>
        <v>#N/A</v>
      </c>
      <c r="AM103" s="209" t="e">
        <f>IF(OR(ISBLANK('Precision '!J105),L$2="N"),NA(),'Precision '!J105)</f>
        <v>#N/A</v>
      </c>
      <c r="AN103" s="209" t="e">
        <f>IF(OR(ISBLANK('Precision '!K105),M$2="N"),NA(),'Precision '!K105)</f>
        <v>#N/A</v>
      </c>
      <c r="AO103" s="209" t="e">
        <f>IF(OR(ISBLANK('Precision '!L105),N$2="N"),NA(),'Precision '!L105)</f>
        <v>#N/A</v>
      </c>
      <c r="AP103" s="209" t="e">
        <f>IF(OR(ISBLANK('Precision '!M105),O$2="N"),NA(),'Precision '!M105)</f>
        <v>#N/A</v>
      </c>
      <c r="AQ103" s="209" t="e">
        <f>IF(OR(ISBLANK('Precision '!N105),P$2="N"),NA(),'Precision '!N105)</f>
        <v>#N/A</v>
      </c>
      <c r="AR103" s="209" t="e">
        <f>IF(OR(ISBLANK('Precision '!O105),E$3="N"),NA(),'Precision '!O105)</f>
        <v>#N/A</v>
      </c>
      <c r="AS103" s="209" t="e">
        <f>IF(OR(ISBLANK('Precision '!P105),F$3="N"),NA(),'Precision '!P105)</f>
        <v>#N/A</v>
      </c>
      <c r="AT103" s="209" t="e">
        <f>IF(OR(ISBLANK('Precision '!Q105),G$3="N"),NA(),'Precision '!Q105)</f>
        <v>#N/A</v>
      </c>
      <c r="AU103" s="209" t="e">
        <f>IF(OR(ISBLANK('Precision '!R105),H$3="N"),NA(),'Precision '!R105)</f>
        <v>#N/A</v>
      </c>
      <c r="AV103" s="209" t="e">
        <f>IF(OR(ISBLANK('Precision '!S105),I$3="N"),NA(),'Precision '!S105)</f>
        <v>#N/A</v>
      </c>
      <c r="AW103" s="209" t="e">
        <f>IF(OR(ISBLANK('Precision '!T105),J$3="N"),NA(),'Precision '!T105)</f>
        <v>#N/A</v>
      </c>
      <c r="AX103" s="209" t="e">
        <f>IF(OR(ISBLANK('Precision '!U105),K$3="N"),NA(),'Precision '!U105)</f>
        <v>#N/A</v>
      </c>
      <c r="AY103" s="209" t="e">
        <f>IF(OR(ISBLANK('Precision '!V105),L$3="N"),NA(),'Precision '!V105)</f>
        <v>#N/A</v>
      </c>
      <c r="AZ103" s="209" t="e">
        <f>IF(OR(ISBLANK('Precision '!W105),M$3="N"),NA(),'Precision '!W105)</f>
        <v>#N/A</v>
      </c>
      <c r="BA103" s="209" t="e">
        <f>IF(OR(ISBLANK('Precision '!X105),N$3="N"),NA(),'Precision '!X105)</f>
        <v>#N/A</v>
      </c>
      <c r="BB103" s="209" t="e">
        <f>IF(OR(ISBLANK('Precision '!Y105),O$3="N"),NA(),'Precision '!Y105)</f>
        <v>#N/A</v>
      </c>
      <c r="BC103" s="209" t="e">
        <f>IF(OR(ISBLANK('Precision '!Z105),P$3="N"),NA(),'Precision '!Z105)</f>
        <v>#N/A</v>
      </c>
      <c r="BD103" s="204"/>
      <c r="BE103" s="204"/>
      <c r="BF103" s="204"/>
      <c r="BG103" s="204"/>
      <c r="BH103" s="204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</row>
    <row r="104" spans="1:73" x14ac:dyDescent="0.2">
      <c r="A104" s="204"/>
      <c r="B104" s="204"/>
      <c r="C104" s="204" t="str">
        <f>IF(AND(ISNUMBER('Precision '!C106),E$2="Y"),'Precision '!C106,"")</f>
        <v/>
      </c>
      <c r="D104" s="204" t="str">
        <f>IF(AND(ISNUMBER('Precision '!D106),F$2="Y"),'Precision '!D106,"")</f>
        <v/>
      </c>
      <c r="E104" s="204" t="str">
        <f>IF(AND(ISNUMBER('Precision '!E106),G$2="Y"),'Precision '!E106,"")</f>
        <v/>
      </c>
      <c r="F104" s="204" t="str">
        <f>IF(AND(ISNUMBER('Precision '!F106),H$2="Y"),'Precision '!F106,"")</f>
        <v/>
      </c>
      <c r="G104" s="204" t="str">
        <f>IF(AND(ISNUMBER('Precision '!G106),I$2="Y"),'Precision '!G106,"")</f>
        <v/>
      </c>
      <c r="H104" s="204" t="str">
        <f>IF(AND(ISNUMBER('Precision '!H106),J$2="Y"),'Precision '!H106,"")</f>
        <v/>
      </c>
      <c r="I104" s="204" t="str">
        <f>IF(AND(ISNUMBER('Precision '!I106),K$2="Y"),'Precision '!I106,"")</f>
        <v/>
      </c>
      <c r="J104" s="204" t="str">
        <f>IF(AND(ISNUMBER('Precision '!J106),L$2="Y"),'Precision '!J106,"")</f>
        <v/>
      </c>
      <c r="K104" s="204" t="str">
        <f>IF(AND(ISNUMBER('Precision '!K106),M$2="Y"),'Precision '!K106,"")</f>
        <v/>
      </c>
      <c r="L104" s="204" t="str">
        <f>IF(AND(ISNUMBER('Precision '!L106),N$2="Y"),'Precision '!L106,"")</f>
        <v/>
      </c>
      <c r="M104" s="204" t="str">
        <f>IF(AND(ISNUMBER('Precision '!M106),O$2="Y"),'Precision '!M106,"")</f>
        <v/>
      </c>
      <c r="N104" s="204" t="str">
        <f>IF(AND(ISNUMBER('Precision '!N106),P$2="Y"),'Precision '!N106,"")</f>
        <v/>
      </c>
      <c r="O104" s="204" t="str">
        <f>IF(AND(ISNUMBER('Precision '!O106),E$3="Y"),'Precision '!O106,"")</f>
        <v/>
      </c>
      <c r="P104" s="204" t="str">
        <f>IF(AND(ISNUMBER('Precision '!P106),F$3="Y"),'Precision '!P106,"")</f>
        <v/>
      </c>
      <c r="Q104" s="204" t="str">
        <f>IF(AND(ISNUMBER('Precision '!Q106),G$3="Y"),'Precision '!Q106,"")</f>
        <v/>
      </c>
      <c r="R104" s="204" t="str">
        <f>IF(AND(ISNUMBER('Precision '!R106),H$3="Y"),'Precision '!R106,"")</f>
        <v/>
      </c>
      <c r="S104" s="204" t="str">
        <f>IF(AND(ISNUMBER('Precision '!S106),I$3="Y"),'Precision '!S106,"")</f>
        <v/>
      </c>
      <c r="T104" s="204" t="str">
        <f>IF(AND(ISNUMBER('Precision '!T106),J$3="Y"),'Precision '!T106,"")</f>
        <v/>
      </c>
      <c r="U104" s="204" t="str">
        <f>IF(AND(ISNUMBER('Precision '!U106),K$3="Y"),'Precision '!U106,"")</f>
        <v/>
      </c>
      <c r="V104" s="204" t="str">
        <f>IF(AND(ISNUMBER('Precision '!V106),L$3="Y"),'Precision '!V106,"")</f>
        <v/>
      </c>
      <c r="W104" s="204" t="str">
        <f>IF(AND(ISNUMBER('Precision '!W106),M$3="Y"),'Precision '!W106,"")</f>
        <v/>
      </c>
      <c r="X104" s="204" t="str">
        <f>IF(AND(ISNUMBER('Precision '!X106),N$3="Y"),'Precision '!X106,"")</f>
        <v/>
      </c>
      <c r="Y104" s="204" t="str">
        <f>IF(AND(ISNUMBER('Precision '!Y106),O$3="Y"),'Precision '!Y106,"")</f>
        <v/>
      </c>
      <c r="Z104" s="204" t="str">
        <f>IF(AND(ISNUMBER('Precision '!Z106),P$3="Y"),'Precision '!Z106,"")</f>
        <v/>
      </c>
      <c r="AA104" s="204"/>
      <c r="AB104" s="204"/>
      <c r="AC104" s="204"/>
      <c r="AD104" s="204"/>
      <c r="AE104" s="206">
        <v>68</v>
      </c>
      <c r="AF104" s="209" t="e">
        <f>IF(OR(ISBLANK('Precision '!C106),E$2="N"),NA(),'Precision '!C106)</f>
        <v>#N/A</v>
      </c>
      <c r="AG104" s="209" t="e">
        <f>IF(OR(ISBLANK('Precision '!D106),F$2="N"),NA(),'Precision '!D106)</f>
        <v>#N/A</v>
      </c>
      <c r="AH104" s="209" t="e">
        <f>IF(OR(ISBLANK('Precision '!E106),G$2="N"),NA(),'Precision '!E106)</f>
        <v>#N/A</v>
      </c>
      <c r="AI104" s="209" t="e">
        <f>IF(OR(ISBLANK('Precision '!F106),H$2="N"),NA(),'Precision '!F106)</f>
        <v>#N/A</v>
      </c>
      <c r="AJ104" s="209" t="e">
        <f>IF(OR(ISBLANK('Precision '!G106),I$2="N"),NA(),'Precision '!G106)</f>
        <v>#N/A</v>
      </c>
      <c r="AK104" s="209" t="e">
        <f>IF(OR(ISBLANK('Precision '!H106),J$2="N"),NA(),'Precision '!H106)</f>
        <v>#N/A</v>
      </c>
      <c r="AL104" s="209" t="e">
        <f>IF(OR(ISBLANK('Precision '!I106),K$2="N"),NA(),'Precision '!I106)</f>
        <v>#N/A</v>
      </c>
      <c r="AM104" s="209" t="e">
        <f>IF(OR(ISBLANK('Precision '!J106),L$2="N"),NA(),'Precision '!J106)</f>
        <v>#N/A</v>
      </c>
      <c r="AN104" s="209" t="e">
        <f>IF(OR(ISBLANK('Precision '!K106),M$2="N"),NA(),'Precision '!K106)</f>
        <v>#N/A</v>
      </c>
      <c r="AO104" s="209" t="e">
        <f>IF(OR(ISBLANK('Precision '!L106),N$2="N"),NA(),'Precision '!L106)</f>
        <v>#N/A</v>
      </c>
      <c r="AP104" s="209" t="e">
        <f>IF(OR(ISBLANK('Precision '!M106),O$2="N"),NA(),'Precision '!M106)</f>
        <v>#N/A</v>
      </c>
      <c r="AQ104" s="209" t="e">
        <f>IF(OR(ISBLANK('Precision '!N106),P$2="N"),NA(),'Precision '!N106)</f>
        <v>#N/A</v>
      </c>
      <c r="AR104" s="209" t="e">
        <f>IF(OR(ISBLANK('Precision '!O106),E$3="N"),NA(),'Precision '!O106)</f>
        <v>#N/A</v>
      </c>
      <c r="AS104" s="209" t="e">
        <f>IF(OR(ISBLANK('Precision '!P106),F$3="N"),NA(),'Precision '!P106)</f>
        <v>#N/A</v>
      </c>
      <c r="AT104" s="209" t="e">
        <f>IF(OR(ISBLANK('Precision '!Q106),G$3="N"),NA(),'Precision '!Q106)</f>
        <v>#N/A</v>
      </c>
      <c r="AU104" s="209" t="e">
        <f>IF(OR(ISBLANK('Precision '!R106),H$3="N"),NA(),'Precision '!R106)</f>
        <v>#N/A</v>
      </c>
      <c r="AV104" s="209" t="e">
        <f>IF(OR(ISBLANK('Precision '!S106),I$3="N"),NA(),'Precision '!S106)</f>
        <v>#N/A</v>
      </c>
      <c r="AW104" s="209" t="e">
        <f>IF(OR(ISBLANK('Precision '!T106),J$3="N"),NA(),'Precision '!T106)</f>
        <v>#N/A</v>
      </c>
      <c r="AX104" s="209" t="e">
        <f>IF(OR(ISBLANK('Precision '!U106),K$3="N"),NA(),'Precision '!U106)</f>
        <v>#N/A</v>
      </c>
      <c r="AY104" s="209" t="e">
        <f>IF(OR(ISBLANK('Precision '!V106),L$3="N"),NA(),'Precision '!V106)</f>
        <v>#N/A</v>
      </c>
      <c r="AZ104" s="209" t="e">
        <f>IF(OR(ISBLANK('Precision '!W106),M$3="N"),NA(),'Precision '!W106)</f>
        <v>#N/A</v>
      </c>
      <c r="BA104" s="209" t="e">
        <f>IF(OR(ISBLANK('Precision '!X106),N$3="N"),NA(),'Precision '!X106)</f>
        <v>#N/A</v>
      </c>
      <c r="BB104" s="209" t="e">
        <f>IF(OR(ISBLANK('Precision '!Y106),O$3="N"),NA(),'Precision '!Y106)</f>
        <v>#N/A</v>
      </c>
      <c r="BC104" s="209" t="e">
        <f>IF(OR(ISBLANK('Precision '!Z106),P$3="N"),NA(),'Precision '!Z106)</f>
        <v>#N/A</v>
      </c>
      <c r="BD104" s="204"/>
      <c r="BE104" s="204"/>
      <c r="BF104" s="204"/>
      <c r="BG104" s="204"/>
      <c r="BH104" s="204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</row>
    <row r="105" spans="1:73" x14ac:dyDescent="0.2">
      <c r="A105" s="204"/>
      <c r="B105" s="204"/>
      <c r="C105" s="204" t="str">
        <f>IF(AND(ISNUMBER('Precision '!C107),E$2="Y"),'Precision '!C107,"")</f>
        <v/>
      </c>
      <c r="D105" s="204" t="str">
        <f>IF(AND(ISNUMBER('Precision '!D107),F$2="Y"),'Precision '!D107,"")</f>
        <v/>
      </c>
      <c r="E105" s="204" t="str">
        <f>IF(AND(ISNUMBER('Precision '!E107),G$2="Y"),'Precision '!E107,"")</f>
        <v/>
      </c>
      <c r="F105" s="204" t="str">
        <f>IF(AND(ISNUMBER('Precision '!F107),H$2="Y"),'Precision '!F107,"")</f>
        <v/>
      </c>
      <c r="G105" s="204" t="str">
        <f>IF(AND(ISNUMBER('Precision '!G107),I$2="Y"),'Precision '!G107,"")</f>
        <v/>
      </c>
      <c r="H105" s="204" t="str">
        <f>IF(AND(ISNUMBER('Precision '!H107),J$2="Y"),'Precision '!H107,"")</f>
        <v/>
      </c>
      <c r="I105" s="204" t="str">
        <f>IF(AND(ISNUMBER('Precision '!I107),K$2="Y"),'Precision '!I107,"")</f>
        <v/>
      </c>
      <c r="J105" s="204" t="str">
        <f>IF(AND(ISNUMBER('Precision '!J107),L$2="Y"),'Precision '!J107,"")</f>
        <v/>
      </c>
      <c r="K105" s="204" t="str">
        <f>IF(AND(ISNUMBER('Precision '!K107),M$2="Y"),'Precision '!K107,"")</f>
        <v/>
      </c>
      <c r="L105" s="204" t="str">
        <f>IF(AND(ISNUMBER('Precision '!L107),N$2="Y"),'Precision '!L107,"")</f>
        <v/>
      </c>
      <c r="M105" s="204" t="str">
        <f>IF(AND(ISNUMBER('Precision '!M107),O$2="Y"),'Precision '!M107,"")</f>
        <v/>
      </c>
      <c r="N105" s="204" t="str">
        <f>IF(AND(ISNUMBER('Precision '!N107),P$2="Y"),'Precision '!N107,"")</f>
        <v/>
      </c>
      <c r="O105" s="204" t="str">
        <f>IF(AND(ISNUMBER('Precision '!O107),E$3="Y"),'Precision '!O107,"")</f>
        <v/>
      </c>
      <c r="P105" s="204" t="str">
        <f>IF(AND(ISNUMBER('Precision '!P107),F$3="Y"),'Precision '!P107,"")</f>
        <v/>
      </c>
      <c r="Q105" s="204" t="str">
        <f>IF(AND(ISNUMBER('Precision '!Q107),G$3="Y"),'Precision '!Q107,"")</f>
        <v/>
      </c>
      <c r="R105" s="204" t="str">
        <f>IF(AND(ISNUMBER('Precision '!R107),H$3="Y"),'Precision '!R107,"")</f>
        <v/>
      </c>
      <c r="S105" s="204" t="str">
        <f>IF(AND(ISNUMBER('Precision '!S107),I$3="Y"),'Precision '!S107,"")</f>
        <v/>
      </c>
      <c r="T105" s="204" t="str">
        <f>IF(AND(ISNUMBER('Precision '!T107),J$3="Y"),'Precision '!T107,"")</f>
        <v/>
      </c>
      <c r="U105" s="204" t="str">
        <f>IF(AND(ISNUMBER('Precision '!U107),K$3="Y"),'Precision '!U107,"")</f>
        <v/>
      </c>
      <c r="V105" s="204" t="str">
        <f>IF(AND(ISNUMBER('Precision '!V107),L$3="Y"),'Precision '!V107,"")</f>
        <v/>
      </c>
      <c r="W105" s="204" t="str">
        <f>IF(AND(ISNUMBER('Precision '!W107),M$3="Y"),'Precision '!W107,"")</f>
        <v/>
      </c>
      <c r="X105" s="204" t="str">
        <f>IF(AND(ISNUMBER('Precision '!X107),N$3="Y"),'Precision '!X107,"")</f>
        <v/>
      </c>
      <c r="Y105" s="204" t="str">
        <f>IF(AND(ISNUMBER('Precision '!Y107),O$3="Y"),'Precision '!Y107,"")</f>
        <v/>
      </c>
      <c r="Z105" s="204" t="str">
        <f>IF(AND(ISNUMBER('Precision '!Z107),P$3="Y"),'Precision '!Z107,"")</f>
        <v/>
      </c>
      <c r="AA105" s="204"/>
      <c r="AB105" s="204"/>
      <c r="AC105" s="204"/>
      <c r="AD105" s="204"/>
      <c r="AE105" s="206">
        <v>69</v>
      </c>
      <c r="AF105" s="209" t="e">
        <f>IF(OR(ISBLANK('Precision '!C107),E$2="N"),NA(),'Precision '!C107)</f>
        <v>#N/A</v>
      </c>
      <c r="AG105" s="209" t="e">
        <f>IF(OR(ISBLANK('Precision '!D107),F$2="N"),NA(),'Precision '!D107)</f>
        <v>#N/A</v>
      </c>
      <c r="AH105" s="209" t="e">
        <f>IF(OR(ISBLANK('Precision '!E107),G$2="N"),NA(),'Precision '!E107)</f>
        <v>#N/A</v>
      </c>
      <c r="AI105" s="209" t="e">
        <f>IF(OR(ISBLANK('Precision '!F107),H$2="N"),NA(),'Precision '!F107)</f>
        <v>#N/A</v>
      </c>
      <c r="AJ105" s="209" t="e">
        <f>IF(OR(ISBLANK('Precision '!G107),I$2="N"),NA(),'Precision '!G107)</f>
        <v>#N/A</v>
      </c>
      <c r="AK105" s="209" t="e">
        <f>IF(OR(ISBLANK('Precision '!H107),J$2="N"),NA(),'Precision '!H107)</f>
        <v>#N/A</v>
      </c>
      <c r="AL105" s="209" t="e">
        <f>IF(OR(ISBLANK('Precision '!I107),K$2="N"),NA(),'Precision '!I107)</f>
        <v>#N/A</v>
      </c>
      <c r="AM105" s="209" t="e">
        <f>IF(OR(ISBLANK('Precision '!J107),L$2="N"),NA(),'Precision '!J107)</f>
        <v>#N/A</v>
      </c>
      <c r="AN105" s="209" t="e">
        <f>IF(OR(ISBLANK('Precision '!K107),M$2="N"),NA(),'Precision '!K107)</f>
        <v>#N/A</v>
      </c>
      <c r="AO105" s="209" t="e">
        <f>IF(OR(ISBLANK('Precision '!L107),N$2="N"),NA(),'Precision '!L107)</f>
        <v>#N/A</v>
      </c>
      <c r="AP105" s="209" t="e">
        <f>IF(OR(ISBLANK('Precision '!M107),O$2="N"),NA(),'Precision '!M107)</f>
        <v>#N/A</v>
      </c>
      <c r="AQ105" s="209" t="e">
        <f>IF(OR(ISBLANK('Precision '!N107),P$2="N"),NA(),'Precision '!N107)</f>
        <v>#N/A</v>
      </c>
      <c r="AR105" s="209" t="e">
        <f>IF(OR(ISBLANK('Precision '!O107),E$3="N"),NA(),'Precision '!O107)</f>
        <v>#N/A</v>
      </c>
      <c r="AS105" s="209" t="e">
        <f>IF(OR(ISBLANK('Precision '!P107),F$3="N"),NA(),'Precision '!P107)</f>
        <v>#N/A</v>
      </c>
      <c r="AT105" s="209" t="e">
        <f>IF(OR(ISBLANK('Precision '!Q107),G$3="N"),NA(),'Precision '!Q107)</f>
        <v>#N/A</v>
      </c>
      <c r="AU105" s="209" t="e">
        <f>IF(OR(ISBLANK('Precision '!R107),H$3="N"),NA(),'Precision '!R107)</f>
        <v>#N/A</v>
      </c>
      <c r="AV105" s="209" t="e">
        <f>IF(OR(ISBLANK('Precision '!S107),I$3="N"),NA(),'Precision '!S107)</f>
        <v>#N/A</v>
      </c>
      <c r="AW105" s="209" t="e">
        <f>IF(OR(ISBLANK('Precision '!T107),J$3="N"),NA(),'Precision '!T107)</f>
        <v>#N/A</v>
      </c>
      <c r="AX105" s="209" t="e">
        <f>IF(OR(ISBLANK('Precision '!U107),K$3="N"),NA(),'Precision '!U107)</f>
        <v>#N/A</v>
      </c>
      <c r="AY105" s="209" t="e">
        <f>IF(OR(ISBLANK('Precision '!V107),L$3="N"),NA(),'Precision '!V107)</f>
        <v>#N/A</v>
      </c>
      <c r="AZ105" s="209" t="e">
        <f>IF(OR(ISBLANK('Precision '!W107),M$3="N"),NA(),'Precision '!W107)</f>
        <v>#N/A</v>
      </c>
      <c r="BA105" s="209" t="e">
        <f>IF(OR(ISBLANK('Precision '!X107),N$3="N"),NA(),'Precision '!X107)</f>
        <v>#N/A</v>
      </c>
      <c r="BB105" s="209" t="e">
        <f>IF(OR(ISBLANK('Precision '!Y107),O$3="N"),NA(),'Precision '!Y107)</f>
        <v>#N/A</v>
      </c>
      <c r="BC105" s="209" t="e">
        <f>IF(OR(ISBLANK('Precision '!Z107),P$3="N"),NA(),'Precision '!Z107)</f>
        <v>#N/A</v>
      </c>
      <c r="BD105" s="204"/>
      <c r="BE105" s="204"/>
      <c r="BF105" s="204"/>
      <c r="BG105" s="204"/>
      <c r="BH105" s="204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</row>
    <row r="106" spans="1:73" x14ac:dyDescent="0.2">
      <c r="A106" s="204"/>
      <c r="B106" s="204"/>
      <c r="C106" s="204" t="str">
        <f>IF(AND(ISNUMBER('Precision '!C108),E$2="Y"),'Precision '!C108,"")</f>
        <v/>
      </c>
      <c r="D106" s="204" t="str">
        <f>IF(AND(ISNUMBER('Precision '!D108),F$2="Y"),'Precision '!D108,"")</f>
        <v/>
      </c>
      <c r="E106" s="204" t="str">
        <f>IF(AND(ISNUMBER('Precision '!E108),G$2="Y"),'Precision '!E108,"")</f>
        <v/>
      </c>
      <c r="F106" s="204" t="str">
        <f>IF(AND(ISNUMBER('Precision '!F108),H$2="Y"),'Precision '!F108,"")</f>
        <v/>
      </c>
      <c r="G106" s="204" t="str">
        <f>IF(AND(ISNUMBER('Precision '!G108),I$2="Y"),'Precision '!G108,"")</f>
        <v/>
      </c>
      <c r="H106" s="204" t="str">
        <f>IF(AND(ISNUMBER('Precision '!H108),J$2="Y"),'Precision '!H108,"")</f>
        <v/>
      </c>
      <c r="I106" s="204" t="str">
        <f>IF(AND(ISNUMBER('Precision '!I108),K$2="Y"),'Precision '!I108,"")</f>
        <v/>
      </c>
      <c r="J106" s="204" t="str">
        <f>IF(AND(ISNUMBER('Precision '!J108),L$2="Y"),'Precision '!J108,"")</f>
        <v/>
      </c>
      <c r="K106" s="204" t="str">
        <f>IF(AND(ISNUMBER('Precision '!K108),M$2="Y"),'Precision '!K108,"")</f>
        <v/>
      </c>
      <c r="L106" s="204" t="str">
        <f>IF(AND(ISNUMBER('Precision '!L108),N$2="Y"),'Precision '!L108,"")</f>
        <v/>
      </c>
      <c r="M106" s="204" t="str">
        <f>IF(AND(ISNUMBER('Precision '!M108),O$2="Y"),'Precision '!M108,"")</f>
        <v/>
      </c>
      <c r="N106" s="204" t="str">
        <f>IF(AND(ISNUMBER('Precision '!N108),P$2="Y"),'Precision '!N108,"")</f>
        <v/>
      </c>
      <c r="O106" s="204" t="str">
        <f>IF(AND(ISNUMBER('Precision '!O108),E$3="Y"),'Precision '!O108,"")</f>
        <v/>
      </c>
      <c r="P106" s="204" t="str">
        <f>IF(AND(ISNUMBER('Precision '!P108),F$3="Y"),'Precision '!P108,"")</f>
        <v/>
      </c>
      <c r="Q106" s="204" t="str">
        <f>IF(AND(ISNUMBER('Precision '!Q108),G$3="Y"),'Precision '!Q108,"")</f>
        <v/>
      </c>
      <c r="R106" s="204" t="str">
        <f>IF(AND(ISNUMBER('Precision '!R108),H$3="Y"),'Precision '!R108,"")</f>
        <v/>
      </c>
      <c r="S106" s="204" t="str">
        <f>IF(AND(ISNUMBER('Precision '!S108),I$3="Y"),'Precision '!S108,"")</f>
        <v/>
      </c>
      <c r="T106" s="204" t="str">
        <f>IF(AND(ISNUMBER('Precision '!T108),J$3="Y"),'Precision '!T108,"")</f>
        <v/>
      </c>
      <c r="U106" s="204" t="str">
        <f>IF(AND(ISNUMBER('Precision '!U108),K$3="Y"),'Precision '!U108,"")</f>
        <v/>
      </c>
      <c r="V106" s="204" t="str">
        <f>IF(AND(ISNUMBER('Precision '!V108),L$3="Y"),'Precision '!V108,"")</f>
        <v/>
      </c>
      <c r="W106" s="204" t="str">
        <f>IF(AND(ISNUMBER('Precision '!W108),M$3="Y"),'Precision '!W108,"")</f>
        <v/>
      </c>
      <c r="X106" s="204" t="str">
        <f>IF(AND(ISNUMBER('Precision '!X108),N$3="Y"),'Precision '!X108,"")</f>
        <v/>
      </c>
      <c r="Y106" s="204" t="str">
        <f>IF(AND(ISNUMBER('Precision '!Y108),O$3="Y"),'Precision '!Y108,"")</f>
        <v/>
      </c>
      <c r="Z106" s="204" t="str">
        <f>IF(AND(ISNUMBER('Precision '!Z108),P$3="Y"),'Precision '!Z108,"")</f>
        <v/>
      </c>
      <c r="AA106" s="204"/>
      <c r="AB106" s="204"/>
      <c r="AC106" s="204"/>
      <c r="AD106" s="204"/>
      <c r="AE106" s="206">
        <v>70</v>
      </c>
      <c r="AF106" s="209" t="e">
        <f>IF(OR(ISBLANK('Precision '!C108),E$2="N"),NA(),'Precision '!C108)</f>
        <v>#N/A</v>
      </c>
      <c r="AG106" s="209" t="e">
        <f>IF(OR(ISBLANK('Precision '!D108),F$2="N"),NA(),'Precision '!D108)</f>
        <v>#N/A</v>
      </c>
      <c r="AH106" s="209" t="e">
        <f>IF(OR(ISBLANK('Precision '!E108),G$2="N"),NA(),'Precision '!E108)</f>
        <v>#N/A</v>
      </c>
      <c r="AI106" s="209" t="e">
        <f>IF(OR(ISBLANK('Precision '!F108),H$2="N"),NA(),'Precision '!F108)</f>
        <v>#N/A</v>
      </c>
      <c r="AJ106" s="209" t="e">
        <f>IF(OR(ISBLANK('Precision '!G108),I$2="N"),NA(),'Precision '!G108)</f>
        <v>#N/A</v>
      </c>
      <c r="AK106" s="209" t="e">
        <f>IF(OR(ISBLANK('Precision '!H108),J$2="N"),NA(),'Precision '!H108)</f>
        <v>#N/A</v>
      </c>
      <c r="AL106" s="209" t="e">
        <f>IF(OR(ISBLANK('Precision '!I108),K$2="N"),NA(),'Precision '!I108)</f>
        <v>#N/A</v>
      </c>
      <c r="AM106" s="209" t="e">
        <f>IF(OR(ISBLANK('Precision '!J108),L$2="N"),NA(),'Precision '!J108)</f>
        <v>#N/A</v>
      </c>
      <c r="AN106" s="209" t="e">
        <f>IF(OR(ISBLANK('Precision '!K108),M$2="N"),NA(),'Precision '!K108)</f>
        <v>#N/A</v>
      </c>
      <c r="AO106" s="209" t="e">
        <f>IF(OR(ISBLANK('Precision '!L108),N$2="N"),NA(),'Precision '!L108)</f>
        <v>#N/A</v>
      </c>
      <c r="AP106" s="209" t="e">
        <f>IF(OR(ISBLANK('Precision '!M108),O$2="N"),NA(),'Precision '!M108)</f>
        <v>#N/A</v>
      </c>
      <c r="AQ106" s="209" t="e">
        <f>IF(OR(ISBLANK('Precision '!N108),P$2="N"),NA(),'Precision '!N108)</f>
        <v>#N/A</v>
      </c>
      <c r="AR106" s="209" t="e">
        <f>IF(OR(ISBLANK('Precision '!O108),E$3="N"),NA(),'Precision '!O108)</f>
        <v>#N/A</v>
      </c>
      <c r="AS106" s="209" t="e">
        <f>IF(OR(ISBLANK('Precision '!P108),F$3="N"),NA(),'Precision '!P108)</f>
        <v>#N/A</v>
      </c>
      <c r="AT106" s="209" t="e">
        <f>IF(OR(ISBLANK('Precision '!Q108),G$3="N"),NA(),'Precision '!Q108)</f>
        <v>#N/A</v>
      </c>
      <c r="AU106" s="209" t="e">
        <f>IF(OR(ISBLANK('Precision '!R108),H$3="N"),NA(),'Precision '!R108)</f>
        <v>#N/A</v>
      </c>
      <c r="AV106" s="209" t="e">
        <f>IF(OR(ISBLANK('Precision '!S108),I$3="N"),NA(),'Precision '!S108)</f>
        <v>#N/A</v>
      </c>
      <c r="AW106" s="209" t="e">
        <f>IF(OR(ISBLANK('Precision '!T108),J$3="N"),NA(),'Precision '!T108)</f>
        <v>#N/A</v>
      </c>
      <c r="AX106" s="209" t="e">
        <f>IF(OR(ISBLANK('Precision '!U108),K$3="N"),NA(),'Precision '!U108)</f>
        <v>#N/A</v>
      </c>
      <c r="AY106" s="209" t="e">
        <f>IF(OR(ISBLANK('Precision '!V108),L$3="N"),NA(),'Precision '!V108)</f>
        <v>#N/A</v>
      </c>
      <c r="AZ106" s="209" t="e">
        <f>IF(OR(ISBLANK('Precision '!W108),M$3="N"),NA(),'Precision '!W108)</f>
        <v>#N/A</v>
      </c>
      <c r="BA106" s="209" t="e">
        <f>IF(OR(ISBLANK('Precision '!X108),N$3="N"),NA(),'Precision '!X108)</f>
        <v>#N/A</v>
      </c>
      <c r="BB106" s="209" t="e">
        <f>IF(OR(ISBLANK('Precision '!Y108),O$3="N"),NA(),'Precision '!Y108)</f>
        <v>#N/A</v>
      </c>
      <c r="BC106" s="209" t="e">
        <f>IF(OR(ISBLANK('Precision '!Z108),P$3="N"),NA(),'Precision '!Z108)</f>
        <v>#N/A</v>
      </c>
      <c r="BD106" s="204"/>
      <c r="BE106" s="204"/>
      <c r="BF106" s="204"/>
      <c r="BG106" s="204"/>
      <c r="BH106" s="204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</row>
    <row r="107" spans="1:73" x14ac:dyDescent="0.2">
      <c r="A107" s="204"/>
      <c r="B107" s="204"/>
      <c r="C107" s="204" t="str">
        <f>IF(AND(ISNUMBER('Precision '!C109),E$2="Y"),'Precision '!C109,"")</f>
        <v/>
      </c>
      <c r="D107" s="204" t="str">
        <f>IF(AND(ISNUMBER('Precision '!D109),F$2="Y"),'Precision '!D109,"")</f>
        <v/>
      </c>
      <c r="E107" s="204" t="str">
        <f>IF(AND(ISNUMBER('Precision '!E109),G$2="Y"),'Precision '!E109,"")</f>
        <v/>
      </c>
      <c r="F107" s="204" t="str">
        <f>IF(AND(ISNUMBER('Precision '!F109),H$2="Y"),'Precision '!F109,"")</f>
        <v/>
      </c>
      <c r="G107" s="204" t="str">
        <f>IF(AND(ISNUMBER('Precision '!G109),I$2="Y"),'Precision '!G109,"")</f>
        <v/>
      </c>
      <c r="H107" s="204" t="str">
        <f>IF(AND(ISNUMBER('Precision '!H109),J$2="Y"),'Precision '!H109,"")</f>
        <v/>
      </c>
      <c r="I107" s="204" t="str">
        <f>IF(AND(ISNUMBER('Precision '!I109),K$2="Y"),'Precision '!I109,"")</f>
        <v/>
      </c>
      <c r="J107" s="204" t="str">
        <f>IF(AND(ISNUMBER('Precision '!J109),L$2="Y"),'Precision '!J109,"")</f>
        <v/>
      </c>
      <c r="K107" s="204" t="str">
        <f>IF(AND(ISNUMBER('Precision '!K109),M$2="Y"),'Precision '!K109,"")</f>
        <v/>
      </c>
      <c r="L107" s="204" t="str">
        <f>IF(AND(ISNUMBER('Precision '!L109),N$2="Y"),'Precision '!L109,"")</f>
        <v/>
      </c>
      <c r="M107" s="204" t="str">
        <f>IF(AND(ISNUMBER('Precision '!M109),O$2="Y"),'Precision '!M109,"")</f>
        <v/>
      </c>
      <c r="N107" s="204" t="str">
        <f>IF(AND(ISNUMBER('Precision '!N109),P$2="Y"),'Precision '!N109,"")</f>
        <v/>
      </c>
      <c r="O107" s="204" t="str">
        <f>IF(AND(ISNUMBER('Precision '!O109),E$3="Y"),'Precision '!O109,"")</f>
        <v/>
      </c>
      <c r="P107" s="204" t="str">
        <f>IF(AND(ISNUMBER('Precision '!P109),F$3="Y"),'Precision '!P109,"")</f>
        <v/>
      </c>
      <c r="Q107" s="204" t="str">
        <f>IF(AND(ISNUMBER('Precision '!Q109),G$3="Y"),'Precision '!Q109,"")</f>
        <v/>
      </c>
      <c r="R107" s="204" t="str">
        <f>IF(AND(ISNUMBER('Precision '!R109),H$3="Y"),'Precision '!R109,"")</f>
        <v/>
      </c>
      <c r="S107" s="204" t="str">
        <f>IF(AND(ISNUMBER('Precision '!S109),I$3="Y"),'Precision '!S109,"")</f>
        <v/>
      </c>
      <c r="T107" s="204" t="str">
        <f>IF(AND(ISNUMBER('Precision '!T109),J$3="Y"),'Precision '!T109,"")</f>
        <v/>
      </c>
      <c r="U107" s="204" t="str">
        <f>IF(AND(ISNUMBER('Precision '!U109),K$3="Y"),'Precision '!U109,"")</f>
        <v/>
      </c>
      <c r="V107" s="204" t="str">
        <f>IF(AND(ISNUMBER('Precision '!V109),L$3="Y"),'Precision '!V109,"")</f>
        <v/>
      </c>
      <c r="W107" s="204" t="str">
        <f>IF(AND(ISNUMBER('Precision '!W109),M$3="Y"),'Precision '!W109,"")</f>
        <v/>
      </c>
      <c r="X107" s="204" t="str">
        <f>IF(AND(ISNUMBER('Precision '!X109),N$3="Y"),'Precision '!X109,"")</f>
        <v/>
      </c>
      <c r="Y107" s="204" t="str">
        <f>IF(AND(ISNUMBER('Precision '!Y109),O$3="Y"),'Precision '!Y109,"")</f>
        <v/>
      </c>
      <c r="Z107" s="204" t="str">
        <f>IF(AND(ISNUMBER('Precision '!Z109),P$3="Y"),'Precision '!Z109,"")</f>
        <v/>
      </c>
      <c r="AA107" s="204"/>
      <c r="AB107" s="204"/>
      <c r="AC107" s="204"/>
      <c r="AD107" s="204"/>
      <c r="AE107" s="206">
        <v>71</v>
      </c>
      <c r="AF107" s="209" t="e">
        <f>IF(OR(ISBLANK('Precision '!C109),E$2="N"),NA(),'Precision '!C109)</f>
        <v>#N/A</v>
      </c>
      <c r="AG107" s="209" t="e">
        <f>IF(OR(ISBLANK('Precision '!D109),F$2="N"),NA(),'Precision '!D109)</f>
        <v>#N/A</v>
      </c>
      <c r="AH107" s="209" t="e">
        <f>IF(OR(ISBLANK('Precision '!E109),G$2="N"),NA(),'Precision '!E109)</f>
        <v>#N/A</v>
      </c>
      <c r="AI107" s="209" t="e">
        <f>IF(OR(ISBLANK('Precision '!F109),H$2="N"),NA(),'Precision '!F109)</f>
        <v>#N/A</v>
      </c>
      <c r="AJ107" s="209" t="e">
        <f>IF(OR(ISBLANK('Precision '!G109),I$2="N"),NA(),'Precision '!G109)</f>
        <v>#N/A</v>
      </c>
      <c r="AK107" s="209" t="e">
        <f>IF(OR(ISBLANK('Precision '!H109),J$2="N"),NA(),'Precision '!H109)</f>
        <v>#N/A</v>
      </c>
      <c r="AL107" s="209" t="e">
        <f>IF(OR(ISBLANK('Precision '!I109),K$2="N"),NA(),'Precision '!I109)</f>
        <v>#N/A</v>
      </c>
      <c r="AM107" s="209" t="e">
        <f>IF(OR(ISBLANK('Precision '!J109),L$2="N"),NA(),'Precision '!J109)</f>
        <v>#N/A</v>
      </c>
      <c r="AN107" s="209" t="e">
        <f>IF(OR(ISBLANK('Precision '!K109),M$2="N"),NA(),'Precision '!K109)</f>
        <v>#N/A</v>
      </c>
      <c r="AO107" s="209" t="e">
        <f>IF(OR(ISBLANK('Precision '!L109),N$2="N"),NA(),'Precision '!L109)</f>
        <v>#N/A</v>
      </c>
      <c r="AP107" s="209" t="e">
        <f>IF(OR(ISBLANK('Precision '!M109),O$2="N"),NA(),'Precision '!M109)</f>
        <v>#N/A</v>
      </c>
      <c r="AQ107" s="209" t="e">
        <f>IF(OR(ISBLANK('Precision '!N109),P$2="N"),NA(),'Precision '!N109)</f>
        <v>#N/A</v>
      </c>
      <c r="AR107" s="209" t="e">
        <f>IF(OR(ISBLANK('Precision '!O109),E$3="N"),NA(),'Precision '!O109)</f>
        <v>#N/A</v>
      </c>
      <c r="AS107" s="209" t="e">
        <f>IF(OR(ISBLANK('Precision '!P109),F$3="N"),NA(),'Precision '!P109)</f>
        <v>#N/A</v>
      </c>
      <c r="AT107" s="209" t="e">
        <f>IF(OR(ISBLANK('Precision '!Q109),G$3="N"),NA(),'Precision '!Q109)</f>
        <v>#N/A</v>
      </c>
      <c r="AU107" s="209" t="e">
        <f>IF(OR(ISBLANK('Precision '!R109),H$3="N"),NA(),'Precision '!R109)</f>
        <v>#N/A</v>
      </c>
      <c r="AV107" s="209" t="e">
        <f>IF(OR(ISBLANK('Precision '!S109),I$3="N"),NA(),'Precision '!S109)</f>
        <v>#N/A</v>
      </c>
      <c r="AW107" s="209" t="e">
        <f>IF(OR(ISBLANK('Precision '!T109),J$3="N"),NA(),'Precision '!T109)</f>
        <v>#N/A</v>
      </c>
      <c r="AX107" s="209" t="e">
        <f>IF(OR(ISBLANK('Precision '!U109),K$3="N"),NA(),'Precision '!U109)</f>
        <v>#N/A</v>
      </c>
      <c r="AY107" s="209" t="e">
        <f>IF(OR(ISBLANK('Precision '!V109),L$3="N"),NA(),'Precision '!V109)</f>
        <v>#N/A</v>
      </c>
      <c r="AZ107" s="209" t="e">
        <f>IF(OR(ISBLANK('Precision '!W109),M$3="N"),NA(),'Precision '!W109)</f>
        <v>#N/A</v>
      </c>
      <c r="BA107" s="209" t="e">
        <f>IF(OR(ISBLANK('Precision '!X109),N$3="N"),NA(),'Precision '!X109)</f>
        <v>#N/A</v>
      </c>
      <c r="BB107" s="209" t="e">
        <f>IF(OR(ISBLANK('Precision '!Y109),O$3="N"),NA(),'Precision '!Y109)</f>
        <v>#N/A</v>
      </c>
      <c r="BC107" s="209" t="e">
        <f>IF(OR(ISBLANK('Precision '!Z109),P$3="N"),NA(),'Precision '!Z109)</f>
        <v>#N/A</v>
      </c>
      <c r="BD107" s="204"/>
      <c r="BE107" s="204"/>
      <c r="BF107" s="204"/>
      <c r="BG107" s="204"/>
      <c r="BH107" s="204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</row>
    <row r="108" spans="1:73" x14ac:dyDescent="0.2">
      <c r="A108" s="204"/>
      <c r="B108" s="204"/>
      <c r="C108" s="204" t="str">
        <f>IF(AND(ISNUMBER('Precision '!C110),E$2="Y"),'Precision '!C110,"")</f>
        <v/>
      </c>
      <c r="D108" s="204" t="str">
        <f>IF(AND(ISNUMBER('Precision '!D110),F$2="Y"),'Precision '!D110,"")</f>
        <v/>
      </c>
      <c r="E108" s="204" t="str">
        <f>IF(AND(ISNUMBER('Precision '!E110),G$2="Y"),'Precision '!E110,"")</f>
        <v/>
      </c>
      <c r="F108" s="204" t="str">
        <f>IF(AND(ISNUMBER('Precision '!F110),H$2="Y"),'Precision '!F110,"")</f>
        <v/>
      </c>
      <c r="G108" s="204" t="str">
        <f>IF(AND(ISNUMBER('Precision '!G110),I$2="Y"),'Precision '!G110,"")</f>
        <v/>
      </c>
      <c r="H108" s="204" t="str">
        <f>IF(AND(ISNUMBER('Precision '!H110),J$2="Y"),'Precision '!H110,"")</f>
        <v/>
      </c>
      <c r="I108" s="204" t="str">
        <f>IF(AND(ISNUMBER('Precision '!I110),K$2="Y"),'Precision '!I110,"")</f>
        <v/>
      </c>
      <c r="J108" s="204" t="str">
        <f>IF(AND(ISNUMBER('Precision '!J110),L$2="Y"),'Precision '!J110,"")</f>
        <v/>
      </c>
      <c r="K108" s="204" t="str">
        <f>IF(AND(ISNUMBER('Precision '!K110),M$2="Y"),'Precision '!K110,"")</f>
        <v/>
      </c>
      <c r="L108" s="204" t="str">
        <f>IF(AND(ISNUMBER('Precision '!L110),N$2="Y"),'Precision '!L110,"")</f>
        <v/>
      </c>
      <c r="M108" s="204" t="str">
        <f>IF(AND(ISNUMBER('Precision '!M110),O$2="Y"),'Precision '!M110,"")</f>
        <v/>
      </c>
      <c r="N108" s="204" t="str">
        <f>IF(AND(ISNUMBER('Precision '!N110),P$2="Y"),'Precision '!N110,"")</f>
        <v/>
      </c>
      <c r="O108" s="204" t="str">
        <f>IF(AND(ISNUMBER('Precision '!O110),E$3="Y"),'Precision '!O110,"")</f>
        <v/>
      </c>
      <c r="P108" s="204" t="str">
        <f>IF(AND(ISNUMBER('Precision '!P110),F$3="Y"),'Precision '!P110,"")</f>
        <v/>
      </c>
      <c r="Q108" s="204" t="str">
        <f>IF(AND(ISNUMBER('Precision '!Q110),G$3="Y"),'Precision '!Q110,"")</f>
        <v/>
      </c>
      <c r="R108" s="204" t="str">
        <f>IF(AND(ISNUMBER('Precision '!R110),H$3="Y"),'Precision '!R110,"")</f>
        <v/>
      </c>
      <c r="S108" s="204" t="str">
        <f>IF(AND(ISNUMBER('Precision '!S110),I$3="Y"),'Precision '!S110,"")</f>
        <v/>
      </c>
      <c r="T108" s="204" t="str">
        <f>IF(AND(ISNUMBER('Precision '!T110),J$3="Y"),'Precision '!T110,"")</f>
        <v/>
      </c>
      <c r="U108" s="204" t="str">
        <f>IF(AND(ISNUMBER('Precision '!U110),K$3="Y"),'Precision '!U110,"")</f>
        <v/>
      </c>
      <c r="V108" s="204" t="str">
        <f>IF(AND(ISNUMBER('Precision '!V110),L$3="Y"),'Precision '!V110,"")</f>
        <v/>
      </c>
      <c r="W108" s="204" t="str">
        <f>IF(AND(ISNUMBER('Precision '!W110),M$3="Y"),'Precision '!W110,"")</f>
        <v/>
      </c>
      <c r="X108" s="204" t="str">
        <f>IF(AND(ISNUMBER('Precision '!X110),N$3="Y"),'Precision '!X110,"")</f>
        <v/>
      </c>
      <c r="Y108" s="204" t="str">
        <f>IF(AND(ISNUMBER('Precision '!Y110),O$3="Y"),'Precision '!Y110,"")</f>
        <v/>
      </c>
      <c r="Z108" s="204" t="str">
        <f>IF(AND(ISNUMBER('Precision '!Z110),P$3="Y"),'Precision '!Z110,"")</f>
        <v/>
      </c>
      <c r="AA108" s="204"/>
      <c r="AB108" s="204"/>
      <c r="AC108" s="204"/>
      <c r="AD108" s="204"/>
      <c r="AE108" s="206">
        <v>72</v>
      </c>
      <c r="AF108" s="209" t="e">
        <f>IF(OR(ISBLANK('Precision '!C110),E$2="N"),NA(),'Precision '!C110)</f>
        <v>#N/A</v>
      </c>
      <c r="AG108" s="209" t="e">
        <f>IF(OR(ISBLANK('Precision '!D110),F$2="N"),NA(),'Precision '!D110)</f>
        <v>#N/A</v>
      </c>
      <c r="AH108" s="209" t="e">
        <f>IF(OR(ISBLANK('Precision '!E110),G$2="N"),NA(),'Precision '!E110)</f>
        <v>#N/A</v>
      </c>
      <c r="AI108" s="209" t="e">
        <f>IF(OR(ISBLANK('Precision '!F110),H$2="N"),NA(),'Precision '!F110)</f>
        <v>#N/A</v>
      </c>
      <c r="AJ108" s="209" t="e">
        <f>IF(OR(ISBLANK('Precision '!G110),I$2="N"),NA(),'Precision '!G110)</f>
        <v>#N/A</v>
      </c>
      <c r="AK108" s="209" t="e">
        <f>IF(OR(ISBLANK('Precision '!H110),J$2="N"),NA(),'Precision '!H110)</f>
        <v>#N/A</v>
      </c>
      <c r="AL108" s="209" t="e">
        <f>IF(OR(ISBLANK('Precision '!I110),K$2="N"),NA(),'Precision '!I110)</f>
        <v>#N/A</v>
      </c>
      <c r="AM108" s="209" t="e">
        <f>IF(OR(ISBLANK('Precision '!J110),L$2="N"),NA(),'Precision '!J110)</f>
        <v>#N/A</v>
      </c>
      <c r="AN108" s="209" t="e">
        <f>IF(OR(ISBLANK('Precision '!K110),M$2="N"),NA(),'Precision '!K110)</f>
        <v>#N/A</v>
      </c>
      <c r="AO108" s="209" t="e">
        <f>IF(OR(ISBLANK('Precision '!L110),N$2="N"),NA(),'Precision '!L110)</f>
        <v>#N/A</v>
      </c>
      <c r="AP108" s="209" t="e">
        <f>IF(OR(ISBLANK('Precision '!M110),O$2="N"),NA(),'Precision '!M110)</f>
        <v>#N/A</v>
      </c>
      <c r="AQ108" s="209" t="e">
        <f>IF(OR(ISBLANK('Precision '!N110),P$2="N"),NA(),'Precision '!N110)</f>
        <v>#N/A</v>
      </c>
      <c r="AR108" s="209" t="e">
        <f>IF(OR(ISBLANK('Precision '!O110),E$3="N"),NA(),'Precision '!O110)</f>
        <v>#N/A</v>
      </c>
      <c r="AS108" s="209" t="e">
        <f>IF(OR(ISBLANK('Precision '!P110),F$3="N"),NA(),'Precision '!P110)</f>
        <v>#N/A</v>
      </c>
      <c r="AT108" s="209" t="e">
        <f>IF(OR(ISBLANK('Precision '!Q110),G$3="N"),NA(),'Precision '!Q110)</f>
        <v>#N/A</v>
      </c>
      <c r="AU108" s="209" t="e">
        <f>IF(OR(ISBLANK('Precision '!R110),H$3="N"),NA(),'Precision '!R110)</f>
        <v>#N/A</v>
      </c>
      <c r="AV108" s="209" t="e">
        <f>IF(OR(ISBLANK('Precision '!S110),I$3="N"),NA(),'Precision '!S110)</f>
        <v>#N/A</v>
      </c>
      <c r="AW108" s="209" t="e">
        <f>IF(OR(ISBLANK('Precision '!T110),J$3="N"),NA(),'Precision '!T110)</f>
        <v>#N/A</v>
      </c>
      <c r="AX108" s="209" t="e">
        <f>IF(OR(ISBLANK('Precision '!U110),K$3="N"),NA(),'Precision '!U110)</f>
        <v>#N/A</v>
      </c>
      <c r="AY108" s="209" t="e">
        <f>IF(OR(ISBLANK('Precision '!V110),L$3="N"),NA(),'Precision '!V110)</f>
        <v>#N/A</v>
      </c>
      <c r="AZ108" s="209" t="e">
        <f>IF(OR(ISBLANK('Precision '!W110),M$3="N"),NA(),'Precision '!W110)</f>
        <v>#N/A</v>
      </c>
      <c r="BA108" s="209" t="e">
        <f>IF(OR(ISBLANK('Precision '!X110),N$3="N"),NA(),'Precision '!X110)</f>
        <v>#N/A</v>
      </c>
      <c r="BB108" s="209" t="e">
        <f>IF(OR(ISBLANK('Precision '!Y110),O$3="N"),NA(),'Precision '!Y110)</f>
        <v>#N/A</v>
      </c>
      <c r="BC108" s="209" t="e">
        <f>IF(OR(ISBLANK('Precision '!Z110),P$3="N"),NA(),'Precision '!Z110)</f>
        <v>#N/A</v>
      </c>
      <c r="BD108" s="204"/>
      <c r="BE108" s="204"/>
      <c r="BF108" s="204"/>
      <c r="BG108" s="204"/>
      <c r="BH108" s="204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</row>
    <row r="109" spans="1:73" x14ac:dyDescent="0.2">
      <c r="A109" s="204"/>
      <c r="B109" s="204"/>
      <c r="C109" s="204" t="str">
        <f>IF(AND(ISNUMBER('Precision '!C111),E$2="Y"),'Precision '!C111,"")</f>
        <v/>
      </c>
      <c r="D109" s="204" t="str">
        <f>IF(AND(ISNUMBER('Precision '!D111),F$2="Y"),'Precision '!D111,"")</f>
        <v/>
      </c>
      <c r="E109" s="204" t="str">
        <f>IF(AND(ISNUMBER('Precision '!E111),G$2="Y"),'Precision '!E111,"")</f>
        <v/>
      </c>
      <c r="F109" s="204" t="str">
        <f>IF(AND(ISNUMBER('Precision '!F111),H$2="Y"),'Precision '!F111,"")</f>
        <v/>
      </c>
      <c r="G109" s="204" t="str">
        <f>IF(AND(ISNUMBER('Precision '!G111),I$2="Y"),'Precision '!G111,"")</f>
        <v/>
      </c>
      <c r="H109" s="204" t="str">
        <f>IF(AND(ISNUMBER('Precision '!H111),J$2="Y"),'Precision '!H111,"")</f>
        <v/>
      </c>
      <c r="I109" s="204" t="str">
        <f>IF(AND(ISNUMBER('Precision '!I111),K$2="Y"),'Precision '!I111,"")</f>
        <v/>
      </c>
      <c r="J109" s="204" t="str">
        <f>IF(AND(ISNUMBER('Precision '!J111),L$2="Y"),'Precision '!J111,"")</f>
        <v/>
      </c>
      <c r="K109" s="204" t="str">
        <f>IF(AND(ISNUMBER('Precision '!K111),M$2="Y"),'Precision '!K111,"")</f>
        <v/>
      </c>
      <c r="L109" s="204" t="str">
        <f>IF(AND(ISNUMBER('Precision '!L111),N$2="Y"),'Precision '!L111,"")</f>
        <v/>
      </c>
      <c r="M109" s="204" t="str">
        <f>IF(AND(ISNUMBER('Precision '!M111),O$2="Y"),'Precision '!M111,"")</f>
        <v/>
      </c>
      <c r="N109" s="204" t="str">
        <f>IF(AND(ISNUMBER('Precision '!N111),P$2="Y"),'Precision '!N111,"")</f>
        <v/>
      </c>
      <c r="O109" s="204" t="str">
        <f>IF(AND(ISNUMBER('Precision '!O111),E$3="Y"),'Precision '!O111,"")</f>
        <v/>
      </c>
      <c r="P109" s="204" t="str">
        <f>IF(AND(ISNUMBER('Precision '!P111),F$3="Y"),'Precision '!P111,"")</f>
        <v/>
      </c>
      <c r="Q109" s="204" t="str">
        <f>IF(AND(ISNUMBER('Precision '!Q111),G$3="Y"),'Precision '!Q111,"")</f>
        <v/>
      </c>
      <c r="R109" s="204" t="str">
        <f>IF(AND(ISNUMBER('Precision '!R111),H$3="Y"),'Precision '!R111,"")</f>
        <v/>
      </c>
      <c r="S109" s="204" t="str">
        <f>IF(AND(ISNUMBER('Precision '!S111),I$3="Y"),'Precision '!S111,"")</f>
        <v/>
      </c>
      <c r="T109" s="204" t="str">
        <f>IF(AND(ISNUMBER('Precision '!T111),J$3="Y"),'Precision '!T111,"")</f>
        <v/>
      </c>
      <c r="U109" s="204" t="str">
        <f>IF(AND(ISNUMBER('Precision '!U111),K$3="Y"),'Precision '!U111,"")</f>
        <v/>
      </c>
      <c r="V109" s="204" t="str">
        <f>IF(AND(ISNUMBER('Precision '!V111),L$3="Y"),'Precision '!V111,"")</f>
        <v/>
      </c>
      <c r="W109" s="204" t="str">
        <f>IF(AND(ISNUMBER('Precision '!W111),M$3="Y"),'Precision '!W111,"")</f>
        <v/>
      </c>
      <c r="X109" s="204" t="str">
        <f>IF(AND(ISNUMBER('Precision '!X111),N$3="Y"),'Precision '!X111,"")</f>
        <v/>
      </c>
      <c r="Y109" s="204" t="str">
        <f>IF(AND(ISNUMBER('Precision '!Y111),O$3="Y"),'Precision '!Y111,"")</f>
        <v/>
      </c>
      <c r="Z109" s="204" t="str">
        <f>IF(AND(ISNUMBER('Precision '!Z111),P$3="Y"),'Precision '!Z111,"")</f>
        <v/>
      </c>
      <c r="AA109" s="204"/>
      <c r="AB109" s="204"/>
      <c r="AC109" s="204"/>
      <c r="AD109" s="204"/>
      <c r="AE109" s="206">
        <v>73</v>
      </c>
      <c r="AF109" s="209" t="e">
        <f>IF(OR(ISBLANK('Precision '!C111),E$2="N"),NA(),'Precision '!C111)</f>
        <v>#N/A</v>
      </c>
      <c r="AG109" s="209" t="e">
        <f>IF(OR(ISBLANK('Precision '!D111),F$2="N"),NA(),'Precision '!D111)</f>
        <v>#N/A</v>
      </c>
      <c r="AH109" s="209" t="e">
        <f>IF(OR(ISBLANK('Precision '!E111),G$2="N"),NA(),'Precision '!E111)</f>
        <v>#N/A</v>
      </c>
      <c r="AI109" s="209" t="e">
        <f>IF(OR(ISBLANK('Precision '!F111),H$2="N"),NA(),'Precision '!F111)</f>
        <v>#N/A</v>
      </c>
      <c r="AJ109" s="209" t="e">
        <f>IF(OR(ISBLANK('Precision '!G111),I$2="N"),NA(),'Precision '!G111)</f>
        <v>#N/A</v>
      </c>
      <c r="AK109" s="209" t="e">
        <f>IF(OR(ISBLANK('Precision '!H111),J$2="N"),NA(),'Precision '!H111)</f>
        <v>#N/A</v>
      </c>
      <c r="AL109" s="209" t="e">
        <f>IF(OR(ISBLANK('Precision '!I111),K$2="N"),NA(),'Precision '!I111)</f>
        <v>#N/A</v>
      </c>
      <c r="AM109" s="209" t="e">
        <f>IF(OR(ISBLANK('Precision '!J111),L$2="N"),NA(),'Precision '!J111)</f>
        <v>#N/A</v>
      </c>
      <c r="AN109" s="209" t="e">
        <f>IF(OR(ISBLANK('Precision '!K111),M$2="N"),NA(),'Precision '!K111)</f>
        <v>#N/A</v>
      </c>
      <c r="AO109" s="209" t="e">
        <f>IF(OR(ISBLANK('Precision '!L111),N$2="N"),NA(),'Precision '!L111)</f>
        <v>#N/A</v>
      </c>
      <c r="AP109" s="209" t="e">
        <f>IF(OR(ISBLANK('Precision '!M111),O$2="N"),NA(),'Precision '!M111)</f>
        <v>#N/A</v>
      </c>
      <c r="AQ109" s="209" t="e">
        <f>IF(OR(ISBLANK('Precision '!N111),P$2="N"),NA(),'Precision '!N111)</f>
        <v>#N/A</v>
      </c>
      <c r="AR109" s="209" t="e">
        <f>IF(OR(ISBLANK('Precision '!O111),E$3="N"),NA(),'Precision '!O111)</f>
        <v>#N/A</v>
      </c>
      <c r="AS109" s="209" t="e">
        <f>IF(OR(ISBLANK('Precision '!P111),F$3="N"),NA(),'Precision '!P111)</f>
        <v>#N/A</v>
      </c>
      <c r="AT109" s="209" t="e">
        <f>IF(OR(ISBLANK('Precision '!Q111),G$3="N"),NA(),'Precision '!Q111)</f>
        <v>#N/A</v>
      </c>
      <c r="AU109" s="209" t="e">
        <f>IF(OR(ISBLANK('Precision '!R111),H$3="N"),NA(),'Precision '!R111)</f>
        <v>#N/A</v>
      </c>
      <c r="AV109" s="209" t="e">
        <f>IF(OR(ISBLANK('Precision '!S111),I$3="N"),NA(),'Precision '!S111)</f>
        <v>#N/A</v>
      </c>
      <c r="AW109" s="209" t="e">
        <f>IF(OR(ISBLANK('Precision '!T111),J$3="N"),NA(),'Precision '!T111)</f>
        <v>#N/A</v>
      </c>
      <c r="AX109" s="209" t="e">
        <f>IF(OR(ISBLANK('Precision '!U111),K$3="N"),NA(),'Precision '!U111)</f>
        <v>#N/A</v>
      </c>
      <c r="AY109" s="209" t="e">
        <f>IF(OR(ISBLANK('Precision '!V111),L$3="N"),NA(),'Precision '!V111)</f>
        <v>#N/A</v>
      </c>
      <c r="AZ109" s="209" t="e">
        <f>IF(OR(ISBLANK('Precision '!W111),M$3="N"),NA(),'Precision '!W111)</f>
        <v>#N/A</v>
      </c>
      <c r="BA109" s="209" t="e">
        <f>IF(OR(ISBLANK('Precision '!X111),N$3="N"),NA(),'Precision '!X111)</f>
        <v>#N/A</v>
      </c>
      <c r="BB109" s="209" t="e">
        <f>IF(OR(ISBLANK('Precision '!Y111),O$3="N"),NA(),'Precision '!Y111)</f>
        <v>#N/A</v>
      </c>
      <c r="BC109" s="209" t="e">
        <f>IF(OR(ISBLANK('Precision '!Z111),P$3="N"),NA(),'Precision '!Z111)</f>
        <v>#N/A</v>
      </c>
      <c r="BD109" s="204"/>
      <c r="BE109" s="204"/>
      <c r="BF109" s="204"/>
      <c r="BG109" s="204"/>
      <c r="BH109" s="204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</row>
    <row r="110" spans="1:73" x14ac:dyDescent="0.2">
      <c r="A110" s="204"/>
      <c r="B110" s="204"/>
      <c r="C110" s="204" t="str">
        <f>IF(AND(ISNUMBER('Precision '!C112),E$2="Y"),'Precision '!C112,"")</f>
        <v/>
      </c>
      <c r="D110" s="204" t="str">
        <f>IF(AND(ISNUMBER('Precision '!D112),F$2="Y"),'Precision '!D112,"")</f>
        <v/>
      </c>
      <c r="E110" s="204" t="str">
        <f>IF(AND(ISNUMBER('Precision '!E112),G$2="Y"),'Precision '!E112,"")</f>
        <v/>
      </c>
      <c r="F110" s="204" t="str">
        <f>IF(AND(ISNUMBER('Precision '!F112),H$2="Y"),'Precision '!F112,"")</f>
        <v/>
      </c>
      <c r="G110" s="204" t="str">
        <f>IF(AND(ISNUMBER('Precision '!G112),I$2="Y"),'Precision '!G112,"")</f>
        <v/>
      </c>
      <c r="H110" s="204" t="str">
        <f>IF(AND(ISNUMBER('Precision '!H112),J$2="Y"),'Precision '!H112,"")</f>
        <v/>
      </c>
      <c r="I110" s="204" t="str">
        <f>IF(AND(ISNUMBER('Precision '!I112),K$2="Y"),'Precision '!I112,"")</f>
        <v/>
      </c>
      <c r="J110" s="204" t="str">
        <f>IF(AND(ISNUMBER('Precision '!J112),L$2="Y"),'Precision '!J112,"")</f>
        <v/>
      </c>
      <c r="K110" s="204" t="str">
        <f>IF(AND(ISNUMBER('Precision '!K112),M$2="Y"),'Precision '!K112,"")</f>
        <v/>
      </c>
      <c r="L110" s="204" t="str">
        <f>IF(AND(ISNUMBER('Precision '!L112),N$2="Y"),'Precision '!L112,"")</f>
        <v/>
      </c>
      <c r="M110" s="204" t="str">
        <f>IF(AND(ISNUMBER('Precision '!M112),O$2="Y"),'Precision '!M112,"")</f>
        <v/>
      </c>
      <c r="N110" s="204" t="str">
        <f>IF(AND(ISNUMBER('Precision '!N112),P$2="Y"),'Precision '!N112,"")</f>
        <v/>
      </c>
      <c r="O110" s="204" t="str">
        <f>IF(AND(ISNUMBER('Precision '!O112),E$3="Y"),'Precision '!O112,"")</f>
        <v/>
      </c>
      <c r="P110" s="204" t="str">
        <f>IF(AND(ISNUMBER('Precision '!P112),F$3="Y"),'Precision '!P112,"")</f>
        <v/>
      </c>
      <c r="Q110" s="204" t="str">
        <f>IF(AND(ISNUMBER('Precision '!Q112),G$3="Y"),'Precision '!Q112,"")</f>
        <v/>
      </c>
      <c r="R110" s="204" t="str">
        <f>IF(AND(ISNUMBER('Precision '!R112),H$3="Y"),'Precision '!R112,"")</f>
        <v/>
      </c>
      <c r="S110" s="204" t="str">
        <f>IF(AND(ISNUMBER('Precision '!S112),I$3="Y"),'Precision '!S112,"")</f>
        <v/>
      </c>
      <c r="T110" s="204" t="str">
        <f>IF(AND(ISNUMBER('Precision '!T112),J$3="Y"),'Precision '!T112,"")</f>
        <v/>
      </c>
      <c r="U110" s="204" t="str">
        <f>IF(AND(ISNUMBER('Precision '!U112),K$3="Y"),'Precision '!U112,"")</f>
        <v/>
      </c>
      <c r="V110" s="204" t="str">
        <f>IF(AND(ISNUMBER('Precision '!V112),L$3="Y"),'Precision '!V112,"")</f>
        <v/>
      </c>
      <c r="W110" s="204" t="str">
        <f>IF(AND(ISNUMBER('Precision '!W112),M$3="Y"),'Precision '!W112,"")</f>
        <v/>
      </c>
      <c r="X110" s="204" t="str">
        <f>IF(AND(ISNUMBER('Precision '!X112),N$3="Y"),'Precision '!X112,"")</f>
        <v/>
      </c>
      <c r="Y110" s="204" t="str">
        <f>IF(AND(ISNUMBER('Precision '!Y112),O$3="Y"),'Precision '!Y112,"")</f>
        <v/>
      </c>
      <c r="Z110" s="204" t="str">
        <f>IF(AND(ISNUMBER('Precision '!Z112),P$3="Y"),'Precision '!Z112,"")</f>
        <v/>
      </c>
      <c r="AA110" s="299"/>
      <c r="AB110" s="299"/>
      <c r="AC110" s="299"/>
      <c r="AD110" s="299"/>
      <c r="AE110" s="300">
        <v>74</v>
      </c>
      <c r="AF110" s="209" t="e">
        <f>IF(OR(ISBLANK('Precision '!C112),E$2="N"),NA(),'Precision '!C112)</f>
        <v>#N/A</v>
      </c>
      <c r="AG110" s="209" t="e">
        <f>IF(OR(ISBLANK('Precision '!D112),F$2="N"),NA(),'Precision '!D112)</f>
        <v>#N/A</v>
      </c>
      <c r="AH110" s="209" t="e">
        <f>IF(OR(ISBLANK('Precision '!E112),G$2="N"),NA(),'Precision '!E112)</f>
        <v>#N/A</v>
      </c>
      <c r="AI110" s="209" t="e">
        <f>IF(OR(ISBLANK('Precision '!F112),H$2="N"),NA(),'Precision '!F112)</f>
        <v>#N/A</v>
      </c>
      <c r="AJ110" s="209" t="e">
        <f>IF(OR(ISBLANK('Precision '!G112),I$2="N"),NA(),'Precision '!G112)</f>
        <v>#N/A</v>
      </c>
      <c r="AK110" s="209" t="e">
        <f>IF(OR(ISBLANK('Precision '!H112),J$2="N"),NA(),'Precision '!H112)</f>
        <v>#N/A</v>
      </c>
      <c r="AL110" s="209" t="e">
        <f>IF(OR(ISBLANK('Precision '!I112),K$2="N"),NA(),'Precision '!I112)</f>
        <v>#N/A</v>
      </c>
      <c r="AM110" s="209" t="e">
        <f>IF(OR(ISBLANK('Precision '!J112),L$2="N"),NA(),'Precision '!J112)</f>
        <v>#N/A</v>
      </c>
      <c r="AN110" s="209" t="e">
        <f>IF(OR(ISBLANK('Precision '!K112),M$2="N"),NA(),'Precision '!K112)</f>
        <v>#N/A</v>
      </c>
      <c r="AO110" s="209" t="e">
        <f>IF(OR(ISBLANK('Precision '!L112),N$2="N"),NA(),'Precision '!L112)</f>
        <v>#N/A</v>
      </c>
      <c r="AP110" s="209" t="e">
        <f>IF(OR(ISBLANK('Precision '!M112),O$2="N"),NA(),'Precision '!M112)</f>
        <v>#N/A</v>
      </c>
      <c r="AQ110" s="209" t="e">
        <f>IF(OR(ISBLANK('Precision '!N112),P$2="N"),NA(),'Precision '!N112)</f>
        <v>#N/A</v>
      </c>
      <c r="AR110" s="209" t="e">
        <f>IF(OR(ISBLANK('Precision '!O112),E$3="N"),NA(),'Precision '!O112)</f>
        <v>#N/A</v>
      </c>
      <c r="AS110" s="209" t="e">
        <f>IF(OR(ISBLANK('Precision '!P112),F$3="N"),NA(),'Precision '!P112)</f>
        <v>#N/A</v>
      </c>
      <c r="AT110" s="209" t="e">
        <f>IF(OR(ISBLANK('Precision '!Q112),G$3="N"),NA(),'Precision '!Q112)</f>
        <v>#N/A</v>
      </c>
      <c r="AU110" s="209" t="e">
        <f>IF(OR(ISBLANK('Precision '!R112),H$3="N"),NA(),'Precision '!R112)</f>
        <v>#N/A</v>
      </c>
      <c r="AV110" s="209" t="e">
        <f>IF(OR(ISBLANK('Precision '!S112),I$3="N"),NA(),'Precision '!S112)</f>
        <v>#N/A</v>
      </c>
      <c r="AW110" s="209" t="e">
        <f>IF(OR(ISBLANK('Precision '!T112),J$3="N"),NA(),'Precision '!T112)</f>
        <v>#N/A</v>
      </c>
      <c r="AX110" s="209" t="e">
        <f>IF(OR(ISBLANK('Precision '!U112),K$3="N"),NA(),'Precision '!U112)</f>
        <v>#N/A</v>
      </c>
      <c r="AY110" s="209" t="e">
        <f>IF(OR(ISBLANK('Precision '!V112),L$3="N"),NA(),'Precision '!V112)</f>
        <v>#N/A</v>
      </c>
      <c r="AZ110" s="209" t="e">
        <f>IF(OR(ISBLANK('Precision '!W112),M$3="N"),NA(),'Precision '!W112)</f>
        <v>#N/A</v>
      </c>
      <c r="BA110" s="209" t="e">
        <f>IF(OR(ISBLANK('Precision '!X112),N$3="N"),NA(),'Precision '!X112)</f>
        <v>#N/A</v>
      </c>
      <c r="BB110" s="209" t="e">
        <f>IF(OR(ISBLANK('Precision '!Y112),O$3="N"),NA(),'Precision '!Y112)</f>
        <v>#N/A</v>
      </c>
      <c r="BC110" s="209" t="e">
        <f>IF(OR(ISBLANK('Precision '!Z112),P$3="N"),NA(),'Precision '!Z112)</f>
        <v>#N/A</v>
      </c>
      <c r="BD110" s="299"/>
      <c r="BE110" s="299"/>
      <c r="BF110" s="299"/>
      <c r="BG110" s="299"/>
      <c r="BH110" s="299"/>
      <c r="BI110" s="301"/>
      <c r="BJ110" s="172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</row>
    <row r="111" spans="1:73" x14ac:dyDescent="0.2">
      <c r="A111" s="204"/>
      <c r="B111" s="204"/>
      <c r="C111" s="204" t="str">
        <f>IF(AND(ISNUMBER('Precision '!C113),E$2="Y"),'Precision '!C113,"")</f>
        <v/>
      </c>
      <c r="D111" s="204" t="str">
        <f>IF(AND(ISNUMBER('Precision '!D113),F$2="Y"),'Precision '!D113,"")</f>
        <v/>
      </c>
      <c r="E111" s="204" t="str">
        <f>IF(AND(ISNUMBER('Precision '!E113),G$2="Y"),'Precision '!E113,"")</f>
        <v/>
      </c>
      <c r="F111" s="204" t="str">
        <f>IF(AND(ISNUMBER('Precision '!F113),H$2="Y"),'Precision '!F113,"")</f>
        <v/>
      </c>
      <c r="G111" s="204" t="str">
        <f>IF(AND(ISNUMBER('Precision '!G113),I$2="Y"),'Precision '!G113,"")</f>
        <v/>
      </c>
      <c r="H111" s="204" t="str">
        <f>IF(AND(ISNUMBER('Precision '!H113),J$2="Y"),'Precision '!H113,"")</f>
        <v/>
      </c>
      <c r="I111" s="204" t="str">
        <f>IF(AND(ISNUMBER('Precision '!I113),K$2="Y"),'Precision '!I113,"")</f>
        <v/>
      </c>
      <c r="J111" s="204" t="str">
        <f>IF(AND(ISNUMBER('Precision '!J113),L$2="Y"),'Precision '!J113,"")</f>
        <v/>
      </c>
      <c r="K111" s="204" t="str">
        <f>IF(AND(ISNUMBER('Precision '!K113),M$2="Y"),'Precision '!K113,"")</f>
        <v/>
      </c>
      <c r="L111" s="204" t="str">
        <f>IF(AND(ISNUMBER('Precision '!L113),N$2="Y"),'Precision '!L113,"")</f>
        <v/>
      </c>
      <c r="M111" s="204" t="str">
        <f>IF(AND(ISNUMBER('Precision '!M113),O$2="Y"),'Precision '!M113,"")</f>
        <v/>
      </c>
      <c r="N111" s="204" t="str">
        <f>IF(AND(ISNUMBER('Precision '!N113),P$2="Y"),'Precision '!N113,"")</f>
        <v/>
      </c>
      <c r="O111" s="204" t="str">
        <f>IF(AND(ISNUMBER('Precision '!O113),E$3="Y"),'Precision '!O113,"")</f>
        <v/>
      </c>
      <c r="P111" s="204" t="str">
        <f>IF(AND(ISNUMBER('Precision '!P113),F$3="Y"),'Precision '!P113,"")</f>
        <v/>
      </c>
      <c r="Q111" s="204" t="str">
        <f>IF(AND(ISNUMBER('Precision '!Q113),G$3="Y"),'Precision '!Q113,"")</f>
        <v/>
      </c>
      <c r="R111" s="204" t="str">
        <f>IF(AND(ISNUMBER('Precision '!R113),H$3="Y"),'Precision '!R113,"")</f>
        <v/>
      </c>
      <c r="S111" s="204" t="str">
        <f>IF(AND(ISNUMBER('Precision '!S113),I$3="Y"),'Precision '!S113,"")</f>
        <v/>
      </c>
      <c r="T111" s="204" t="str">
        <f>IF(AND(ISNUMBER('Precision '!T113),J$3="Y"),'Precision '!T113,"")</f>
        <v/>
      </c>
      <c r="U111" s="204" t="str">
        <f>IF(AND(ISNUMBER('Precision '!U113),K$3="Y"),'Precision '!U113,"")</f>
        <v/>
      </c>
      <c r="V111" s="204" t="str">
        <f>IF(AND(ISNUMBER('Precision '!V113),L$3="Y"),'Precision '!V113,"")</f>
        <v/>
      </c>
      <c r="W111" s="204" t="str">
        <f>IF(AND(ISNUMBER('Precision '!W113),M$3="Y"),'Precision '!W113,"")</f>
        <v/>
      </c>
      <c r="X111" s="204" t="str">
        <f>IF(AND(ISNUMBER('Precision '!X113),N$3="Y"),'Precision '!X113,"")</f>
        <v/>
      </c>
      <c r="Y111" s="204" t="str">
        <f>IF(AND(ISNUMBER('Precision '!Y113),O$3="Y"),'Precision '!Y113,"")</f>
        <v/>
      </c>
      <c r="Z111" s="204" t="str">
        <f>IF(AND(ISNUMBER('Precision '!Z113),P$3="Y"),'Precision '!Z113,"")</f>
        <v/>
      </c>
      <c r="AA111" s="299"/>
      <c r="AB111" s="299"/>
      <c r="AC111" s="299"/>
      <c r="AD111" s="299"/>
      <c r="AE111" s="300">
        <v>75</v>
      </c>
      <c r="AF111" s="209" t="e">
        <f>IF(OR(ISBLANK('Precision '!C113),E$2="N"),NA(),'Precision '!C113)</f>
        <v>#N/A</v>
      </c>
      <c r="AG111" s="209" t="e">
        <f>IF(OR(ISBLANK('Precision '!D113),F$2="N"),NA(),'Precision '!D113)</f>
        <v>#N/A</v>
      </c>
      <c r="AH111" s="209" t="e">
        <f>IF(OR(ISBLANK('Precision '!E113),G$2="N"),NA(),'Precision '!E113)</f>
        <v>#N/A</v>
      </c>
      <c r="AI111" s="209" t="e">
        <f>IF(OR(ISBLANK('Precision '!F113),H$2="N"),NA(),'Precision '!F113)</f>
        <v>#N/A</v>
      </c>
      <c r="AJ111" s="209" t="e">
        <f>IF(OR(ISBLANK('Precision '!G113),I$2="N"),NA(),'Precision '!G113)</f>
        <v>#N/A</v>
      </c>
      <c r="AK111" s="209" t="e">
        <f>IF(OR(ISBLANK('Precision '!H113),J$2="N"),NA(),'Precision '!H113)</f>
        <v>#N/A</v>
      </c>
      <c r="AL111" s="209" t="e">
        <f>IF(OR(ISBLANK('Precision '!I113),K$2="N"),NA(),'Precision '!I113)</f>
        <v>#N/A</v>
      </c>
      <c r="AM111" s="209" t="e">
        <f>IF(OR(ISBLANK('Precision '!J113),L$2="N"),NA(),'Precision '!J113)</f>
        <v>#N/A</v>
      </c>
      <c r="AN111" s="209" t="e">
        <f>IF(OR(ISBLANK('Precision '!K113),M$2="N"),NA(),'Precision '!K113)</f>
        <v>#N/A</v>
      </c>
      <c r="AO111" s="209" t="e">
        <f>IF(OR(ISBLANK('Precision '!L113),N$2="N"),NA(),'Precision '!L113)</f>
        <v>#N/A</v>
      </c>
      <c r="AP111" s="209" t="e">
        <f>IF(OR(ISBLANK('Precision '!M113),O$2="N"),NA(),'Precision '!M113)</f>
        <v>#N/A</v>
      </c>
      <c r="AQ111" s="209" t="e">
        <f>IF(OR(ISBLANK('Precision '!N113),P$2="N"),NA(),'Precision '!N113)</f>
        <v>#N/A</v>
      </c>
      <c r="AR111" s="209" t="e">
        <f>IF(OR(ISBLANK('Precision '!O113),E$3="N"),NA(),'Precision '!O113)</f>
        <v>#N/A</v>
      </c>
      <c r="AS111" s="209" t="e">
        <f>IF(OR(ISBLANK('Precision '!P113),F$3="N"),NA(),'Precision '!P113)</f>
        <v>#N/A</v>
      </c>
      <c r="AT111" s="209" t="e">
        <f>IF(OR(ISBLANK('Precision '!Q113),G$3="N"),NA(),'Precision '!Q113)</f>
        <v>#N/A</v>
      </c>
      <c r="AU111" s="209" t="e">
        <f>IF(OR(ISBLANK('Precision '!R113),H$3="N"),NA(),'Precision '!R113)</f>
        <v>#N/A</v>
      </c>
      <c r="AV111" s="209" t="e">
        <f>IF(OR(ISBLANK('Precision '!S113),I$3="N"),NA(),'Precision '!S113)</f>
        <v>#N/A</v>
      </c>
      <c r="AW111" s="209" t="e">
        <f>IF(OR(ISBLANK('Precision '!T113),J$3="N"),NA(),'Precision '!T113)</f>
        <v>#N/A</v>
      </c>
      <c r="AX111" s="209" t="e">
        <f>IF(OR(ISBLANK('Precision '!U113),K$3="N"),NA(),'Precision '!U113)</f>
        <v>#N/A</v>
      </c>
      <c r="AY111" s="209" t="e">
        <f>IF(OR(ISBLANK('Precision '!V113),L$3="N"),NA(),'Precision '!V113)</f>
        <v>#N/A</v>
      </c>
      <c r="AZ111" s="209" t="e">
        <f>IF(OR(ISBLANK('Precision '!W113),M$3="N"),NA(),'Precision '!W113)</f>
        <v>#N/A</v>
      </c>
      <c r="BA111" s="209" t="e">
        <f>IF(OR(ISBLANK('Precision '!X113),N$3="N"),NA(),'Precision '!X113)</f>
        <v>#N/A</v>
      </c>
      <c r="BB111" s="209" t="e">
        <f>IF(OR(ISBLANK('Precision '!Y113),O$3="N"),NA(),'Precision '!Y113)</f>
        <v>#N/A</v>
      </c>
      <c r="BC111" s="209" t="e">
        <f>IF(OR(ISBLANK('Precision '!Z113),P$3="N"),NA(),'Precision '!Z113)</f>
        <v>#N/A</v>
      </c>
      <c r="BD111" s="299"/>
      <c r="BE111" s="299"/>
      <c r="BF111" s="299"/>
      <c r="BG111" s="299"/>
      <c r="BH111" s="299"/>
      <c r="BI111" s="301"/>
      <c r="BJ111" s="172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</row>
    <row r="112" spans="1:73" x14ac:dyDescent="0.2">
      <c r="A112" s="204"/>
      <c r="B112" s="204"/>
      <c r="C112" s="204" t="str">
        <f>IF(AND(ISNUMBER('Precision '!C114),E$2="Y"),'Precision '!C114,"")</f>
        <v/>
      </c>
      <c r="D112" s="204" t="str">
        <f>IF(AND(ISNUMBER('Precision '!D114),F$2="Y"),'Precision '!D114,"")</f>
        <v/>
      </c>
      <c r="E112" s="204" t="str">
        <f>IF(AND(ISNUMBER('Precision '!E114),G$2="Y"),'Precision '!E114,"")</f>
        <v/>
      </c>
      <c r="F112" s="204" t="str">
        <f>IF(AND(ISNUMBER('Precision '!F114),H$2="Y"),'Precision '!F114,"")</f>
        <v/>
      </c>
      <c r="G112" s="204" t="str">
        <f>IF(AND(ISNUMBER('Precision '!G114),I$2="Y"),'Precision '!G114,"")</f>
        <v/>
      </c>
      <c r="H112" s="204" t="str">
        <f>IF(AND(ISNUMBER('Precision '!H114),J$2="Y"),'Precision '!H114,"")</f>
        <v/>
      </c>
      <c r="I112" s="204" t="str">
        <f>IF(AND(ISNUMBER('Precision '!I114),K$2="Y"),'Precision '!I114,"")</f>
        <v/>
      </c>
      <c r="J112" s="204" t="str">
        <f>IF(AND(ISNUMBER('Precision '!J114),L$2="Y"),'Precision '!J114,"")</f>
        <v/>
      </c>
      <c r="K112" s="204" t="str">
        <f>IF(AND(ISNUMBER('Precision '!K114),M$2="Y"),'Precision '!K114,"")</f>
        <v/>
      </c>
      <c r="L112" s="204" t="str">
        <f>IF(AND(ISNUMBER('Precision '!L114),N$2="Y"),'Precision '!L114,"")</f>
        <v/>
      </c>
      <c r="M112" s="204" t="str">
        <f>IF(AND(ISNUMBER('Precision '!M114),O$2="Y"),'Precision '!M114,"")</f>
        <v/>
      </c>
      <c r="N112" s="204" t="str">
        <f>IF(AND(ISNUMBER('Precision '!N114),P$2="Y"),'Precision '!N114,"")</f>
        <v/>
      </c>
      <c r="O112" s="204" t="str">
        <f>IF(AND(ISNUMBER('Precision '!O114),E$3="Y"),'Precision '!O114,"")</f>
        <v/>
      </c>
      <c r="P112" s="204" t="str">
        <f>IF(AND(ISNUMBER('Precision '!P114),F$3="Y"),'Precision '!P114,"")</f>
        <v/>
      </c>
      <c r="Q112" s="204" t="str">
        <f>IF(AND(ISNUMBER('Precision '!Q114),G$3="Y"),'Precision '!Q114,"")</f>
        <v/>
      </c>
      <c r="R112" s="204" t="str">
        <f>IF(AND(ISNUMBER('Precision '!R114),H$3="Y"),'Precision '!R114,"")</f>
        <v/>
      </c>
      <c r="S112" s="204" t="str">
        <f>IF(AND(ISNUMBER('Precision '!S114),I$3="Y"),'Precision '!S114,"")</f>
        <v/>
      </c>
      <c r="T112" s="204" t="str">
        <f>IF(AND(ISNUMBER('Precision '!T114),J$3="Y"),'Precision '!T114,"")</f>
        <v/>
      </c>
      <c r="U112" s="204" t="str">
        <f>IF(AND(ISNUMBER('Precision '!U114),K$3="Y"),'Precision '!U114,"")</f>
        <v/>
      </c>
      <c r="V112" s="204" t="str">
        <f>IF(AND(ISNUMBER('Precision '!V114),L$3="Y"),'Precision '!V114,"")</f>
        <v/>
      </c>
      <c r="W112" s="204" t="str">
        <f>IF(AND(ISNUMBER('Precision '!W114),M$3="Y"),'Precision '!W114,"")</f>
        <v/>
      </c>
      <c r="X112" s="204" t="str">
        <f>IF(AND(ISNUMBER('Precision '!X114),N$3="Y"),'Precision '!X114,"")</f>
        <v/>
      </c>
      <c r="Y112" s="204" t="str">
        <f>IF(AND(ISNUMBER('Precision '!Y114),O$3="Y"),'Precision '!Y114,"")</f>
        <v/>
      </c>
      <c r="Z112" s="204" t="str">
        <f>IF(AND(ISNUMBER('Precision '!Z114),P$3="Y"),'Precision '!Z114,"")</f>
        <v/>
      </c>
      <c r="AA112" s="299"/>
      <c r="AB112" s="299"/>
      <c r="AC112" s="299"/>
      <c r="AD112" s="299"/>
      <c r="AE112" s="300">
        <v>76</v>
      </c>
      <c r="AF112" s="209" t="e">
        <f>IF(OR(ISBLANK('Precision '!C114),E$2="N"),NA(),'Precision '!C114)</f>
        <v>#N/A</v>
      </c>
      <c r="AG112" s="209" t="e">
        <f>IF(OR(ISBLANK('Precision '!D114),F$2="N"),NA(),'Precision '!D114)</f>
        <v>#N/A</v>
      </c>
      <c r="AH112" s="209" t="e">
        <f>IF(OR(ISBLANK('Precision '!E114),G$2="N"),NA(),'Precision '!E114)</f>
        <v>#N/A</v>
      </c>
      <c r="AI112" s="209" t="e">
        <f>IF(OR(ISBLANK('Precision '!F114),H$2="N"),NA(),'Precision '!F114)</f>
        <v>#N/A</v>
      </c>
      <c r="AJ112" s="209" t="e">
        <f>IF(OR(ISBLANK('Precision '!G114),I$2="N"),NA(),'Precision '!G114)</f>
        <v>#N/A</v>
      </c>
      <c r="AK112" s="209" t="e">
        <f>IF(OR(ISBLANK('Precision '!H114),J$2="N"),NA(),'Precision '!H114)</f>
        <v>#N/A</v>
      </c>
      <c r="AL112" s="209" t="e">
        <f>IF(OR(ISBLANK('Precision '!I114),K$2="N"),NA(),'Precision '!I114)</f>
        <v>#N/A</v>
      </c>
      <c r="AM112" s="209" t="e">
        <f>IF(OR(ISBLANK('Precision '!J114),L$2="N"),NA(),'Precision '!J114)</f>
        <v>#N/A</v>
      </c>
      <c r="AN112" s="209" t="e">
        <f>IF(OR(ISBLANK('Precision '!K114),M$2="N"),NA(),'Precision '!K114)</f>
        <v>#N/A</v>
      </c>
      <c r="AO112" s="209" t="e">
        <f>IF(OR(ISBLANK('Precision '!L114),N$2="N"),NA(),'Precision '!L114)</f>
        <v>#N/A</v>
      </c>
      <c r="AP112" s="209" t="e">
        <f>IF(OR(ISBLANK('Precision '!M114),O$2="N"),NA(),'Precision '!M114)</f>
        <v>#N/A</v>
      </c>
      <c r="AQ112" s="209" t="e">
        <f>IF(OR(ISBLANK('Precision '!N114),P$2="N"),NA(),'Precision '!N114)</f>
        <v>#N/A</v>
      </c>
      <c r="AR112" s="209" t="e">
        <f>IF(OR(ISBLANK('Precision '!O114),E$3="N"),NA(),'Precision '!O114)</f>
        <v>#N/A</v>
      </c>
      <c r="AS112" s="209" t="e">
        <f>IF(OR(ISBLANK('Precision '!P114),F$3="N"),NA(),'Precision '!P114)</f>
        <v>#N/A</v>
      </c>
      <c r="AT112" s="209" t="e">
        <f>IF(OR(ISBLANK('Precision '!Q114),G$3="N"),NA(),'Precision '!Q114)</f>
        <v>#N/A</v>
      </c>
      <c r="AU112" s="209" t="e">
        <f>IF(OR(ISBLANK('Precision '!R114),H$3="N"),NA(),'Precision '!R114)</f>
        <v>#N/A</v>
      </c>
      <c r="AV112" s="209" t="e">
        <f>IF(OR(ISBLANK('Precision '!S114),I$3="N"),NA(),'Precision '!S114)</f>
        <v>#N/A</v>
      </c>
      <c r="AW112" s="209" t="e">
        <f>IF(OR(ISBLANK('Precision '!T114),J$3="N"),NA(),'Precision '!T114)</f>
        <v>#N/A</v>
      </c>
      <c r="AX112" s="209" t="e">
        <f>IF(OR(ISBLANK('Precision '!U114),K$3="N"),NA(),'Precision '!U114)</f>
        <v>#N/A</v>
      </c>
      <c r="AY112" s="209" t="e">
        <f>IF(OR(ISBLANK('Precision '!V114),L$3="N"),NA(),'Precision '!V114)</f>
        <v>#N/A</v>
      </c>
      <c r="AZ112" s="209" t="e">
        <f>IF(OR(ISBLANK('Precision '!W114),M$3="N"),NA(),'Precision '!W114)</f>
        <v>#N/A</v>
      </c>
      <c r="BA112" s="209" t="e">
        <f>IF(OR(ISBLANK('Precision '!X114),N$3="N"),NA(),'Precision '!X114)</f>
        <v>#N/A</v>
      </c>
      <c r="BB112" s="209" t="e">
        <f>IF(OR(ISBLANK('Precision '!Y114),O$3="N"),NA(),'Precision '!Y114)</f>
        <v>#N/A</v>
      </c>
      <c r="BC112" s="209" t="e">
        <f>IF(OR(ISBLANK('Precision '!Z114),P$3="N"),NA(),'Precision '!Z114)</f>
        <v>#N/A</v>
      </c>
      <c r="BD112" s="299"/>
      <c r="BE112" s="299"/>
      <c r="BF112" s="299"/>
      <c r="BG112" s="299"/>
      <c r="BH112" s="299"/>
      <c r="BI112" s="301"/>
      <c r="BJ112" s="172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</row>
    <row r="113" spans="1:68" x14ac:dyDescent="0.2">
      <c r="A113" s="204"/>
      <c r="B113" s="204"/>
      <c r="C113" s="204" t="str">
        <f>IF(AND(ISNUMBER('Precision '!C115),E$2="Y"),'Precision '!C115,"")</f>
        <v/>
      </c>
      <c r="D113" s="204" t="str">
        <f>IF(AND(ISNUMBER('Precision '!D115),F$2="Y"),'Precision '!D115,"")</f>
        <v/>
      </c>
      <c r="E113" s="204" t="str">
        <f>IF(AND(ISNUMBER('Precision '!E115),G$2="Y"),'Precision '!E115,"")</f>
        <v/>
      </c>
      <c r="F113" s="204" t="str">
        <f>IF(AND(ISNUMBER('Precision '!F115),H$2="Y"),'Precision '!F115,"")</f>
        <v/>
      </c>
      <c r="G113" s="204" t="str">
        <f>IF(AND(ISNUMBER('Precision '!G115),I$2="Y"),'Precision '!G115,"")</f>
        <v/>
      </c>
      <c r="H113" s="204" t="str">
        <f>IF(AND(ISNUMBER('Precision '!H115),J$2="Y"),'Precision '!H115,"")</f>
        <v/>
      </c>
      <c r="I113" s="204" t="str">
        <f>IF(AND(ISNUMBER('Precision '!I115),K$2="Y"),'Precision '!I115,"")</f>
        <v/>
      </c>
      <c r="J113" s="204" t="str">
        <f>IF(AND(ISNUMBER('Precision '!J115),L$2="Y"),'Precision '!J115,"")</f>
        <v/>
      </c>
      <c r="K113" s="204" t="str">
        <f>IF(AND(ISNUMBER('Precision '!K115),M$2="Y"),'Precision '!K115,"")</f>
        <v/>
      </c>
      <c r="L113" s="204" t="str">
        <f>IF(AND(ISNUMBER('Precision '!L115),N$2="Y"),'Precision '!L115,"")</f>
        <v/>
      </c>
      <c r="M113" s="204" t="str">
        <f>IF(AND(ISNUMBER('Precision '!M115),O$2="Y"),'Precision '!M115,"")</f>
        <v/>
      </c>
      <c r="N113" s="204" t="str">
        <f>IF(AND(ISNUMBER('Precision '!N115),P$2="Y"),'Precision '!N115,"")</f>
        <v/>
      </c>
      <c r="O113" s="204" t="str">
        <f>IF(AND(ISNUMBER('Precision '!O115),E$3="Y"),'Precision '!O115,"")</f>
        <v/>
      </c>
      <c r="P113" s="204" t="str">
        <f>IF(AND(ISNUMBER('Precision '!P115),F$3="Y"),'Precision '!P115,"")</f>
        <v/>
      </c>
      <c r="Q113" s="204" t="str">
        <f>IF(AND(ISNUMBER('Precision '!Q115),G$3="Y"),'Precision '!Q115,"")</f>
        <v/>
      </c>
      <c r="R113" s="204" t="str">
        <f>IF(AND(ISNUMBER('Precision '!R115),H$3="Y"),'Precision '!R115,"")</f>
        <v/>
      </c>
      <c r="S113" s="204" t="str">
        <f>IF(AND(ISNUMBER('Precision '!S115),I$3="Y"),'Precision '!S115,"")</f>
        <v/>
      </c>
      <c r="T113" s="204" t="str">
        <f>IF(AND(ISNUMBER('Precision '!T115),J$3="Y"),'Precision '!T115,"")</f>
        <v/>
      </c>
      <c r="U113" s="204" t="str">
        <f>IF(AND(ISNUMBER('Precision '!U115),K$3="Y"),'Precision '!U115,"")</f>
        <v/>
      </c>
      <c r="V113" s="204" t="str">
        <f>IF(AND(ISNUMBER('Precision '!V115),L$3="Y"),'Precision '!V115,"")</f>
        <v/>
      </c>
      <c r="W113" s="204" t="str">
        <f>IF(AND(ISNUMBER('Precision '!W115),M$3="Y"),'Precision '!W115,"")</f>
        <v/>
      </c>
      <c r="X113" s="204" t="str">
        <f>IF(AND(ISNUMBER('Precision '!X115),N$3="Y"),'Precision '!X115,"")</f>
        <v/>
      </c>
      <c r="Y113" s="204" t="str">
        <f>IF(AND(ISNUMBER('Precision '!Y115),O$3="Y"),'Precision '!Y115,"")</f>
        <v/>
      </c>
      <c r="Z113" s="204" t="str">
        <f>IF(AND(ISNUMBER('Precision '!Z115),P$3="Y"),'Precision '!Z115,"")</f>
        <v/>
      </c>
      <c r="AA113" s="299"/>
      <c r="AB113" s="299"/>
      <c r="AC113" s="299"/>
      <c r="AD113" s="299"/>
      <c r="AE113" s="300">
        <v>77</v>
      </c>
      <c r="AF113" s="209" t="e">
        <f>IF(OR(ISBLANK('Precision '!C115),E$2="N"),NA(),'Precision '!C115)</f>
        <v>#N/A</v>
      </c>
      <c r="AG113" s="209" t="e">
        <f>IF(OR(ISBLANK('Precision '!D115),F$2="N"),NA(),'Precision '!D115)</f>
        <v>#N/A</v>
      </c>
      <c r="AH113" s="209" t="e">
        <f>IF(OR(ISBLANK('Precision '!E115),G$2="N"),NA(),'Precision '!E115)</f>
        <v>#N/A</v>
      </c>
      <c r="AI113" s="209" t="e">
        <f>IF(OR(ISBLANK('Precision '!F115),H$2="N"),NA(),'Precision '!F115)</f>
        <v>#N/A</v>
      </c>
      <c r="AJ113" s="209" t="e">
        <f>IF(OR(ISBLANK('Precision '!G115),I$2="N"),NA(),'Precision '!G115)</f>
        <v>#N/A</v>
      </c>
      <c r="AK113" s="209" t="e">
        <f>IF(OR(ISBLANK('Precision '!H115),J$2="N"),NA(),'Precision '!H115)</f>
        <v>#N/A</v>
      </c>
      <c r="AL113" s="209" t="e">
        <f>IF(OR(ISBLANK('Precision '!I115),K$2="N"),NA(),'Precision '!I115)</f>
        <v>#N/A</v>
      </c>
      <c r="AM113" s="209" t="e">
        <f>IF(OR(ISBLANK('Precision '!J115),L$2="N"),NA(),'Precision '!J115)</f>
        <v>#N/A</v>
      </c>
      <c r="AN113" s="209" t="e">
        <f>IF(OR(ISBLANK('Precision '!K115),M$2="N"),NA(),'Precision '!K115)</f>
        <v>#N/A</v>
      </c>
      <c r="AO113" s="209" t="e">
        <f>IF(OR(ISBLANK('Precision '!L115),N$2="N"),NA(),'Precision '!L115)</f>
        <v>#N/A</v>
      </c>
      <c r="AP113" s="209" t="e">
        <f>IF(OR(ISBLANK('Precision '!M115),O$2="N"),NA(),'Precision '!M115)</f>
        <v>#N/A</v>
      </c>
      <c r="AQ113" s="209" t="e">
        <f>IF(OR(ISBLANK('Precision '!N115),P$2="N"),NA(),'Precision '!N115)</f>
        <v>#N/A</v>
      </c>
      <c r="AR113" s="209" t="e">
        <f>IF(OR(ISBLANK('Precision '!O115),E$3="N"),NA(),'Precision '!O115)</f>
        <v>#N/A</v>
      </c>
      <c r="AS113" s="209" t="e">
        <f>IF(OR(ISBLANK('Precision '!P115),F$3="N"),NA(),'Precision '!P115)</f>
        <v>#N/A</v>
      </c>
      <c r="AT113" s="209" t="e">
        <f>IF(OR(ISBLANK('Precision '!Q115),G$3="N"),NA(),'Precision '!Q115)</f>
        <v>#N/A</v>
      </c>
      <c r="AU113" s="209" t="e">
        <f>IF(OR(ISBLANK('Precision '!R115),H$3="N"),NA(),'Precision '!R115)</f>
        <v>#N/A</v>
      </c>
      <c r="AV113" s="209" t="e">
        <f>IF(OR(ISBLANK('Precision '!S115),I$3="N"),NA(),'Precision '!S115)</f>
        <v>#N/A</v>
      </c>
      <c r="AW113" s="209" t="e">
        <f>IF(OR(ISBLANK('Precision '!T115),J$3="N"),NA(),'Precision '!T115)</f>
        <v>#N/A</v>
      </c>
      <c r="AX113" s="209" t="e">
        <f>IF(OR(ISBLANK('Precision '!U115),K$3="N"),NA(),'Precision '!U115)</f>
        <v>#N/A</v>
      </c>
      <c r="AY113" s="209" t="e">
        <f>IF(OR(ISBLANK('Precision '!V115),L$3="N"),NA(),'Precision '!V115)</f>
        <v>#N/A</v>
      </c>
      <c r="AZ113" s="209" t="e">
        <f>IF(OR(ISBLANK('Precision '!W115),M$3="N"),NA(),'Precision '!W115)</f>
        <v>#N/A</v>
      </c>
      <c r="BA113" s="209" t="e">
        <f>IF(OR(ISBLANK('Precision '!X115),N$3="N"),NA(),'Precision '!X115)</f>
        <v>#N/A</v>
      </c>
      <c r="BB113" s="209" t="e">
        <f>IF(OR(ISBLANK('Precision '!Y115),O$3="N"),NA(),'Precision '!Y115)</f>
        <v>#N/A</v>
      </c>
      <c r="BC113" s="209" t="e">
        <f>IF(OR(ISBLANK('Precision '!Z115),P$3="N"),NA(),'Precision '!Z115)</f>
        <v>#N/A</v>
      </c>
      <c r="BD113" s="300"/>
      <c r="BE113" s="300"/>
      <c r="BF113" s="300"/>
      <c r="BG113" s="300"/>
      <c r="BH113" s="300"/>
      <c r="BI113" s="302"/>
      <c r="BJ113" s="302"/>
      <c r="BK113" s="185"/>
      <c r="BL113" s="185"/>
      <c r="BM113" s="185"/>
      <c r="BN113" s="185"/>
      <c r="BO113" s="185"/>
      <c r="BP113" s="185"/>
    </row>
    <row r="114" spans="1:68" x14ac:dyDescent="0.2">
      <c r="A114" s="204"/>
      <c r="B114" s="204"/>
      <c r="C114" s="204" t="str">
        <f>IF(AND(ISNUMBER('Precision '!C116),E$2="Y"),'Precision '!C116,"")</f>
        <v/>
      </c>
      <c r="D114" s="204" t="str">
        <f>IF(AND(ISNUMBER('Precision '!D116),F$2="Y"),'Precision '!D116,"")</f>
        <v/>
      </c>
      <c r="E114" s="204" t="str">
        <f>IF(AND(ISNUMBER('Precision '!E116),G$2="Y"),'Precision '!E116,"")</f>
        <v/>
      </c>
      <c r="F114" s="204" t="str">
        <f>IF(AND(ISNUMBER('Precision '!F116),H$2="Y"),'Precision '!F116,"")</f>
        <v/>
      </c>
      <c r="G114" s="204" t="str">
        <f>IF(AND(ISNUMBER('Precision '!G116),I$2="Y"),'Precision '!G116,"")</f>
        <v/>
      </c>
      <c r="H114" s="204" t="str">
        <f>IF(AND(ISNUMBER('Precision '!H116),J$2="Y"),'Precision '!H116,"")</f>
        <v/>
      </c>
      <c r="I114" s="204" t="str">
        <f>IF(AND(ISNUMBER('Precision '!I116),K$2="Y"),'Precision '!I116,"")</f>
        <v/>
      </c>
      <c r="J114" s="204" t="str">
        <f>IF(AND(ISNUMBER('Precision '!J116),L$2="Y"),'Precision '!J116,"")</f>
        <v/>
      </c>
      <c r="K114" s="204" t="str">
        <f>IF(AND(ISNUMBER('Precision '!K116),M$2="Y"),'Precision '!K116,"")</f>
        <v/>
      </c>
      <c r="L114" s="204" t="str">
        <f>IF(AND(ISNUMBER('Precision '!L116),N$2="Y"),'Precision '!L116,"")</f>
        <v/>
      </c>
      <c r="M114" s="204" t="str">
        <f>IF(AND(ISNUMBER('Precision '!M116),O$2="Y"),'Precision '!M116,"")</f>
        <v/>
      </c>
      <c r="N114" s="204" t="str">
        <f>IF(AND(ISNUMBER('Precision '!N116),P$2="Y"),'Precision '!N116,"")</f>
        <v/>
      </c>
      <c r="O114" s="204" t="str">
        <f>IF(AND(ISNUMBER('Precision '!O116),E$3="Y"),'Precision '!O116,"")</f>
        <v/>
      </c>
      <c r="P114" s="204" t="str">
        <f>IF(AND(ISNUMBER('Precision '!P116),F$3="Y"),'Precision '!P116,"")</f>
        <v/>
      </c>
      <c r="Q114" s="204" t="str">
        <f>IF(AND(ISNUMBER('Precision '!Q116),G$3="Y"),'Precision '!Q116,"")</f>
        <v/>
      </c>
      <c r="R114" s="204" t="str">
        <f>IF(AND(ISNUMBER('Precision '!R116),H$3="Y"),'Precision '!R116,"")</f>
        <v/>
      </c>
      <c r="S114" s="204" t="str">
        <f>IF(AND(ISNUMBER('Precision '!S116),I$3="Y"),'Precision '!S116,"")</f>
        <v/>
      </c>
      <c r="T114" s="204" t="str">
        <f>IF(AND(ISNUMBER('Precision '!T116),J$3="Y"),'Precision '!T116,"")</f>
        <v/>
      </c>
      <c r="U114" s="204" t="str">
        <f>IF(AND(ISNUMBER('Precision '!U116),K$3="Y"),'Precision '!U116,"")</f>
        <v/>
      </c>
      <c r="V114" s="204" t="str">
        <f>IF(AND(ISNUMBER('Precision '!V116),L$3="Y"),'Precision '!V116,"")</f>
        <v/>
      </c>
      <c r="W114" s="204" t="str">
        <f>IF(AND(ISNUMBER('Precision '!W116),M$3="Y"),'Precision '!W116,"")</f>
        <v/>
      </c>
      <c r="X114" s="204" t="str">
        <f>IF(AND(ISNUMBER('Precision '!X116),N$3="Y"),'Precision '!X116,"")</f>
        <v/>
      </c>
      <c r="Y114" s="204" t="str">
        <f>IF(AND(ISNUMBER('Precision '!Y116),O$3="Y"),'Precision '!Y116,"")</f>
        <v/>
      </c>
      <c r="Z114" s="204" t="str">
        <f>IF(AND(ISNUMBER('Precision '!Z116),P$3="Y"),'Precision '!Z116,"")</f>
        <v/>
      </c>
      <c r="AA114" s="204"/>
      <c r="AB114" s="204"/>
      <c r="AC114" s="204"/>
      <c r="AD114" s="204"/>
      <c r="AE114" s="300">
        <v>78</v>
      </c>
      <c r="AF114" s="209" t="e">
        <f>IF(OR(ISBLANK('Precision '!C116),E$2="N"),NA(),'Precision '!C116)</f>
        <v>#N/A</v>
      </c>
      <c r="AG114" s="209" t="e">
        <f>IF(OR(ISBLANK('Precision '!D116),F$2="N"),NA(),'Precision '!D116)</f>
        <v>#N/A</v>
      </c>
      <c r="AH114" s="209" t="e">
        <f>IF(OR(ISBLANK('Precision '!E116),G$2="N"),NA(),'Precision '!E116)</f>
        <v>#N/A</v>
      </c>
      <c r="AI114" s="209" t="e">
        <f>IF(OR(ISBLANK('Precision '!F116),H$2="N"),NA(),'Precision '!F116)</f>
        <v>#N/A</v>
      </c>
      <c r="AJ114" s="209" t="e">
        <f>IF(OR(ISBLANK('Precision '!G116),I$2="N"),NA(),'Precision '!G116)</f>
        <v>#N/A</v>
      </c>
      <c r="AK114" s="209" t="e">
        <f>IF(OR(ISBLANK('Precision '!H116),J$2="N"),NA(),'Precision '!H116)</f>
        <v>#N/A</v>
      </c>
      <c r="AL114" s="209" t="e">
        <f>IF(OR(ISBLANK('Precision '!I116),K$2="N"),NA(),'Precision '!I116)</f>
        <v>#N/A</v>
      </c>
      <c r="AM114" s="209" t="e">
        <f>IF(OR(ISBLANK('Precision '!J116),L$2="N"),NA(),'Precision '!J116)</f>
        <v>#N/A</v>
      </c>
      <c r="AN114" s="209" t="e">
        <f>IF(OR(ISBLANK('Precision '!K116),M$2="N"),NA(),'Precision '!K116)</f>
        <v>#N/A</v>
      </c>
      <c r="AO114" s="209" t="e">
        <f>IF(OR(ISBLANK('Precision '!L116),N$2="N"),NA(),'Precision '!L116)</f>
        <v>#N/A</v>
      </c>
      <c r="AP114" s="209" t="e">
        <f>IF(OR(ISBLANK('Precision '!M116),O$2="N"),NA(),'Precision '!M116)</f>
        <v>#N/A</v>
      </c>
      <c r="AQ114" s="209" t="e">
        <f>IF(OR(ISBLANK('Precision '!N116),P$2="N"),NA(),'Precision '!N116)</f>
        <v>#N/A</v>
      </c>
      <c r="AR114" s="209" t="e">
        <f>IF(OR(ISBLANK('Precision '!O116),E$3="N"),NA(),'Precision '!O116)</f>
        <v>#N/A</v>
      </c>
      <c r="AS114" s="209" t="e">
        <f>IF(OR(ISBLANK('Precision '!P116),F$3="N"),NA(),'Precision '!P116)</f>
        <v>#N/A</v>
      </c>
      <c r="AT114" s="209" t="e">
        <f>IF(OR(ISBLANK('Precision '!Q116),G$3="N"),NA(),'Precision '!Q116)</f>
        <v>#N/A</v>
      </c>
      <c r="AU114" s="209" t="e">
        <f>IF(OR(ISBLANK('Precision '!R116),H$3="N"),NA(),'Precision '!R116)</f>
        <v>#N/A</v>
      </c>
      <c r="AV114" s="209" t="e">
        <f>IF(OR(ISBLANK('Precision '!S116),I$3="N"),NA(),'Precision '!S116)</f>
        <v>#N/A</v>
      </c>
      <c r="AW114" s="209" t="e">
        <f>IF(OR(ISBLANK('Precision '!T116),J$3="N"),NA(),'Precision '!T116)</f>
        <v>#N/A</v>
      </c>
      <c r="AX114" s="209" t="e">
        <f>IF(OR(ISBLANK('Precision '!U116),K$3="N"),NA(),'Precision '!U116)</f>
        <v>#N/A</v>
      </c>
      <c r="AY114" s="209" t="e">
        <f>IF(OR(ISBLANK('Precision '!V116),L$3="N"),NA(),'Precision '!V116)</f>
        <v>#N/A</v>
      </c>
      <c r="AZ114" s="209" t="e">
        <f>IF(OR(ISBLANK('Precision '!W116),M$3="N"),NA(),'Precision '!W116)</f>
        <v>#N/A</v>
      </c>
      <c r="BA114" s="209" t="e">
        <f>IF(OR(ISBLANK('Precision '!X116),N$3="N"),NA(),'Precision '!X116)</f>
        <v>#N/A</v>
      </c>
      <c r="BB114" s="209" t="e">
        <f>IF(OR(ISBLANK('Precision '!Y116),O$3="N"),NA(),'Precision '!Y116)</f>
        <v>#N/A</v>
      </c>
      <c r="BC114" s="209" t="e">
        <f>IF(OR(ISBLANK('Precision '!Z116),P$3="N"),NA(),'Precision '!Z116)</f>
        <v>#N/A</v>
      </c>
      <c r="BD114" s="206"/>
      <c r="BE114" s="206"/>
      <c r="BF114" s="206"/>
      <c r="BG114" s="206"/>
      <c r="BH114" s="206"/>
      <c r="BI114" s="185"/>
      <c r="BJ114" s="185"/>
      <c r="BK114" s="185"/>
      <c r="BL114" s="185"/>
      <c r="BM114" s="185"/>
      <c r="BN114" s="185"/>
      <c r="BO114" s="185"/>
      <c r="BP114" s="185"/>
    </row>
    <row r="115" spans="1:68" x14ac:dyDescent="0.2">
      <c r="A115" s="204"/>
      <c r="B115" s="204"/>
      <c r="C115" s="204" t="str">
        <f>IF(AND(ISNUMBER('Precision '!C117),E$2="Y"),'Precision '!C117,"")</f>
        <v/>
      </c>
      <c r="D115" s="204" t="str">
        <f>IF(AND(ISNUMBER('Precision '!D117),F$2="Y"),'Precision '!D117,"")</f>
        <v/>
      </c>
      <c r="E115" s="204" t="str">
        <f>IF(AND(ISNUMBER('Precision '!E117),G$2="Y"),'Precision '!E117,"")</f>
        <v/>
      </c>
      <c r="F115" s="204" t="str">
        <f>IF(AND(ISNUMBER('Precision '!F117),H$2="Y"),'Precision '!F117,"")</f>
        <v/>
      </c>
      <c r="G115" s="204" t="str">
        <f>IF(AND(ISNUMBER('Precision '!G117),I$2="Y"),'Precision '!G117,"")</f>
        <v/>
      </c>
      <c r="H115" s="204" t="str">
        <f>IF(AND(ISNUMBER('Precision '!H117),J$2="Y"),'Precision '!H117,"")</f>
        <v/>
      </c>
      <c r="I115" s="204" t="str">
        <f>IF(AND(ISNUMBER('Precision '!I117),K$2="Y"),'Precision '!I117,"")</f>
        <v/>
      </c>
      <c r="J115" s="204" t="str">
        <f>IF(AND(ISNUMBER('Precision '!J117),L$2="Y"),'Precision '!J117,"")</f>
        <v/>
      </c>
      <c r="K115" s="204" t="str">
        <f>IF(AND(ISNUMBER('Precision '!K117),M$2="Y"),'Precision '!K117,"")</f>
        <v/>
      </c>
      <c r="L115" s="204" t="str">
        <f>IF(AND(ISNUMBER('Precision '!L117),N$2="Y"),'Precision '!L117,"")</f>
        <v/>
      </c>
      <c r="M115" s="204" t="str">
        <f>IF(AND(ISNUMBER('Precision '!M117),O$2="Y"),'Precision '!M117,"")</f>
        <v/>
      </c>
      <c r="N115" s="204" t="str">
        <f>IF(AND(ISNUMBER('Precision '!N117),P$2="Y"),'Precision '!N117,"")</f>
        <v/>
      </c>
      <c r="O115" s="204" t="str">
        <f>IF(AND(ISNUMBER('Precision '!O117),E$3="Y"),'Precision '!O117,"")</f>
        <v/>
      </c>
      <c r="P115" s="204" t="str">
        <f>IF(AND(ISNUMBER('Precision '!P117),F$3="Y"),'Precision '!P117,"")</f>
        <v/>
      </c>
      <c r="Q115" s="204" t="str">
        <f>IF(AND(ISNUMBER('Precision '!Q117),G$3="Y"),'Precision '!Q117,"")</f>
        <v/>
      </c>
      <c r="R115" s="204" t="str">
        <f>IF(AND(ISNUMBER('Precision '!R117),H$3="Y"),'Precision '!R117,"")</f>
        <v/>
      </c>
      <c r="S115" s="204" t="str">
        <f>IF(AND(ISNUMBER('Precision '!S117),I$3="Y"),'Precision '!S117,"")</f>
        <v/>
      </c>
      <c r="T115" s="204" t="str">
        <f>IF(AND(ISNUMBER('Precision '!T117),J$3="Y"),'Precision '!T117,"")</f>
        <v/>
      </c>
      <c r="U115" s="204" t="str">
        <f>IF(AND(ISNUMBER('Precision '!U117),K$3="Y"),'Precision '!U117,"")</f>
        <v/>
      </c>
      <c r="V115" s="204" t="str">
        <f>IF(AND(ISNUMBER('Precision '!V117),L$3="Y"),'Precision '!V117,"")</f>
        <v/>
      </c>
      <c r="W115" s="204" t="str">
        <f>IF(AND(ISNUMBER('Precision '!W117),M$3="Y"),'Precision '!W117,"")</f>
        <v/>
      </c>
      <c r="X115" s="204" t="str">
        <f>IF(AND(ISNUMBER('Precision '!X117),N$3="Y"),'Precision '!X117,"")</f>
        <v/>
      </c>
      <c r="Y115" s="204" t="str">
        <f>IF(AND(ISNUMBER('Precision '!Y117),O$3="Y"),'Precision '!Y117,"")</f>
        <v/>
      </c>
      <c r="Z115" s="204" t="str">
        <f>IF(AND(ISNUMBER('Precision '!Z117),P$3="Y"),'Precision '!Z117,"")</f>
        <v/>
      </c>
      <c r="AA115" s="204"/>
      <c r="AB115" s="204"/>
      <c r="AC115" s="204"/>
      <c r="AD115" s="204"/>
      <c r="AE115" s="300">
        <v>79</v>
      </c>
      <c r="AF115" s="209" t="e">
        <f>IF(OR(ISBLANK('Precision '!C117),E$2="N"),NA(),'Precision '!C117)</f>
        <v>#N/A</v>
      </c>
      <c r="AG115" s="209" t="e">
        <f>IF(OR(ISBLANK('Precision '!D117),F$2="N"),NA(),'Precision '!D117)</f>
        <v>#N/A</v>
      </c>
      <c r="AH115" s="209" t="e">
        <f>IF(OR(ISBLANK('Precision '!E117),G$2="N"),NA(),'Precision '!E117)</f>
        <v>#N/A</v>
      </c>
      <c r="AI115" s="209" t="e">
        <f>IF(OR(ISBLANK('Precision '!F117),H$2="N"),NA(),'Precision '!F117)</f>
        <v>#N/A</v>
      </c>
      <c r="AJ115" s="209" t="e">
        <f>IF(OR(ISBLANK('Precision '!G117),I$2="N"),NA(),'Precision '!G117)</f>
        <v>#N/A</v>
      </c>
      <c r="AK115" s="209" t="e">
        <f>IF(OR(ISBLANK('Precision '!H117),J$2="N"),NA(),'Precision '!H117)</f>
        <v>#N/A</v>
      </c>
      <c r="AL115" s="209" t="e">
        <f>IF(OR(ISBLANK('Precision '!I117),K$2="N"),NA(),'Precision '!I117)</f>
        <v>#N/A</v>
      </c>
      <c r="AM115" s="209" t="e">
        <f>IF(OR(ISBLANK('Precision '!J117),L$2="N"),NA(),'Precision '!J117)</f>
        <v>#N/A</v>
      </c>
      <c r="AN115" s="209" t="e">
        <f>IF(OR(ISBLANK('Precision '!K117),M$2="N"),NA(),'Precision '!K117)</f>
        <v>#N/A</v>
      </c>
      <c r="AO115" s="209" t="e">
        <f>IF(OR(ISBLANK('Precision '!L117),N$2="N"),NA(),'Precision '!L117)</f>
        <v>#N/A</v>
      </c>
      <c r="AP115" s="209" t="e">
        <f>IF(OR(ISBLANK('Precision '!M117),O$2="N"),NA(),'Precision '!M117)</f>
        <v>#N/A</v>
      </c>
      <c r="AQ115" s="209" t="e">
        <f>IF(OR(ISBLANK('Precision '!N117),P$2="N"),NA(),'Precision '!N117)</f>
        <v>#N/A</v>
      </c>
      <c r="AR115" s="209" t="e">
        <f>IF(OR(ISBLANK('Precision '!O117),E$3="N"),NA(),'Precision '!O117)</f>
        <v>#N/A</v>
      </c>
      <c r="AS115" s="209" t="e">
        <f>IF(OR(ISBLANK('Precision '!P117),F$3="N"),NA(),'Precision '!P117)</f>
        <v>#N/A</v>
      </c>
      <c r="AT115" s="209" t="e">
        <f>IF(OR(ISBLANK('Precision '!Q117),G$3="N"),NA(),'Precision '!Q117)</f>
        <v>#N/A</v>
      </c>
      <c r="AU115" s="209" t="e">
        <f>IF(OR(ISBLANK('Precision '!R117),H$3="N"),NA(),'Precision '!R117)</f>
        <v>#N/A</v>
      </c>
      <c r="AV115" s="209" t="e">
        <f>IF(OR(ISBLANK('Precision '!S117),I$3="N"),NA(),'Precision '!S117)</f>
        <v>#N/A</v>
      </c>
      <c r="AW115" s="209" t="e">
        <f>IF(OR(ISBLANK('Precision '!T117),J$3="N"),NA(),'Precision '!T117)</f>
        <v>#N/A</v>
      </c>
      <c r="AX115" s="209" t="e">
        <f>IF(OR(ISBLANK('Precision '!U117),K$3="N"),NA(),'Precision '!U117)</f>
        <v>#N/A</v>
      </c>
      <c r="AY115" s="209" t="e">
        <f>IF(OR(ISBLANK('Precision '!V117),L$3="N"),NA(),'Precision '!V117)</f>
        <v>#N/A</v>
      </c>
      <c r="AZ115" s="209" t="e">
        <f>IF(OR(ISBLANK('Precision '!W117),M$3="N"),NA(),'Precision '!W117)</f>
        <v>#N/A</v>
      </c>
      <c r="BA115" s="209" t="e">
        <f>IF(OR(ISBLANK('Precision '!X117),N$3="N"),NA(),'Precision '!X117)</f>
        <v>#N/A</v>
      </c>
      <c r="BB115" s="209" t="e">
        <f>IF(OR(ISBLANK('Precision '!Y117),O$3="N"),NA(),'Precision '!Y117)</f>
        <v>#N/A</v>
      </c>
      <c r="BC115" s="209" t="e">
        <f>IF(OR(ISBLANK('Precision '!Z117),P$3="N"),NA(),'Precision '!Z117)</f>
        <v>#N/A</v>
      </c>
      <c r="BD115" s="206"/>
      <c r="BE115" s="206"/>
      <c r="BF115" s="206"/>
      <c r="BG115" s="206"/>
      <c r="BH115" s="206"/>
      <c r="BI115" s="185"/>
      <c r="BJ115" s="185"/>
      <c r="BK115" s="185"/>
      <c r="BL115" s="185"/>
      <c r="BM115" s="185"/>
      <c r="BN115" s="185"/>
      <c r="BO115" s="185"/>
      <c r="BP115" s="185"/>
    </row>
    <row r="116" spans="1:68" x14ac:dyDescent="0.2">
      <c r="A116" s="204"/>
      <c r="B116" s="204"/>
      <c r="C116" s="204" t="str">
        <f>IF(AND(ISNUMBER('Precision '!C118),E$2="Y"),'Precision '!C118,"")</f>
        <v/>
      </c>
      <c r="D116" s="204" t="str">
        <f>IF(AND(ISNUMBER('Precision '!D118),F$2="Y"),'Precision '!D118,"")</f>
        <v/>
      </c>
      <c r="E116" s="204" t="str">
        <f>IF(AND(ISNUMBER('Precision '!E118),G$2="Y"),'Precision '!E118,"")</f>
        <v/>
      </c>
      <c r="F116" s="204" t="str">
        <f>IF(AND(ISNUMBER('Precision '!F118),H$2="Y"),'Precision '!F118,"")</f>
        <v/>
      </c>
      <c r="G116" s="204" t="str">
        <f>IF(AND(ISNUMBER('Precision '!G118),I$2="Y"),'Precision '!G118,"")</f>
        <v/>
      </c>
      <c r="H116" s="204" t="str">
        <f>IF(AND(ISNUMBER('Precision '!H118),J$2="Y"),'Precision '!H118,"")</f>
        <v/>
      </c>
      <c r="I116" s="204" t="str">
        <f>IF(AND(ISNUMBER('Precision '!I118),K$2="Y"),'Precision '!I118,"")</f>
        <v/>
      </c>
      <c r="J116" s="204" t="str">
        <f>IF(AND(ISNUMBER('Precision '!J118),L$2="Y"),'Precision '!J118,"")</f>
        <v/>
      </c>
      <c r="K116" s="204" t="str">
        <f>IF(AND(ISNUMBER('Precision '!K118),M$2="Y"),'Precision '!K118,"")</f>
        <v/>
      </c>
      <c r="L116" s="204" t="str">
        <f>IF(AND(ISNUMBER('Precision '!L118),N$2="Y"),'Precision '!L118,"")</f>
        <v/>
      </c>
      <c r="M116" s="204" t="str">
        <f>IF(AND(ISNUMBER('Precision '!M118),O$2="Y"),'Precision '!M118,"")</f>
        <v/>
      </c>
      <c r="N116" s="204" t="str">
        <f>IF(AND(ISNUMBER('Precision '!N118),P$2="Y"),'Precision '!N118,"")</f>
        <v/>
      </c>
      <c r="O116" s="204" t="str">
        <f>IF(AND(ISNUMBER('Precision '!O118),E$3="Y"),'Precision '!O118,"")</f>
        <v/>
      </c>
      <c r="P116" s="204" t="str">
        <f>IF(AND(ISNUMBER('Precision '!P118),F$3="Y"),'Precision '!P118,"")</f>
        <v/>
      </c>
      <c r="Q116" s="204" t="str">
        <f>IF(AND(ISNUMBER('Precision '!Q118),G$3="Y"),'Precision '!Q118,"")</f>
        <v/>
      </c>
      <c r="R116" s="204" t="str">
        <f>IF(AND(ISNUMBER('Precision '!R118),H$3="Y"),'Precision '!R118,"")</f>
        <v/>
      </c>
      <c r="S116" s="204" t="str">
        <f>IF(AND(ISNUMBER('Precision '!S118),I$3="Y"),'Precision '!S118,"")</f>
        <v/>
      </c>
      <c r="T116" s="204" t="str">
        <f>IF(AND(ISNUMBER('Precision '!T118),J$3="Y"),'Precision '!T118,"")</f>
        <v/>
      </c>
      <c r="U116" s="204" t="str">
        <f>IF(AND(ISNUMBER('Precision '!U118),K$3="Y"),'Precision '!U118,"")</f>
        <v/>
      </c>
      <c r="V116" s="204" t="str">
        <f>IF(AND(ISNUMBER('Precision '!V118),L$3="Y"),'Precision '!V118,"")</f>
        <v/>
      </c>
      <c r="W116" s="204" t="str">
        <f>IF(AND(ISNUMBER('Precision '!W118),M$3="Y"),'Precision '!W118,"")</f>
        <v/>
      </c>
      <c r="X116" s="204" t="str">
        <f>IF(AND(ISNUMBER('Precision '!X118),N$3="Y"),'Precision '!X118,"")</f>
        <v/>
      </c>
      <c r="Y116" s="204" t="str">
        <f>IF(AND(ISNUMBER('Precision '!Y118),O$3="Y"),'Precision '!Y118,"")</f>
        <v/>
      </c>
      <c r="Z116" s="204" t="str">
        <f>IF(AND(ISNUMBER('Precision '!Z118),P$3="Y"),'Precision '!Z118,"")</f>
        <v/>
      </c>
      <c r="AA116" s="204"/>
      <c r="AB116" s="204"/>
      <c r="AC116" s="204"/>
      <c r="AD116" s="204"/>
      <c r="AE116" s="300">
        <v>80</v>
      </c>
      <c r="AF116" s="209" t="e">
        <f>IF(OR(ISBLANK('Precision '!C118),E$2="N"),NA(),'Precision '!C118)</f>
        <v>#N/A</v>
      </c>
      <c r="AG116" s="209" t="e">
        <f>IF(OR(ISBLANK('Precision '!D118),F$2="N"),NA(),'Precision '!D118)</f>
        <v>#N/A</v>
      </c>
      <c r="AH116" s="209" t="e">
        <f>IF(OR(ISBLANK('Precision '!E118),G$2="N"),NA(),'Precision '!E118)</f>
        <v>#N/A</v>
      </c>
      <c r="AI116" s="209" t="e">
        <f>IF(OR(ISBLANK('Precision '!F118),H$2="N"),NA(),'Precision '!F118)</f>
        <v>#N/A</v>
      </c>
      <c r="AJ116" s="209" t="e">
        <f>IF(OR(ISBLANK('Precision '!G118),I$2="N"),NA(),'Precision '!G118)</f>
        <v>#N/A</v>
      </c>
      <c r="AK116" s="209" t="e">
        <f>IF(OR(ISBLANK('Precision '!H118),J$2="N"),NA(),'Precision '!H118)</f>
        <v>#N/A</v>
      </c>
      <c r="AL116" s="209" t="e">
        <f>IF(OR(ISBLANK('Precision '!I118),K$2="N"),NA(),'Precision '!I118)</f>
        <v>#N/A</v>
      </c>
      <c r="AM116" s="209" t="e">
        <f>IF(OR(ISBLANK('Precision '!J118),L$2="N"),NA(),'Precision '!J118)</f>
        <v>#N/A</v>
      </c>
      <c r="AN116" s="209" t="e">
        <f>IF(OR(ISBLANK('Precision '!K118),M$2="N"),NA(),'Precision '!K118)</f>
        <v>#N/A</v>
      </c>
      <c r="AO116" s="209" t="e">
        <f>IF(OR(ISBLANK('Precision '!L118),N$2="N"),NA(),'Precision '!L118)</f>
        <v>#N/A</v>
      </c>
      <c r="AP116" s="209" t="e">
        <f>IF(OR(ISBLANK('Precision '!M118),O$2="N"),NA(),'Precision '!M118)</f>
        <v>#N/A</v>
      </c>
      <c r="AQ116" s="209" t="e">
        <f>IF(OR(ISBLANK('Precision '!N118),P$2="N"),NA(),'Precision '!N118)</f>
        <v>#N/A</v>
      </c>
      <c r="AR116" s="209" t="e">
        <f>IF(OR(ISBLANK('Precision '!O118),E$3="N"),NA(),'Precision '!O118)</f>
        <v>#N/A</v>
      </c>
      <c r="AS116" s="209" t="e">
        <f>IF(OR(ISBLANK('Precision '!P118),F$3="N"),NA(),'Precision '!P118)</f>
        <v>#N/A</v>
      </c>
      <c r="AT116" s="209" t="e">
        <f>IF(OR(ISBLANK('Precision '!Q118),G$3="N"),NA(),'Precision '!Q118)</f>
        <v>#N/A</v>
      </c>
      <c r="AU116" s="209" t="e">
        <f>IF(OR(ISBLANK('Precision '!R118),H$3="N"),NA(),'Precision '!R118)</f>
        <v>#N/A</v>
      </c>
      <c r="AV116" s="209" t="e">
        <f>IF(OR(ISBLANK('Precision '!S118),I$3="N"),NA(),'Precision '!S118)</f>
        <v>#N/A</v>
      </c>
      <c r="AW116" s="209" t="e">
        <f>IF(OR(ISBLANK('Precision '!T118),J$3="N"),NA(),'Precision '!T118)</f>
        <v>#N/A</v>
      </c>
      <c r="AX116" s="209" t="e">
        <f>IF(OR(ISBLANK('Precision '!U118),K$3="N"),NA(),'Precision '!U118)</f>
        <v>#N/A</v>
      </c>
      <c r="AY116" s="209" t="e">
        <f>IF(OR(ISBLANK('Precision '!V118),L$3="N"),NA(),'Precision '!V118)</f>
        <v>#N/A</v>
      </c>
      <c r="AZ116" s="209" t="e">
        <f>IF(OR(ISBLANK('Precision '!W118),M$3="N"),NA(),'Precision '!W118)</f>
        <v>#N/A</v>
      </c>
      <c r="BA116" s="209" t="e">
        <f>IF(OR(ISBLANK('Precision '!X118),N$3="N"),NA(),'Precision '!X118)</f>
        <v>#N/A</v>
      </c>
      <c r="BB116" s="209" t="e">
        <f>IF(OR(ISBLANK('Precision '!Y118),O$3="N"),NA(),'Precision '!Y118)</f>
        <v>#N/A</v>
      </c>
      <c r="BC116" s="209" t="e">
        <f>IF(OR(ISBLANK('Precision '!Z118),P$3="N"),NA(),'Precision '!Z118)</f>
        <v>#N/A</v>
      </c>
      <c r="BD116" s="206"/>
      <c r="BE116" s="206"/>
      <c r="BF116" s="206"/>
      <c r="BG116" s="206"/>
      <c r="BH116" s="206"/>
      <c r="BI116" s="185"/>
      <c r="BJ116" s="185"/>
      <c r="BK116" s="185"/>
      <c r="BL116" s="185"/>
      <c r="BM116" s="185"/>
      <c r="BN116" s="185"/>
      <c r="BO116" s="185"/>
      <c r="BP116" s="185"/>
    </row>
    <row r="117" spans="1:68" x14ac:dyDescent="0.2">
      <c r="A117" s="204"/>
      <c r="B117" s="204"/>
      <c r="C117" s="204" t="str">
        <f>IF(AND(ISNUMBER('Precision '!C119),E$2="Y"),'Precision '!C119,"")</f>
        <v/>
      </c>
      <c r="D117" s="204" t="str">
        <f>IF(AND(ISNUMBER('Precision '!D119),F$2="Y"),'Precision '!D119,"")</f>
        <v/>
      </c>
      <c r="E117" s="204" t="str">
        <f>IF(AND(ISNUMBER('Precision '!E119),G$2="Y"),'Precision '!E119,"")</f>
        <v/>
      </c>
      <c r="F117" s="204" t="str">
        <f>IF(AND(ISNUMBER('Precision '!F119),H$2="Y"),'Precision '!F119,"")</f>
        <v/>
      </c>
      <c r="G117" s="204" t="str">
        <f>IF(AND(ISNUMBER('Precision '!G119),I$2="Y"),'Precision '!G119,"")</f>
        <v/>
      </c>
      <c r="H117" s="204" t="str">
        <f>IF(AND(ISNUMBER('Precision '!H119),J$2="Y"),'Precision '!H119,"")</f>
        <v/>
      </c>
      <c r="I117" s="204" t="str">
        <f>IF(AND(ISNUMBER('Precision '!I119),K$2="Y"),'Precision '!I119,"")</f>
        <v/>
      </c>
      <c r="J117" s="204" t="str">
        <f>IF(AND(ISNUMBER('Precision '!J119),L$2="Y"),'Precision '!J119,"")</f>
        <v/>
      </c>
      <c r="K117" s="204" t="str">
        <f>IF(AND(ISNUMBER('Precision '!K119),M$2="Y"),'Precision '!K119,"")</f>
        <v/>
      </c>
      <c r="L117" s="204" t="str">
        <f>IF(AND(ISNUMBER('Precision '!L119),N$2="Y"),'Precision '!L119,"")</f>
        <v/>
      </c>
      <c r="M117" s="204" t="str">
        <f>IF(AND(ISNUMBER('Precision '!M119),O$2="Y"),'Precision '!M119,"")</f>
        <v/>
      </c>
      <c r="N117" s="204" t="str">
        <f>IF(AND(ISNUMBER('Precision '!N119),P$2="Y"),'Precision '!N119,"")</f>
        <v/>
      </c>
      <c r="O117" s="204" t="str">
        <f>IF(AND(ISNUMBER('Precision '!O119),E$3="Y"),'Precision '!O119,"")</f>
        <v/>
      </c>
      <c r="P117" s="204" t="str">
        <f>IF(AND(ISNUMBER('Precision '!P119),F$3="Y"),'Precision '!P119,"")</f>
        <v/>
      </c>
      <c r="Q117" s="204" t="str">
        <f>IF(AND(ISNUMBER('Precision '!Q119),G$3="Y"),'Precision '!Q119,"")</f>
        <v/>
      </c>
      <c r="R117" s="204" t="str">
        <f>IF(AND(ISNUMBER('Precision '!R119),H$3="Y"),'Precision '!R119,"")</f>
        <v/>
      </c>
      <c r="S117" s="204" t="str">
        <f>IF(AND(ISNUMBER('Precision '!S119),I$3="Y"),'Precision '!S119,"")</f>
        <v/>
      </c>
      <c r="T117" s="204" t="str">
        <f>IF(AND(ISNUMBER('Precision '!T119),J$3="Y"),'Precision '!T119,"")</f>
        <v/>
      </c>
      <c r="U117" s="204" t="str">
        <f>IF(AND(ISNUMBER('Precision '!U119),K$3="Y"),'Precision '!U119,"")</f>
        <v/>
      </c>
      <c r="V117" s="204" t="str">
        <f>IF(AND(ISNUMBER('Precision '!V119),L$3="Y"),'Precision '!V119,"")</f>
        <v/>
      </c>
      <c r="W117" s="204" t="str">
        <f>IF(AND(ISNUMBER('Precision '!W119),M$3="Y"),'Precision '!W119,"")</f>
        <v/>
      </c>
      <c r="X117" s="204" t="str">
        <f>IF(AND(ISNUMBER('Precision '!X119),N$3="Y"),'Precision '!X119,"")</f>
        <v/>
      </c>
      <c r="Y117" s="204" t="str">
        <f>IF(AND(ISNUMBER('Precision '!Y119),O$3="Y"),'Precision '!Y119,"")</f>
        <v/>
      </c>
      <c r="Z117" s="204" t="str">
        <f>IF(AND(ISNUMBER('Precision '!Z119),P$3="Y"),'Precision '!Z119,"")</f>
        <v/>
      </c>
      <c r="AA117" s="204"/>
      <c r="AB117" s="204"/>
      <c r="AC117" s="204"/>
      <c r="AD117" s="204"/>
      <c r="AE117" s="300">
        <v>81</v>
      </c>
      <c r="AF117" s="209" t="e">
        <f>IF(OR(ISBLANK('Precision '!C119),E$2="N"),NA(),'Precision '!C119)</f>
        <v>#N/A</v>
      </c>
      <c r="AG117" s="209" t="e">
        <f>IF(OR(ISBLANK('Precision '!D119),F$2="N"),NA(),'Precision '!D119)</f>
        <v>#N/A</v>
      </c>
      <c r="AH117" s="209" t="e">
        <f>IF(OR(ISBLANK('Precision '!E119),G$2="N"),NA(),'Precision '!E119)</f>
        <v>#N/A</v>
      </c>
      <c r="AI117" s="209" t="e">
        <f>IF(OR(ISBLANK('Precision '!F119),H$2="N"),NA(),'Precision '!F119)</f>
        <v>#N/A</v>
      </c>
      <c r="AJ117" s="209" t="e">
        <f>IF(OR(ISBLANK('Precision '!G119),I$2="N"),NA(),'Precision '!G119)</f>
        <v>#N/A</v>
      </c>
      <c r="AK117" s="209" t="e">
        <f>IF(OR(ISBLANK('Precision '!H119),J$2="N"),NA(),'Precision '!H119)</f>
        <v>#N/A</v>
      </c>
      <c r="AL117" s="209" t="e">
        <f>IF(OR(ISBLANK('Precision '!I119),K$2="N"),NA(),'Precision '!I119)</f>
        <v>#N/A</v>
      </c>
      <c r="AM117" s="209" t="e">
        <f>IF(OR(ISBLANK('Precision '!J119),L$2="N"),NA(),'Precision '!J119)</f>
        <v>#N/A</v>
      </c>
      <c r="AN117" s="209" t="e">
        <f>IF(OR(ISBLANK('Precision '!K119),M$2="N"),NA(),'Precision '!K119)</f>
        <v>#N/A</v>
      </c>
      <c r="AO117" s="209" t="e">
        <f>IF(OR(ISBLANK('Precision '!L119),N$2="N"),NA(),'Precision '!L119)</f>
        <v>#N/A</v>
      </c>
      <c r="AP117" s="209" t="e">
        <f>IF(OR(ISBLANK('Precision '!M119),O$2="N"),NA(),'Precision '!M119)</f>
        <v>#N/A</v>
      </c>
      <c r="AQ117" s="209" t="e">
        <f>IF(OR(ISBLANK('Precision '!N119),P$2="N"),NA(),'Precision '!N119)</f>
        <v>#N/A</v>
      </c>
      <c r="AR117" s="209" t="e">
        <f>IF(OR(ISBLANK('Precision '!O119),E$3="N"),NA(),'Precision '!O119)</f>
        <v>#N/A</v>
      </c>
      <c r="AS117" s="209" t="e">
        <f>IF(OR(ISBLANK('Precision '!P119),F$3="N"),NA(),'Precision '!P119)</f>
        <v>#N/A</v>
      </c>
      <c r="AT117" s="209" t="e">
        <f>IF(OR(ISBLANK('Precision '!Q119),G$3="N"),NA(),'Precision '!Q119)</f>
        <v>#N/A</v>
      </c>
      <c r="AU117" s="209" t="e">
        <f>IF(OR(ISBLANK('Precision '!R119),H$3="N"),NA(),'Precision '!R119)</f>
        <v>#N/A</v>
      </c>
      <c r="AV117" s="209" t="e">
        <f>IF(OR(ISBLANK('Precision '!S119),I$3="N"),NA(),'Precision '!S119)</f>
        <v>#N/A</v>
      </c>
      <c r="AW117" s="209" t="e">
        <f>IF(OR(ISBLANK('Precision '!T119),J$3="N"),NA(),'Precision '!T119)</f>
        <v>#N/A</v>
      </c>
      <c r="AX117" s="209" t="e">
        <f>IF(OR(ISBLANK('Precision '!U119),K$3="N"),NA(),'Precision '!U119)</f>
        <v>#N/A</v>
      </c>
      <c r="AY117" s="209" t="e">
        <f>IF(OR(ISBLANK('Precision '!V119),L$3="N"),NA(),'Precision '!V119)</f>
        <v>#N/A</v>
      </c>
      <c r="AZ117" s="209" t="e">
        <f>IF(OR(ISBLANK('Precision '!W119),M$3="N"),NA(),'Precision '!W119)</f>
        <v>#N/A</v>
      </c>
      <c r="BA117" s="209" t="e">
        <f>IF(OR(ISBLANK('Precision '!X119),N$3="N"),NA(),'Precision '!X119)</f>
        <v>#N/A</v>
      </c>
      <c r="BB117" s="209" t="e">
        <f>IF(OR(ISBLANK('Precision '!Y119),O$3="N"),NA(),'Precision '!Y119)</f>
        <v>#N/A</v>
      </c>
      <c r="BC117" s="209" t="e">
        <f>IF(OR(ISBLANK('Precision '!Z119),P$3="N"),NA(),'Precision '!Z119)</f>
        <v>#N/A</v>
      </c>
      <c r="BD117" s="206"/>
      <c r="BE117" s="206"/>
      <c r="BF117" s="206"/>
      <c r="BG117" s="206"/>
      <c r="BH117" s="206"/>
      <c r="BI117" s="185"/>
      <c r="BJ117" s="185"/>
      <c r="BK117" s="185"/>
      <c r="BL117" s="185"/>
      <c r="BM117" s="185"/>
      <c r="BN117" s="185"/>
      <c r="BO117" s="185"/>
      <c r="BP117" s="185"/>
    </row>
    <row r="118" spans="1:68" x14ac:dyDescent="0.2">
      <c r="A118" s="204"/>
      <c r="B118" s="204"/>
      <c r="C118" s="204" t="str">
        <f>IF(AND(ISNUMBER('Precision '!C120),E$2="Y"),'Precision '!C120,"")</f>
        <v/>
      </c>
      <c r="D118" s="204" t="str">
        <f>IF(AND(ISNUMBER('Precision '!D120),F$2="Y"),'Precision '!D120,"")</f>
        <v/>
      </c>
      <c r="E118" s="204" t="str">
        <f>IF(AND(ISNUMBER('Precision '!E120),G$2="Y"),'Precision '!E120,"")</f>
        <v/>
      </c>
      <c r="F118" s="204" t="str">
        <f>IF(AND(ISNUMBER('Precision '!F120),H$2="Y"),'Precision '!F120,"")</f>
        <v/>
      </c>
      <c r="G118" s="204" t="str">
        <f>IF(AND(ISNUMBER('Precision '!G120),I$2="Y"),'Precision '!G120,"")</f>
        <v/>
      </c>
      <c r="H118" s="204" t="str">
        <f>IF(AND(ISNUMBER('Precision '!H120),J$2="Y"),'Precision '!H120,"")</f>
        <v/>
      </c>
      <c r="I118" s="204" t="str">
        <f>IF(AND(ISNUMBER('Precision '!I120),K$2="Y"),'Precision '!I120,"")</f>
        <v/>
      </c>
      <c r="J118" s="204" t="str">
        <f>IF(AND(ISNUMBER('Precision '!J120),L$2="Y"),'Precision '!J120,"")</f>
        <v/>
      </c>
      <c r="K118" s="204" t="str">
        <f>IF(AND(ISNUMBER('Precision '!K120),M$2="Y"),'Precision '!K120,"")</f>
        <v/>
      </c>
      <c r="L118" s="204" t="str">
        <f>IF(AND(ISNUMBER('Precision '!L120),N$2="Y"),'Precision '!L120,"")</f>
        <v/>
      </c>
      <c r="M118" s="204" t="str">
        <f>IF(AND(ISNUMBER('Precision '!M120),O$2="Y"),'Precision '!M120,"")</f>
        <v/>
      </c>
      <c r="N118" s="204" t="str">
        <f>IF(AND(ISNUMBER('Precision '!N120),P$2="Y"),'Precision '!N120,"")</f>
        <v/>
      </c>
      <c r="O118" s="204" t="str">
        <f>IF(AND(ISNUMBER('Precision '!O120),E$3="Y"),'Precision '!O120,"")</f>
        <v/>
      </c>
      <c r="P118" s="204" t="str">
        <f>IF(AND(ISNUMBER('Precision '!P120),F$3="Y"),'Precision '!P120,"")</f>
        <v/>
      </c>
      <c r="Q118" s="204" t="str">
        <f>IF(AND(ISNUMBER('Precision '!Q120),G$3="Y"),'Precision '!Q120,"")</f>
        <v/>
      </c>
      <c r="R118" s="204" t="str">
        <f>IF(AND(ISNUMBER('Precision '!R120),H$3="Y"),'Precision '!R120,"")</f>
        <v/>
      </c>
      <c r="S118" s="204" t="str">
        <f>IF(AND(ISNUMBER('Precision '!S120),I$3="Y"),'Precision '!S120,"")</f>
        <v/>
      </c>
      <c r="T118" s="204" t="str">
        <f>IF(AND(ISNUMBER('Precision '!T120),J$3="Y"),'Precision '!T120,"")</f>
        <v/>
      </c>
      <c r="U118" s="204" t="str">
        <f>IF(AND(ISNUMBER('Precision '!U120),K$3="Y"),'Precision '!U120,"")</f>
        <v/>
      </c>
      <c r="V118" s="204" t="str">
        <f>IF(AND(ISNUMBER('Precision '!V120),L$3="Y"),'Precision '!V120,"")</f>
        <v/>
      </c>
      <c r="W118" s="204" t="str">
        <f>IF(AND(ISNUMBER('Precision '!W120),M$3="Y"),'Precision '!W120,"")</f>
        <v/>
      </c>
      <c r="X118" s="204" t="str">
        <f>IF(AND(ISNUMBER('Precision '!X120),N$3="Y"),'Precision '!X120,"")</f>
        <v/>
      </c>
      <c r="Y118" s="204" t="str">
        <f>IF(AND(ISNUMBER('Precision '!Y120),O$3="Y"),'Precision '!Y120,"")</f>
        <v/>
      </c>
      <c r="Z118" s="204" t="str">
        <f>IF(AND(ISNUMBER('Precision '!Z120),P$3="Y"),'Precision '!Z120,"")</f>
        <v/>
      </c>
      <c r="AA118" s="204"/>
      <c r="AB118" s="204"/>
      <c r="AC118" s="204"/>
      <c r="AD118" s="204"/>
      <c r="AE118" s="300">
        <v>82</v>
      </c>
      <c r="AF118" s="209" t="e">
        <f>IF(OR(ISBLANK('Precision '!C120),E$2="N"),NA(),'Precision '!C120)</f>
        <v>#N/A</v>
      </c>
      <c r="AG118" s="209" t="e">
        <f>IF(OR(ISBLANK('Precision '!D120),F$2="N"),NA(),'Precision '!D120)</f>
        <v>#N/A</v>
      </c>
      <c r="AH118" s="209" t="e">
        <f>IF(OR(ISBLANK('Precision '!E120),G$2="N"),NA(),'Precision '!E120)</f>
        <v>#N/A</v>
      </c>
      <c r="AI118" s="209" t="e">
        <f>IF(OR(ISBLANK('Precision '!F120),H$2="N"),NA(),'Precision '!F120)</f>
        <v>#N/A</v>
      </c>
      <c r="AJ118" s="209" t="e">
        <f>IF(OR(ISBLANK('Precision '!G120),I$2="N"),NA(),'Precision '!G120)</f>
        <v>#N/A</v>
      </c>
      <c r="AK118" s="209" t="e">
        <f>IF(OR(ISBLANK('Precision '!H120),J$2="N"),NA(),'Precision '!H120)</f>
        <v>#N/A</v>
      </c>
      <c r="AL118" s="209" t="e">
        <f>IF(OR(ISBLANK('Precision '!I120),K$2="N"),NA(),'Precision '!I120)</f>
        <v>#N/A</v>
      </c>
      <c r="AM118" s="209" t="e">
        <f>IF(OR(ISBLANK('Precision '!J120),L$2="N"),NA(),'Precision '!J120)</f>
        <v>#N/A</v>
      </c>
      <c r="AN118" s="209" t="e">
        <f>IF(OR(ISBLANK('Precision '!K120),M$2="N"),NA(),'Precision '!K120)</f>
        <v>#N/A</v>
      </c>
      <c r="AO118" s="209" t="e">
        <f>IF(OR(ISBLANK('Precision '!L120),N$2="N"),NA(),'Precision '!L120)</f>
        <v>#N/A</v>
      </c>
      <c r="AP118" s="209" t="e">
        <f>IF(OR(ISBLANK('Precision '!M120),O$2="N"),NA(),'Precision '!M120)</f>
        <v>#N/A</v>
      </c>
      <c r="AQ118" s="209" t="e">
        <f>IF(OR(ISBLANK('Precision '!N120),P$2="N"),NA(),'Precision '!N120)</f>
        <v>#N/A</v>
      </c>
      <c r="AR118" s="209" t="e">
        <f>IF(OR(ISBLANK('Precision '!O120),E$3="N"),NA(),'Precision '!O120)</f>
        <v>#N/A</v>
      </c>
      <c r="AS118" s="209" t="e">
        <f>IF(OR(ISBLANK('Precision '!P120),F$3="N"),NA(),'Precision '!P120)</f>
        <v>#N/A</v>
      </c>
      <c r="AT118" s="209" t="e">
        <f>IF(OR(ISBLANK('Precision '!Q120),G$3="N"),NA(),'Precision '!Q120)</f>
        <v>#N/A</v>
      </c>
      <c r="AU118" s="209" t="e">
        <f>IF(OR(ISBLANK('Precision '!R120),H$3="N"),NA(),'Precision '!R120)</f>
        <v>#N/A</v>
      </c>
      <c r="AV118" s="209" t="e">
        <f>IF(OR(ISBLANK('Precision '!S120),I$3="N"),NA(),'Precision '!S120)</f>
        <v>#N/A</v>
      </c>
      <c r="AW118" s="209" t="e">
        <f>IF(OR(ISBLANK('Precision '!T120),J$3="N"),NA(),'Precision '!T120)</f>
        <v>#N/A</v>
      </c>
      <c r="AX118" s="209" t="e">
        <f>IF(OR(ISBLANK('Precision '!U120),K$3="N"),NA(),'Precision '!U120)</f>
        <v>#N/A</v>
      </c>
      <c r="AY118" s="209" t="e">
        <f>IF(OR(ISBLANK('Precision '!V120),L$3="N"),NA(),'Precision '!V120)</f>
        <v>#N/A</v>
      </c>
      <c r="AZ118" s="209" t="e">
        <f>IF(OR(ISBLANK('Precision '!W120),M$3="N"),NA(),'Precision '!W120)</f>
        <v>#N/A</v>
      </c>
      <c r="BA118" s="209" t="e">
        <f>IF(OR(ISBLANK('Precision '!X120),N$3="N"),NA(),'Precision '!X120)</f>
        <v>#N/A</v>
      </c>
      <c r="BB118" s="209" t="e">
        <f>IF(OR(ISBLANK('Precision '!Y120),O$3="N"),NA(),'Precision '!Y120)</f>
        <v>#N/A</v>
      </c>
      <c r="BC118" s="209" t="e">
        <f>IF(OR(ISBLANK('Precision '!Z120),P$3="N"),NA(),'Precision '!Z120)</f>
        <v>#N/A</v>
      </c>
      <c r="BD118" s="206"/>
      <c r="BE118" s="206"/>
      <c r="BF118" s="206"/>
      <c r="BG118" s="206"/>
      <c r="BH118" s="206"/>
      <c r="BI118" s="185"/>
      <c r="BJ118" s="185"/>
      <c r="BK118" s="185"/>
      <c r="BL118" s="185"/>
      <c r="BM118" s="185"/>
      <c r="BN118" s="185"/>
      <c r="BO118" s="185"/>
      <c r="BP118" s="185"/>
    </row>
    <row r="119" spans="1:68" x14ac:dyDescent="0.2">
      <c r="A119" s="204"/>
      <c r="B119" s="204"/>
      <c r="C119" s="204" t="str">
        <f>IF(AND(ISNUMBER('Precision '!C121),E$2="Y"),'Precision '!C121,"")</f>
        <v/>
      </c>
      <c r="D119" s="204" t="str">
        <f>IF(AND(ISNUMBER('Precision '!D121),F$2="Y"),'Precision '!D121,"")</f>
        <v/>
      </c>
      <c r="E119" s="204" t="str">
        <f>IF(AND(ISNUMBER('Precision '!E121),G$2="Y"),'Precision '!E121,"")</f>
        <v/>
      </c>
      <c r="F119" s="204" t="str">
        <f>IF(AND(ISNUMBER('Precision '!F121),H$2="Y"),'Precision '!F121,"")</f>
        <v/>
      </c>
      <c r="G119" s="204" t="str">
        <f>IF(AND(ISNUMBER('Precision '!G121),I$2="Y"),'Precision '!G121,"")</f>
        <v/>
      </c>
      <c r="H119" s="204" t="str">
        <f>IF(AND(ISNUMBER('Precision '!H121),J$2="Y"),'Precision '!H121,"")</f>
        <v/>
      </c>
      <c r="I119" s="204" t="str">
        <f>IF(AND(ISNUMBER('Precision '!I121),K$2="Y"),'Precision '!I121,"")</f>
        <v/>
      </c>
      <c r="J119" s="204" t="str">
        <f>IF(AND(ISNUMBER('Precision '!J121),L$2="Y"),'Precision '!J121,"")</f>
        <v/>
      </c>
      <c r="K119" s="204" t="str">
        <f>IF(AND(ISNUMBER('Precision '!K121),M$2="Y"),'Precision '!K121,"")</f>
        <v/>
      </c>
      <c r="L119" s="204" t="str">
        <f>IF(AND(ISNUMBER('Precision '!L121),N$2="Y"),'Precision '!L121,"")</f>
        <v/>
      </c>
      <c r="M119" s="204" t="str">
        <f>IF(AND(ISNUMBER('Precision '!M121),O$2="Y"),'Precision '!M121,"")</f>
        <v/>
      </c>
      <c r="N119" s="204" t="str">
        <f>IF(AND(ISNUMBER('Precision '!N121),P$2="Y"),'Precision '!N121,"")</f>
        <v/>
      </c>
      <c r="O119" s="204" t="str">
        <f>IF(AND(ISNUMBER('Precision '!O121),E$3="Y"),'Precision '!O121,"")</f>
        <v/>
      </c>
      <c r="P119" s="204" t="str">
        <f>IF(AND(ISNUMBER('Precision '!P121),F$3="Y"),'Precision '!P121,"")</f>
        <v/>
      </c>
      <c r="Q119" s="204" t="str">
        <f>IF(AND(ISNUMBER('Precision '!Q121),G$3="Y"),'Precision '!Q121,"")</f>
        <v/>
      </c>
      <c r="R119" s="204" t="str">
        <f>IF(AND(ISNUMBER('Precision '!R121),H$3="Y"),'Precision '!R121,"")</f>
        <v/>
      </c>
      <c r="S119" s="204" t="str">
        <f>IF(AND(ISNUMBER('Precision '!S121),I$3="Y"),'Precision '!S121,"")</f>
        <v/>
      </c>
      <c r="T119" s="204" t="str">
        <f>IF(AND(ISNUMBER('Precision '!T121),J$3="Y"),'Precision '!T121,"")</f>
        <v/>
      </c>
      <c r="U119" s="204" t="str">
        <f>IF(AND(ISNUMBER('Precision '!U121),K$3="Y"),'Precision '!U121,"")</f>
        <v/>
      </c>
      <c r="V119" s="204" t="str">
        <f>IF(AND(ISNUMBER('Precision '!V121),L$3="Y"),'Precision '!V121,"")</f>
        <v/>
      </c>
      <c r="W119" s="204" t="str">
        <f>IF(AND(ISNUMBER('Precision '!W121),M$3="Y"),'Precision '!W121,"")</f>
        <v/>
      </c>
      <c r="X119" s="204" t="str">
        <f>IF(AND(ISNUMBER('Precision '!X121),N$3="Y"),'Precision '!X121,"")</f>
        <v/>
      </c>
      <c r="Y119" s="204" t="str">
        <f>IF(AND(ISNUMBER('Precision '!Y121),O$3="Y"),'Precision '!Y121,"")</f>
        <v/>
      </c>
      <c r="Z119" s="204" t="str">
        <f>IF(AND(ISNUMBER('Precision '!Z121),P$3="Y"),'Precision '!Z121,"")</f>
        <v/>
      </c>
      <c r="AA119" s="204"/>
      <c r="AB119" s="204"/>
      <c r="AC119" s="204"/>
      <c r="AD119" s="204"/>
      <c r="AE119" s="300">
        <v>83</v>
      </c>
      <c r="AF119" s="209" t="e">
        <f>IF(OR(ISBLANK('Precision '!C121),E$2="N"),NA(),'Precision '!C121)</f>
        <v>#N/A</v>
      </c>
      <c r="AG119" s="209" t="e">
        <f>IF(OR(ISBLANK('Precision '!D121),F$2="N"),NA(),'Precision '!D121)</f>
        <v>#N/A</v>
      </c>
      <c r="AH119" s="209" t="e">
        <f>IF(OR(ISBLANK('Precision '!E121),G$2="N"),NA(),'Precision '!E121)</f>
        <v>#N/A</v>
      </c>
      <c r="AI119" s="209" t="e">
        <f>IF(OR(ISBLANK('Precision '!F121),H$2="N"),NA(),'Precision '!F121)</f>
        <v>#N/A</v>
      </c>
      <c r="AJ119" s="209" t="e">
        <f>IF(OR(ISBLANK('Precision '!G121),I$2="N"),NA(),'Precision '!G121)</f>
        <v>#N/A</v>
      </c>
      <c r="AK119" s="209" t="e">
        <f>IF(OR(ISBLANK('Precision '!H121),J$2="N"),NA(),'Precision '!H121)</f>
        <v>#N/A</v>
      </c>
      <c r="AL119" s="209" t="e">
        <f>IF(OR(ISBLANK('Precision '!I121),K$2="N"),NA(),'Precision '!I121)</f>
        <v>#N/A</v>
      </c>
      <c r="AM119" s="209" t="e">
        <f>IF(OR(ISBLANK('Precision '!J121),L$2="N"),NA(),'Precision '!J121)</f>
        <v>#N/A</v>
      </c>
      <c r="AN119" s="209" t="e">
        <f>IF(OR(ISBLANK('Precision '!K121),M$2="N"),NA(),'Precision '!K121)</f>
        <v>#N/A</v>
      </c>
      <c r="AO119" s="209" t="e">
        <f>IF(OR(ISBLANK('Precision '!L121),N$2="N"),NA(),'Precision '!L121)</f>
        <v>#N/A</v>
      </c>
      <c r="AP119" s="209" t="e">
        <f>IF(OR(ISBLANK('Precision '!M121),O$2="N"),NA(),'Precision '!M121)</f>
        <v>#N/A</v>
      </c>
      <c r="AQ119" s="209" t="e">
        <f>IF(OR(ISBLANK('Precision '!N121),P$2="N"),NA(),'Precision '!N121)</f>
        <v>#N/A</v>
      </c>
      <c r="AR119" s="209" t="e">
        <f>IF(OR(ISBLANK('Precision '!O121),E$3="N"),NA(),'Precision '!O121)</f>
        <v>#N/A</v>
      </c>
      <c r="AS119" s="209" t="e">
        <f>IF(OR(ISBLANK('Precision '!P121),F$3="N"),NA(),'Precision '!P121)</f>
        <v>#N/A</v>
      </c>
      <c r="AT119" s="209" t="e">
        <f>IF(OR(ISBLANK('Precision '!Q121),G$3="N"),NA(),'Precision '!Q121)</f>
        <v>#N/A</v>
      </c>
      <c r="AU119" s="209" t="e">
        <f>IF(OR(ISBLANK('Precision '!R121),H$3="N"),NA(),'Precision '!R121)</f>
        <v>#N/A</v>
      </c>
      <c r="AV119" s="209" t="e">
        <f>IF(OR(ISBLANK('Precision '!S121),I$3="N"),NA(),'Precision '!S121)</f>
        <v>#N/A</v>
      </c>
      <c r="AW119" s="209" t="e">
        <f>IF(OR(ISBLANK('Precision '!T121),J$3="N"),NA(),'Precision '!T121)</f>
        <v>#N/A</v>
      </c>
      <c r="AX119" s="209" t="e">
        <f>IF(OR(ISBLANK('Precision '!U121),K$3="N"),NA(),'Precision '!U121)</f>
        <v>#N/A</v>
      </c>
      <c r="AY119" s="209" t="e">
        <f>IF(OR(ISBLANK('Precision '!V121),L$3="N"),NA(),'Precision '!V121)</f>
        <v>#N/A</v>
      </c>
      <c r="AZ119" s="209" t="e">
        <f>IF(OR(ISBLANK('Precision '!W121),M$3="N"),NA(),'Precision '!W121)</f>
        <v>#N/A</v>
      </c>
      <c r="BA119" s="209" t="e">
        <f>IF(OR(ISBLANK('Precision '!X121),N$3="N"),NA(),'Precision '!X121)</f>
        <v>#N/A</v>
      </c>
      <c r="BB119" s="209" t="e">
        <f>IF(OR(ISBLANK('Precision '!Y121),O$3="N"),NA(),'Precision '!Y121)</f>
        <v>#N/A</v>
      </c>
      <c r="BC119" s="209" t="e">
        <f>IF(OR(ISBLANK('Precision '!Z121),P$3="N"),NA(),'Precision '!Z121)</f>
        <v>#N/A</v>
      </c>
      <c r="BD119" s="206"/>
      <c r="BE119" s="206"/>
      <c r="BF119" s="206"/>
      <c r="BG119" s="206"/>
      <c r="BH119" s="206"/>
      <c r="BI119" s="185"/>
      <c r="BJ119" s="185"/>
      <c r="BK119" s="185"/>
      <c r="BL119" s="185"/>
      <c r="BM119" s="185"/>
      <c r="BN119" s="185"/>
      <c r="BO119" s="185"/>
      <c r="BP119" s="185"/>
    </row>
    <row r="120" spans="1:68" x14ac:dyDescent="0.2">
      <c r="A120" s="204"/>
      <c r="B120" s="204"/>
      <c r="C120" s="204" t="str">
        <f>IF(AND(ISNUMBER('Precision '!C122),E$2="Y"),'Precision '!C122,"")</f>
        <v/>
      </c>
      <c r="D120" s="204" t="str">
        <f>IF(AND(ISNUMBER('Precision '!D122),F$2="Y"),'Precision '!D122,"")</f>
        <v/>
      </c>
      <c r="E120" s="204" t="str">
        <f>IF(AND(ISNUMBER('Precision '!E122),G$2="Y"),'Precision '!E122,"")</f>
        <v/>
      </c>
      <c r="F120" s="204" t="str">
        <f>IF(AND(ISNUMBER('Precision '!F122),H$2="Y"),'Precision '!F122,"")</f>
        <v/>
      </c>
      <c r="G120" s="204" t="str">
        <f>IF(AND(ISNUMBER('Precision '!G122),I$2="Y"),'Precision '!G122,"")</f>
        <v/>
      </c>
      <c r="H120" s="204" t="str">
        <f>IF(AND(ISNUMBER('Precision '!H122),J$2="Y"),'Precision '!H122,"")</f>
        <v/>
      </c>
      <c r="I120" s="204" t="str">
        <f>IF(AND(ISNUMBER('Precision '!I122),K$2="Y"),'Precision '!I122,"")</f>
        <v/>
      </c>
      <c r="J120" s="204" t="str">
        <f>IF(AND(ISNUMBER('Precision '!J122),L$2="Y"),'Precision '!J122,"")</f>
        <v/>
      </c>
      <c r="K120" s="204" t="str">
        <f>IF(AND(ISNUMBER('Precision '!K122),M$2="Y"),'Precision '!K122,"")</f>
        <v/>
      </c>
      <c r="L120" s="204" t="str">
        <f>IF(AND(ISNUMBER('Precision '!L122),N$2="Y"),'Precision '!L122,"")</f>
        <v/>
      </c>
      <c r="M120" s="204" t="str">
        <f>IF(AND(ISNUMBER('Precision '!M122),O$2="Y"),'Precision '!M122,"")</f>
        <v/>
      </c>
      <c r="N120" s="204" t="str">
        <f>IF(AND(ISNUMBER('Precision '!N122),P$2="Y"),'Precision '!N122,"")</f>
        <v/>
      </c>
      <c r="O120" s="204" t="str">
        <f>IF(AND(ISNUMBER('Precision '!O122),E$3="Y"),'Precision '!O122,"")</f>
        <v/>
      </c>
      <c r="P120" s="204" t="str">
        <f>IF(AND(ISNUMBER('Precision '!P122),F$3="Y"),'Precision '!P122,"")</f>
        <v/>
      </c>
      <c r="Q120" s="204" t="str">
        <f>IF(AND(ISNUMBER('Precision '!Q122),G$3="Y"),'Precision '!Q122,"")</f>
        <v/>
      </c>
      <c r="R120" s="204" t="str">
        <f>IF(AND(ISNUMBER('Precision '!R122),H$3="Y"),'Precision '!R122,"")</f>
        <v/>
      </c>
      <c r="S120" s="204" t="str">
        <f>IF(AND(ISNUMBER('Precision '!S122),I$3="Y"),'Precision '!S122,"")</f>
        <v/>
      </c>
      <c r="T120" s="204" t="str">
        <f>IF(AND(ISNUMBER('Precision '!T122),J$3="Y"),'Precision '!T122,"")</f>
        <v/>
      </c>
      <c r="U120" s="204" t="str">
        <f>IF(AND(ISNUMBER('Precision '!U122),K$3="Y"),'Precision '!U122,"")</f>
        <v/>
      </c>
      <c r="V120" s="204" t="str">
        <f>IF(AND(ISNUMBER('Precision '!V122),L$3="Y"),'Precision '!V122,"")</f>
        <v/>
      </c>
      <c r="W120" s="204" t="str">
        <f>IF(AND(ISNUMBER('Precision '!W122),M$3="Y"),'Precision '!W122,"")</f>
        <v/>
      </c>
      <c r="X120" s="204" t="str">
        <f>IF(AND(ISNUMBER('Precision '!X122),N$3="Y"),'Precision '!X122,"")</f>
        <v/>
      </c>
      <c r="Y120" s="204" t="str">
        <f>IF(AND(ISNUMBER('Precision '!Y122),O$3="Y"),'Precision '!Y122,"")</f>
        <v/>
      </c>
      <c r="Z120" s="204" t="str">
        <f>IF(AND(ISNUMBER('Precision '!Z122),P$3="Y"),'Precision '!Z122,"")</f>
        <v/>
      </c>
      <c r="AA120" s="204"/>
      <c r="AB120" s="204"/>
      <c r="AC120" s="204"/>
      <c r="AD120" s="204"/>
      <c r="AE120" s="300">
        <v>84</v>
      </c>
      <c r="AF120" s="209" t="e">
        <f>IF(OR(ISBLANK('Precision '!C122),E$2="N"),NA(),'Precision '!C122)</f>
        <v>#N/A</v>
      </c>
      <c r="AG120" s="209" t="e">
        <f>IF(OR(ISBLANK('Precision '!D122),F$2="N"),NA(),'Precision '!D122)</f>
        <v>#N/A</v>
      </c>
      <c r="AH120" s="209" t="e">
        <f>IF(OR(ISBLANK('Precision '!E122),G$2="N"),NA(),'Precision '!E122)</f>
        <v>#N/A</v>
      </c>
      <c r="AI120" s="209" t="e">
        <f>IF(OR(ISBLANK('Precision '!F122),H$2="N"),NA(),'Precision '!F122)</f>
        <v>#N/A</v>
      </c>
      <c r="AJ120" s="209" t="e">
        <f>IF(OR(ISBLANK('Precision '!G122),I$2="N"),NA(),'Precision '!G122)</f>
        <v>#N/A</v>
      </c>
      <c r="AK120" s="209" t="e">
        <f>IF(OR(ISBLANK('Precision '!H122),J$2="N"),NA(),'Precision '!H122)</f>
        <v>#N/A</v>
      </c>
      <c r="AL120" s="209" t="e">
        <f>IF(OR(ISBLANK('Precision '!I122),K$2="N"),NA(),'Precision '!I122)</f>
        <v>#N/A</v>
      </c>
      <c r="AM120" s="209" t="e">
        <f>IF(OR(ISBLANK('Precision '!J122),L$2="N"),NA(),'Precision '!J122)</f>
        <v>#N/A</v>
      </c>
      <c r="AN120" s="209" t="e">
        <f>IF(OR(ISBLANK('Precision '!K122),M$2="N"),NA(),'Precision '!K122)</f>
        <v>#N/A</v>
      </c>
      <c r="AO120" s="209" t="e">
        <f>IF(OR(ISBLANK('Precision '!L122),N$2="N"),NA(),'Precision '!L122)</f>
        <v>#N/A</v>
      </c>
      <c r="AP120" s="209" t="e">
        <f>IF(OR(ISBLANK('Precision '!M122),O$2="N"),NA(),'Precision '!M122)</f>
        <v>#N/A</v>
      </c>
      <c r="AQ120" s="209" t="e">
        <f>IF(OR(ISBLANK('Precision '!N122),P$2="N"),NA(),'Precision '!N122)</f>
        <v>#N/A</v>
      </c>
      <c r="AR120" s="209" t="e">
        <f>IF(OR(ISBLANK('Precision '!O122),E$3="N"),NA(),'Precision '!O122)</f>
        <v>#N/A</v>
      </c>
      <c r="AS120" s="209" t="e">
        <f>IF(OR(ISBLANK('Precision '!P122),F$3="N"),NA(),'Precision '!P122)</f>
        <v>#N/A</v>
      </c>
      <c r="AT120" s="209" t="e">
        <f>IF(OR(ISBLANK('Precision '!Q122),G$3="N"),NA(),'Precision '!Q122)</f>
        <v>#N/A</v>
      </c>
      <c r="AU120" s="209" t="e">
        <f>IF(OR(ISBLANK('Precision '!R122),H$3="N"),NA(),'Precision '!R122)</f>
        <v>#N/A</v>
      </c>
      <c r="AV120" s="209" t="e">
        <f>IF(OR(ISBLANK('Precision '!S122),I$3="N"),NA(),'Precision '!S122)</f>
        <v>#N/A</v>
      </c>
      <c r="AW120" s="209" t="e">
        <f>IF(OR(ISBLANK('Precision '!T122),J$3="N"),NA(),'Precision '!T122)</f>
        <v>#N/A</v>
      </c>
      <c r="AX120" s="209" t="e">
        <f>IF(OR(ISBLANK('Precision '!U122),K$3="N"),NA(),'Precision '!U122)</f>
        <v>#N/A</v>
      </c>
      <c r="AY120" s="209" t="e">
        <f>IF(OR(ISBLANK('Precision '!V122),L$3="N"),NA(),'Precision '!V122)</f>
        <v>#N/A</v>
      </c>
      <c r="AZ120" s="209" t="e">
        <f>IF(OR(ISBLANK('Precision '!W122),M$3="N"),NA(),'Precision '!W122)</f>
        <v>#N/A</v>
      </c>
      <c r="BA120" s="209" t="e">
        <f>IF(OR(ISBLANK('Precision '!X122),N$3="N"),NA(),'Precision '!X122)</f>
        <v>#N/A</v>
      </c>
      <c r="BB120" s="209" t="e">
        <f>IF(OR(ISBLANK('Precision '!Y122),O$3="N"),NA(),'Precision '!Y122)</f>
        <v>#N/A</v>
      </c>
      <c r="BC120" s="209" t="e">
        <f>IF(OR(ISBLANK('Precision '!Z122),P$3="N"),NA(),'Precision '!Z122)</f>
        <v>#N/A</v>
      </c>
      <c r="BD120" s="206"/>
      <c r="BE120" s="206"/>
      <c r="BF120" s="206"/>
      <c r="BG120" s="206"/>
      <c r="BH120" s="206"/>
      <c r="BI120" s="185"/>
      <c r="BJ120" s="185"/>
      <c r="BK120" s="185"/>
      <c r="BL120" s="185"/>
      <c r="BM120" s="185"/>
      <c r="BN120" s="185"/>
      <c r="BO120" s="185"/>
      <c r="BP120" s="185"/>
    </row>
    <row r="121" spans="1:68" x14ac:dyDescent="0.2">
      <c r="A121" s="204"/>
      <c r="B121" s="204"/>
      <c r="C121" s="204" t="str">
        <f>IF(AND(ISNUMBER('Precision '!C123),E$2="Y"),'Precision '!C123,"")</f>
        <v/>
      </c>
      <c r="D121" s="204" t="str">
        <f>IF(AND(ISNUMBER('Precision '!D123),F$2="Y"),'Precision '!D123,"")</f>
        <v/>
      </c>
      <c r="E121" s="204" t="str">
        <f>IF(AND(ISNUMBER('Precision '!E123),G$2="Y"),'Precision '!E123,"")</f>
        <v/>
      </c>
      <c r="F121" s="204" t="str">
        <f>IF(AND(ISNUMBER('Precision '!F123),H$2="Y"),'Precision '!F123,"")</f>
        <v/>
      </c>
      <c r="G121" s="204" t="str">
        <f>IF(AND(ISNUMBER('Precision '!G123),I$2="Y"),'Precision '!G123,"")</f>
        <v/>
      </c>
      <c r="H121" s="204" t="str">
        <f>IF(AND(ISNUMBER('Precision '!H123),J$2="Y"),'Precision '!H123,"")</f>
        <v/>
      </c>
      <c r="I121" s="204" t="str">
        <f>IF(AND(ISNUMBER('Precision '!I123),K$2="Y"),'Precision '!I123,"")</f>
        <v/>
      </c>
      <c r="J121" s="204" t="str">
        <f>IF(AND(ISNUMBER('Precision '!J123),L$2="Y"),'Precision '!J123,"")</f>
        <v/>
      </c>
      <c r="K121" s="204" t="str">
        <f>IF(AND(ISNUMBER('Precision '!K123),M$2="Y"),'Precision '!K123,"")</f>
        <v/>
      </c>
      <c r="L121" s="204" t="str">
        <f>IF(AND(ISNUMBER('Precision '!L123),N$2="Y"),'Precision '!L123,"")</f>
        <v/>
      </c>
      <c r="M121" s="204" t="str">
        <f>IF(AND(ISNUMBER('Precision '!M123),O$2="Y"),'Precision '!M123,"")</f>
        <v/>
      </c>
      <c r="N121" s="204" t="str">
        <f>IF(AND(ISNUMBER('Precision '!N123),P$2="Y"),'Precision '!N123,"")</f>
        <v/>
      </c>
      <c r="O121" s="204" t="str">
        <f>IF(AND(ISNUMBER('Precision '!O123),E$3="Y"),'Precision '!O123,"")</f>
        <v/>
      </c>
      <c r="P121" s="204" t="str">
        <f>IF(AND(ISNUMBER('Precision '!P123),F$3="Y"),'Precision '!P123,"")</f>
        <v/>
      </c>
      <c r="Q121" s="204" t="str">
        <f>IF(AND(ISNUMBER('Precision '!Q123),G$3="Y"),'Precision '!Q123,"")</f>
        <v/>
      </c>
      <c r="R121" s="204" t="str">
        <f>IF(AND(ISNUMBER('Precision '!R123),H$3="Y"),'Precision '!R123,"")</f>
        <v/>
      </c>
      <c r="S121" s="204" t="str">
        <f>IF(AND(ISNUMBER('Precision '!S123),I$3="Y"),'Precision '!S123,"")</f>
        <v/>
      </c>
      <c r="T121" s="204" t="str">
        <f>IF(AND(ISNUMBER('Precision '!T123),J$3="Y"),'Precision '!T123,"")</f>
        <v/>
      </c>
      <c r="U121" s="204" t="str">
        <f>IF(AND(ISNUMBER('Precision '!U123),K$3="Y"),'Precision '!U123,"")</f>
        <v/>
      </c>
      <c r="V121" s="204" t="str">
        <f>IF(AND(ISNUMBER('Precision '!V123),L$3="Y"),'Precision '!V123,"")</f>
        <v/>
      </c>
      <c r="W121" s="204" t="str">
        <f>IF(AND(ISNUMBER('Precision '!W123),M$3="Y"),'Precision '!W123,"")</f>
        <v/>
      </c>
      <c r="X121" s="204" t="str">
        <f>IF(AND(ISNUMBER('Precision '!X123),N$3="Y"),'Precision '!X123,"")</f>
        <v/>
      </c>
      <c r="Y121" s="204" t="str">
        <f>IF(AND(ISNUMBER('Precision '!Y123),O$3="Y"),'Precision '!Y123,"")</f>
        <v/>
      </c>
      <c r="Z121" s="204" t="str">
        <f>IF(AND(ISNUMBER('Precision '!Z123),P$3="Y"),'Precision '!Z123,"")</f>
        <v/>
      </c>
      <c r="AA121" s="204"/>
      <c r="AB121" s="204"/>
      <c r="AC121" s="204"/>
      <c r="AD121" s="204"/>
      <c r="AE121" s="300">
        <v>85</v>
      </c>
      <c r="AF121" s="209" t="e">
        <f>IF(OR(ISBLANK('Precision '!C123),E$2="N"),NA(),'Precision '!C123)</f>
        <v>#N/A</v>
      </c>
      <c r="AG121" s="209" t="e">
        <f>IF(OR(ISBLANK('Precision '!D123),F$2="N"),NA(),'Precision '!D123)</f>
        <v>#N/A</v>
      </c>
      <c r="AH121" s="209" t="e">
        <f>IF(OR(ISBLANK('Precision '!E123),G$2="N"),NA(),'Precision '!E123)</f>
        <v>#N/A</v>
      </c>
      <c r="AI121" s="209" t="e">
        <f>IF(OR(ISBLANK('Precision '!F123),H$2="N"),NA(),'Precision '!F123)</f>
        <v>#N/A</v>
      </c>
      <c r="AJ121" s="209" t="e">
        <f>IF(OR(ISBLANK('Precision '!G123),I$2="N"),NA(),'Precision '!G123)</f>
        <v>#N/A</v>
      </c>
      <c r="AK121" s="209" t="e">
        <f>IF(OR(ISBLANK('Precision '!H123),J$2="N"),NA(),'Precision '!H123)</f>
        <v>#N/A</v>
      </c>
      <c r="AL121" s="209" t="e">
        <f>IF(OR(ISBLANK('Precision '!I123),K$2="N"),NA(),'Precision '!I123)</f>
        <v>#N/A</v>
      </c>
      <c r="AM121" s="209" t="e">
        <f>IF(OR(ISBLANK('Precision '!J123),L$2="N"),NA(),'Precision '!J123)</f>
        <v>#N/A</v>
      </c>
      <c r="AN121" s="209" t="e">
        <f>IF(OR(ISBLANK('Precision '!K123),M$2="N"),NA(),'Precision '!K123)</f>
        <v>#N/A</v>
      </c>
      <c r="AO121" s="209" t="e">
        <f>IF(OR(ISBLANK('Precision '!L123),N$2="N"),NA(),'Precision '!L123)</f>
        <v>#N/A</v>
      </c>
      <c r="AP121" s="209" t="e">
        <f>IF(OR(ISBLANK('Precision '!M123),O$2="N"),NA(),'Precision '!M123)</f>
        <v>#N/A</v>
      </c>
      <c r="AQ121" s="209" t="e">
        <f>IF(OR(ISBLANK('Precision '!N123),P$2="N"),NA(),'Precision '!N123)</f>
        <v>#N/A</v>
      </c>
      <c r="AR121" s="209" t="e">
        <f>IF(OR(ISBLANK('Precision '!O123),E$3="N"),NA(),'Precision '!O123)</f>
        <v>#N/A</v>
      </c>
      <c r="AS121" s="209" t="e">
        <f>IF(OR(ISBLANK('Precision '!P123),F$3="N"),NA(),'Precision '!P123)</f>
        <v>#N/A</v>
      </c>
      <c r="AT121" s="209" t="e">
        <f>IF(OR(ISBLANK('Precision '!Q123),G$3="N"),NA(),'Precision '!Q123)</f>
        <v>#N/A</v>
      </c>
      <c r="AU121" s="209" t="e">
        <f>IF(OR(ISBLANK('Precision '!R123),H$3="N"),NA(),'Precision '!R123)</f>
        <v>#N/A</v>
      </c>
      <c r="AV121" s="209" t="e">
        <f>IF(OR(ISBLANK('Precision '!S123),I$3="N"),NA(),'Precision '!S123)</f>
        <v>#N/A</v>
      </c>
      <c r="AW121" s="209" t="e">
        <f>IF(OR(ISBLANK('Precision '!T123),J$3="N"),NA(),'Precision '!T123)</f>
        <v>#N/A</v>
      </c>
      <c r="AX121" s="209" t="e">
        <f>IF(OR(ISBLANK('Precision '!U123),K$3="N"),NA(),'Precision '!U123)</f>
        <v>#N/A</v>
      </c>
      <c r="AY121" s="209" t="e">
        <f>IF(OR(ISBLANK('Precision '!V123),L$3="N"),NA(),'Precision '!V123)</f>
        <v>#N/A</v>
      </c>
      <c r="AZ121" s="209" t="e">
        <f>IF(OR(ISBLANK('Precision '!W123),M$3="N"),NA(),'Precision '!W123)</f>
        <v>#N/A</v>
      </c>
      <c r="BA121" s="209" t="e">
        <f>IF(OR(ISBLANK('Precision '!X123),N$3="N"),NA(),'Precision '!X123)</f>
        <v>#N/A</v>
      </c>
      <c r="BB121" s="209" t="e">
        <f>IF(OR(ISBLANK('Precision '!Y123),O$3="N"),NA(),'Precision '!Y123)</f>
        <v>#N/A</v>
      </c>
      <c r="BC121" s="209" t="e">
        <f>IF(OR(ISBLANK('Precision '!Z123),P$3="N"),NA(),'Precision '!Z123)</f>
        <v>#N/A</v>
      </c>
      <c r="BD121" s="206"/>
      <c r="BE121" s="206"/>
      <c r="BF121" s="206"/>
      <c r="BG121" s="206"/>
      <c r="BH121" s="206"/>
      <c r="BI121" s="185"/>
      <c r="BJ121" s="185"/>
      <c r="BK121" s="185"/>
      <c r="BL121" s="185"/>
      <c r="BM121" s="185"/>
      <c r="BN121" s="185"/>
      <c r="BO121" s="185"/>
      <c r="BP121" s="185"/>
    </row>
    <row r="122" spans="1:68" x14ac:dyDescent="0.2">
      <c r="A122" s="204"/>
      <c r="B122" s="204"/>
      <c r="C122" s="204" t="str">
        <f>IF(AND(ISNUMBER('Precision '!C124),E$2="Y"),'Precision '!C124,"")</f>
        <v/>
      </c>
      <c r="D122" s="204" t="str">
        <f>IF(AND(ISNUMBER('Precision '!D124),F$2="Y"),'Precision '!D124,"")</f>
        <v/>
      </c>
      <c r="E122" s="204" t="str">
        <f>IF(AND(ISNUMBER('Precision '!E124),G$2="Y"),'Precision '!E124,"")</f>
        <v/>
      </c>
      <c r="F122" s="204" t="str">
        <f>IF(AND(ISNUMBER('Precision '!F124),H$2="Y"),'Precision '!F124,"")</f>
        <v/>
      </c>
      <c r="G122" s="204" t="str">
        <f>IF(AND(ISNUMBER('Precision '!G124),I$2="Y"),'Precision '!G124,"")</f>
        <v/>
      </c>
      <c r="H122" s="204" t="str">
        <f>IF(AND(ISNUMBER('Precision '!H124),J$2="Y"),'Precision '!H124,"")</f>
        <v/>
      </c>
      <c r="I122" s="204" t="str">
        <f>IF(AND(ISNUMBER('Precision '!I124),K$2="Y"),'Precision '!I124,"")</f>
        <v/>
      </c>
      <c r="J122" s="204" t="str">
        <f>IF(AND(ISNUMBER('Precision '!J124),L$2="Y"),'Precision '!J124,"")</f>
        <v/>
      </c>
      <c r="K122" s="204" t="str">
        <f>IF(AND(ISNUMBER('Precision '!K124),M$2="Y"),'Precision '!K124,"")</f>
        <v/>
      </c>
      <c r="L122" s="204" t="str">
        <f>IF(AND(ISNUMBER('Precision '!L124),N$2="Y"),'Precision '!L124,"")</f>
        <v/>
      </c>
      <c r="M122" s="204" t="str">
        <f>IF(AND(ISNUMBER('Precision '!M124),O$2="Y"),'Precision '!M124,"")</f>
        <v/>
      </c>
      <c r="N122" s="204" t="str">
        <f>IF(AND(ISNUMBER('Precision '!N124),P$2="Y"),'Precision '!N124,"")</f>
        <v/>
      </c>
      <c r="O122" s="204" t="str">
        <f>IF(AND(ISNUMBER('Precision '!O124),E$3="Y"),'Precision '!O124,"")</f>
        <v/>
      </c>
      <c r="P122" s="204" t="str">
        <f>IF(AND(ISNUMBER('Precision '!P124),F$3="Y"),'Precision '!P124,"")</f>
        <v/>
      </c>
      <c r="Q122" s="204" t="str">
        <f>IF(AND(ISNUMBER('Precision '!Q124),G$3="Y"),'Precision '!Q124,"")</f>
        <v/>
      </c>
      <c r="R122" s="204" t="str">
        <f>IF(AND(ISNUMBER('Precision '!R124),H$3="Y"),'Precision '!R124,"")</f>
        <v/>
      </c>
      <c r="S122" s="204" t="str">
        <f>IF(AND(ISNUMBER('Precision '!S124),I$3="Y"),'Precision '!S124,"")</f>
        <v/>
      </c>
      <c r="T122" s="204" t="str">
        <f>IF(AND(ISNUMBER('Precision '!T124),J$3="Y"),'Precision '!T124,"")</f>
        <v/>
      </c>
      <c r="U122" s="204" t="str">
        <f>IF(AND(ISNUMBER('Precision '!U124),K$3="Y"),'Precision '!U124,"")</f>
        <v/>
      </c>
      <c r="V122" s="204" t="str">
        <f>IF(AND(ISNUMBER('Precision '!V124),L$3="Y"),'Precision '!V124,"")</f>
        <v/>
      </c>
      <c r="W122" s="204" t="str">
        <f>IF(AND(ISNUMBER('Precision '!W124),M$3="Y"),'Precision '!W124,"")</f>
        <v/>
      </c>
      <c r="X122" s="204" t="str">
        <f>IF(AND(ISNUMBER('Precision '!X124),N$3="Y"),'Precision '!X124,"")</f>
        <v/>
      </c>
      <c r="Y122" s="204" t="str">
        <f>IF(AND(ISNUMBER('Precision '!Y124),O$3="Y"),'Precision '!Y124,"")</f>
        <v/>
      </c>
      <c r="Z122" s="204" t="str">
        <f>IF(AND(ISNUMBER('Precision '!Z124),P$3="Y"),'Precision '!Z124,"")</f>
        <v/>
      </c>
      <c r="AA122" s="204"/>
      <c r="AB122" s="204"/>
      <c r="AC122" s="204"/>
      <c r="AD122" s="204"/>
      <c r="AE122" s="300">
        <v>86</v>
      </c>
      <c r="AF122" s="209" t="e">
        <f>IF(OR(ISBLANK('Precision '!C124),E$2="N"),NA(),'Precision '!C124)</f>
        <v>#N/A</v>
      </c>
      <c r="AG122" s="209" t="e">
        <f>IF(OR(ISBLANK('Precision '!D124),F$2="N"),NA(),'Precision '!D124)</f>
        <v>#N/A</v>
      </c>
      <c r="AH122" s="209" t="e">
        <f>IF(OR(ISBLANK('Precision '!E124),G$2="N"),NA(),'Precision '!E124)</f>
        <v>#N/A</v>
      </c>
      <c r="AI122" s="209" t="e">
        <f>IF(OR(ISBLANK('Precision '!F124),H$2="N"),NA(),'Precision '!F124)</f>
        <v>#N/A</v>
      </c>
      <c r="AJ122" s="209" t="e">
        <f>IF(OR(ISBLANK('Precision '!G124),I$2="N"),NA(),'Precision '!G124)</f>
        <v>#N/A</v>
      </c>
      <c r="AK122" s="209" t="e">
        <f>IF(OR(ISBLANK('Precision '!H124),J$2="N"),NA(),'Precision '!H124)</f>
        <v>#N/A</v>
      </c>
      <c r="AL122" s="209" t="e">
        <f>IF(OR(ISBLANK('Precision '!I124),K$2="N"),NA(),'Precision '!I124)</f>
        <v>#N/A</v>
      </c>
      <c r="AM122" s="209" t="e">
        <f>IF(OR(ISBLANK('Precision '!J124),L$2="N"),NA(),'Precision '!J124)</f>
        <v>#N/A</v>
      </c>
      <c r="AN122" s="209" t="e">
        <f>IF(OR(ISBLANK('Precision '!K124),M$2="N"),NA(),'Precision '!K124)</f>
        <v>#N/A</v>
      </c>
      <c r="AO122" s="209" t="e">
        <f>IF(OR(ISBLANK('Precision '!L124),N$2="N"),NA(),'Precision '!L124)</f>
        <v>#N/A</v>
      </c>
      <c r="AP122" s="209" t="e">
        <f>IF(OR(ISBLANK('Precision '!M124),O$2="N"),NA(),'Precision '!M124)</f>
        <v>#N/A</v>
      </c>
      <c r="AQ122" s="209" t="e">
        <f>IF(OR(ISBLANK('Precision '!N124),P$2="N"),NA(),'Precision '!N124)</f>
        <v>#N/A</v>
      </c>
      <c r="AR122" s="209" t="e">
        <f>IF(OR(ISBLANK('Precision '!O124),E$3="N"),NA(),'Precision '!O124)</f>
        <v>#N/A</v>
      </c>
      <c r="AS122" s="209" t="e">
        <f>IF(OR(ISBLANK('Precision '!P124),F$3="N"),NA(),'Precision '!P124)</f>
        <v>#N/A</v>
      </c>
      <c r="AT122" s="209" t="e">
        <f>IF(OR(ISBLANK('Precision '!Q124),G$3="N"),NA(),'Precision '!Q124)</f>
        <v>#N/A</v>
      </c>
      <c r="AU122" s="209" t="e">
        <f>IF(OR(ISBLANK('Precision '!R124),H$3="N"),NA(),'Precision '!R124)</f>
        <v>#N/A</v>
      </c>
      <c r="AV122" s="209" t="e">
        <f>IF(OR(ISBLANK('Precision '!S124),I$3="N"),NA(),'Precision '!S124)</f>
        <v>#N/A</v>
      </c>
      <c r="AW122" s="209" t="e">
        <f>IF(OR(ISBLANK('Precision '!T124),J$3="N"),NA(),'Precision '!T124)</f>
        <v>#N/A</v>
      </c>
      <c r="AX122" s="209" t="e">
        <f>IF(OR(ISBLANK('Precision '!U124),K$3="N"),NA(),'Precision '!U124)</f>
        <v>#N/A</v>
      </c>
      <c r="AY122" s="209" t="e">
        <f>IF(OR(ISBLANK('Precision '!V124),L$3="N"),NA(),'Precision '!V124)</f>
        <v>#N/A</v>
      </c>
      <c r="AZ122" s="209" t="e">
        <f>IF(OR(ISBLANK('Precision '!W124),M$3="N"),NA(),'Precision '!W124)</f>
        <v>#N/A</v>
      </c>
      <c r="BA122" s="209" t="e">
        <f>IF(OR(ISBLANK('Precision '!X124),N$3="N"),NA(),'Precision '!X124)</f>
        <v>#N/A</v>
      </c>
      <c r="BB122" s="209" t="e">
        <f>IF(OR(ISBLANK('Precision '!Y124),O$3="N"),NA(),'Precision '!Y124)</f>
        <v>#N/A</v>
      </c>
      <c r="BC122" s="209" t="e">
        <f>IF(OR(ISBLANK('Precision '!Z124),P$3="N"),NA(),'Precision '!Z124)</f>
        <v>#N/A</v>
      </c>
      <c r="BD122" s="206"/>
      <c r="BE122" s="206"/>
      <c r="BF122" s="206"/>
      <c r="BG122" s="206"/>
      <c r="BH122" s="206"/>
      <c r="BI122" s="185"/>
      <c r="BJ122" s="185"/>
      <c r="BK122" s="185"/>
      <c r="BL122" s="185"/>
      <c r="BM122" s="185"/>
      <c r="BN122" s="185"/>
      <c r="BO122" s="185"/>
      <c r="BP122" s="185"/>
    </row>
    <row r="123" spans="1:68" x14ac:dyDescent="0.2">
      <c r="A123" s="204"/>
      <c r="B123" s="204"/>
      <c r="C123" s="204" t="str">
        <f>IF(AND(ISNUMBER('Precision '!C125),E$2="Y"),'Precision '!C125,"")</f>
        <v/>
      </c>
      <c r="D123" s="204" t="str">
        <f>IF(AND(ISNUMBER('Precision '!D125),F$2="Y"),'Precision '!D125,"")</f>
        <v/>
      </c>
      <c r="E123" s="204" t="str">
        <f>IF(AND(ISNUMBER('Precision '!E125),G$2="Y"),'Precision '!E125,"")</f>
        <v/>
      </c>
      <c r="F123" s="204" t="str">
        <f>IF(AND(ISNUMBER('Precision '!F125),H$2="Y"),'Precision '!F125,"")</f>
        <v/>
      </c>
      <c r="G123" s="204" t="str">
        <f>IF(AND(ISNUMBER('Precision '!G125),I$2="Y"),'Precision '!G125,"")</f>
        <v/>
      </c>
      <c r="H123" s="204" t="str">
        <f>IF(AND(ISNUMBER('Precision '!H125),J$2="Y"),'Precision '!H125,"")</f>
        <v/>
      </c>
      <c r="I123" s="204" t="str">
        <f>IF(AND(ISNUMBER('Precision '!I125),K$2="Y"),'Precision '!I125,"")</f>
        <v/>
      </c>
      <c r="J123" s="204" t="str">
        <f>IF(AND(ISNUMBER('Precision '!J125),L$2="Y"),'Precision '!J125,"")</f>
        <v/>
      </c>
      <c r="K123" s="204" t="str">
        <f>IF(AND(ISNUMBER('Precision '!K125),M$2="Y"),'Precision '!K125,"")</f>
        <v/>
      </c>
      <c r="L123" s="204" t="str">
        <f>IF(AND(ISNUMBER('Precision '!L125),N$2="Y"),'Precision '!L125,"")</f>
        <v/>
      </c>
      <c r="M123" s="204" t="str">
        <f>IF(AND(ISNUMBER('Precision '!M125),O$2="Y"),'Precision '!M125,"")</f>
        <v/>
      </c>
      <c r="N123" s="204" t="str">
        <f>IF(AND(ISNUMBER('Precision '!N125),P$2="Y"),'Precision '!N125,"")</f>
        <v/>
      </c>
      <c r="O123" s="204" t="str">
        <f>IF(AND(ISNUMBER('Precision '!O125),E$3="Y"),'Precision '!O125,"")</f>
        <v/>
      </c>
      <c r="P123" s="204" t="str">
        <f>IF(AND(ISNUMBER('Precision '!P125),F$3="Y"),'Precision '!P125,"")</f>
        <v/>
      </c>
      <c r="Q123" s="204" t="str">
        <f>IF(AND(ISNUMBER('Precision '!Q125),G$3="Y"),'Precision '!Q125,"")</f>
        <v/>
      </c>
      <c r="R123" s="204" t="str">
        <f>IF(AND(ISNUMBER('Precision '!R125),H$3="Y"),'Precision '!R125,"")</f>
        <v/>
      </c>
      <c r="S123" s="204" t="str">
        <f>IF(AND(ISNUMBER('Precision '!S125),I$3="Y"),'Precision '!S125,"")</f>
        <v/>
      </c>
      <c r="T123" s="204" t="str">
        <f>IF(AND(ISNUMBER('Precision '!T125),J$3="Y"),'Precision '!T125,"")</f>
        <v/>
      </c>
      <c r="U123" s="204" t="str">
        <f>IF(AND(ISNUMBER('Precision '!U125),K$3="Y"),'Precision '!U125,"")</f>
        <v/>
      </c>
      <c r="V123" s="204" t="str">
        <f>IF(AND(ISNUMBER('Precision '!V125),L$3="Y"),'Precision '!V125,"")</f>
        <v/>
      </c>
      <c r="W123" s="204" t="str">
        <f>IF(AND(ISNUMBER('Precision '!W125),M$3="Y"),'Precision '!W125,"")</f>
        <v/>
      </c>
      <c r="X123" s="204" t="str">
        <f>IF(AND(ISNUMBER('Precision '!X125),N$3="Y"),'Precision '!X125,"")</f>
        <v/>
      </c>
      <c r="Y123" s="204" t="str">
        <f>IF(AND(ISNUMBER('Precision '!Y125),O$3="Y"),'Precision '!Y125,"")</f>
        <v/>
      </c>
      <c r="Z123" s="204" t="str">
        <f>IF(AND(ISNUMBER('Precision '!Z125),P$3="Y"),'Precision '!Z125,"")</f>
        <v/>
      </c>
      <c r="AA123" s="204"/>
      <c r="AB123" s="204"/>
      <c r="AC123" s="204"/>
      <c r="AD123" s="204"/>
      <c r="AE123" s="300">
        <v>87</v>
      </c>
      <c r="AF123" s="209" t="e">
        <f>IF(OR(ISBLANK('Precision '!C125),E$2="N"),NA(),'Precision '!C125)</f>
        <v>#N/A</v>
      </c>
      <c r="AG123" s="209" t="e">
        <f>IF(OR(ISBLANK('Precision '!D125),F$2="N"),NA(),'Precision '!D125)</f>
        <v>#N/A</v>
      </c>
      <c r="AH123" s="209" t="e">
        <f>IF(OR(ISBLANK('Precision '!E125),G$2="N"),NA(),'Precision '!E125)</f>
        <v>#N/A</v>
      </c>
      <c r="AI123" s="209" t="e">
        <f>IF(OR(ISBLANK('Precision '!F125),H$2="N"),NA(),'Precision '!F125)</f>
        <v>#N/A</v>
      </c>
      <c r="AJ123" s="209" t="e">
        <f>IF(OR(ISBLANK('Precision '!G125),I$2="N"),NA(),'Precision '!G125)</f>
        <v>#N/A</v>
      </c>
      <c r="AK123" s="209" t="e">
        <f>IF(OR(ISBLANK('Precision '!H125),J$2="N"),NA(),'Precision '!H125)</f>
        <v>#N/A</v>
      </c>
      <c r="AL123" s="209" t="e">
        <f>IF(OR(ISBLANK('Precision '!I125),K$2="N"),NA(),'Precision '!I125)</f>
        <v>#N/A</v>
      </c>
      <c r="AM123" s="209" t="e">
        <f>IF(OR(ISBLANK('Precision '!J125),L$2="N"),NA(),'Precision '!J125)</f>
        <v>#N/A</v>
      </c>
      <c r="AN123" s="209" t="e">
        <f>IF(OR(ISBLANK('Precision '!K125),M$2="N"),NA(),'Precision '!K125)</f>
        <v>#N/A</v>
      </c>
      <c r="AO123" s="209" t="e">
        <f>IF(OR(ISBLANK('Precision '!L125),N$2="N"),NA(),'Precision '!L125)</f>
        <v>#N/A</v>
      </c>
      <c r="AP123" s="209" t="e">
        <f>IF(OR(ISBLANK('Precision '!M125),O$2="N"),NA(),'Precision '!M125)</f>
        <v>#N/A</v>
      </c>
      <c r="AQ123" s="209" t="e">
        <f>IF(OR(ISBLANK('Precision '!N125),P$2="N"),NA(),'Precision '!N125)</f>
        <v>#N/A</v>
      </c>
      <c r="AR123" s="209" t="e">
        <f>IF(OR(ISBLANK('Precision '!O125),E$3="N"),NA(),'Precision '!O125)</f>
        <v>#N/A</v>
      </c>
      <c r="AS123" s="209" t="e">
        <f>IF(OR(ISBLANK('Precision '!P125),F$3="N"),NA(),'Precision '!P125)</f>
        <v>#N/A</v>
      </c>
      <c r="AT123" s="209" t="e">
        <f>IF(OR(ISBLANK('Precision '!Q125),G$3="N"),NA(),'Precision '!Q125)</f>
        <v>#N/A</v>
      </c>
      <c r="AU123" s="209" t="e">
        <f>IF(OR(ISBLANK('Precision '!R125),H$3="N"),NA(),'Precision '!R125)</f>
        <v>#N/A</v>
      </c>
      <c r="AV123" s="209" t="e">
        <f>IF(OR(ISBLANK('Precision '!S125),I$3="N"),NA(),'Precision '!S125)</f>
        <v>#N/A</v>
      </c>
      <c r="AW123" s="209" t="e">
        <f>IF(OR(ISBLANK('Precision '!T125),J$3="N"),NA(),'Precision '!T125)</f>
        <v>#N/A</v>
      </c>
      <c r="AX123" s="209" t="e">
        <f>IF(OR(ISBLANK('Precision '!U125),K$3="N"),NA(),'Precision '!U125)</f>
        <v>#N/A</v>
      </c>
      <c r="AY123" s="209" t="e">
        <f>IF(OR(ISBLANK('Precision '!V125),L$3="N"),NA(),'Precision '!V125)</f>
        <v>#N/A</v>
      </c>
      <c r="AZ123" s="209" t="e">
        <f>IF(OR(ISBLANK('Precision '!W125),M$3="N"),NA(),'Precision '!W125)</f>
        <v>#N/A</v>
      </c>
      <c r="BA123" s="209" t="e">
        <f>IF(OR(ISBLANK('Precision '!X125),N$3="N"),NA(),'Precision '!X125)</f>
        <v>#N/A</v>
      </c>
      <c r="BB123" s="209" t="e">
        <f>IF(OR(ISBLANK('Precision '!Y125),O$3="N"),NA(),'Precision '!Y125)</f>
        <v>#N/A</v>
      </c>
      <c r="BC123" s="209" t="e">
        <f>IF(OR(ISBLANK('Precision '!Z125),P$3="N"),NA(),'Precision '!Z125)</f>
        <v>#N/A</v>
      </c>
      <c r="BD123" s="206"/>
      <c r="BE123" s="206"/>
      <c r="BF123" s="206"/>
      <c r="BG123" s="206"/>
      <c r="BH123" s="206"/>
      <c r="BI123" s="185"/>
      <c r="BJ123" s="185"/>
      <c r="BK123" s="185"/>
      <c r="BL123" s="185"/>
      <c r="BM123" s="185"/>
      <c r="BN123" s="185"/>
      <c r="BO123" s="185"/>
      <c r="BP123" s="185"/>
    </row>
    <row r="124" spans="1:68" x14ac:dyDescent="0.2">
      <c r="A124" s="204"/>
      <c r="B124" s="204"/>
      <c r="C124" s="204" t="str">
        <f>IF(AND(ISNUMBER('Precision '!C126),E$2="Y"),'Precision '!C126,"")</f>
        <v/>
      </c>
      <c r="D124" s="204" t="str">
        <f>IF(AND(ISNUMBER('Precision '!D126),F$2="Y"),'Precision '!D126,"")</f>
        <v/>
      </c>
      <c r="E124" s="204" t="str">
        <f>IF(AND(ISNUMBER('Precision '!E126),G$2="Y"),'Precision '!E126,"")</f>
        <v/>
      </c>
      <c r="F124" s="204" t="str">
        <f>IF(AND(ISNUMBER('Precision '!F126),H$2="Y"),'Precision '!F126,"")</f>
        <v/>
      </c>
      <c r="G124" s="204" t="str">
        <f>IF(AND(ISNUMBER('Precision '!G126),I$2="Y"),'Precision '!G126,"")</f>
        <v/>
      </c>
      <c r="H124" s="204" t="str">
        <f>IF(AND(ISNUMBER('Precision '!H126),J$2="Y"),'Precision '!H126,"")</f>
        <v/>
      </c>
      <c r="I124" s="204" t="str">
        <f>IF(AND(ISNUMBER('Precision '!I126),K$2="Y"),'Precision '!I126,"")</f>
        <v/>
      </c>
      <c r="J124" s="204" t="str">
        <f>IF(AND(ISNUMBER('Precision '!J126),L$2="Y"),'Precision '!J126,"")</f>
        <v/>
      </c>
      <c r="K124" s="204" t="str">
        <f>IF(AND(ISNUMBER('Precision '!K126),M$2="Y"),'Precision '!K126,"")</f>
        <v/>
      </c>
      <c r="L124" s="204" t="str">
        <f>IF(AND(ISNUMBER('Precision '!L126),N$2="Y"),'Precision '!L126,"")</f>
        <v/>
      </c>
      <c r="M124" s="204" t="str">
        <f>IF(AND(ISNUMBER('Precision '!M126),O$2="Y"),'Precision '!M126,"")</f>
        <v/>
      </c>
      <c r="N124" s="204" t="str">
        <f>IF(AND(ISNUMBER('Precision '!N126),P$2="Y"),'Precision '!N126,"")</f>
        <v/>
      </c>
      <c r="O124" s="204" t="str">
        <f>IF(AND(ISNUMBER('Precision '!O126),E$3="Y"),'Precision '!O126,"")</f>
        <v/>
      </c>
      <c r="P124" s="204" t="str">
        <f>IF(AND(ISNUMBER('Precision '!P126),F$3="Y"),'Precision '!P126,"")</f>
        <v/>
      </c>
      <c r="Q124" s="204" t="str">
        <f>IF(AND(ISNUMBER('Precision '!Q126),G$3="Y"),'Precision '!Q126,"")</f>
        <v/>
      </c>
      <c r="R124" s="204" t="str">
        <f>IF(AND(ISNUMBER('Precision '!R126),H$3="Y"),'Precision '!R126,"")</f>
        <v/>
      </c>
      <c r="S124" s="204" t="str">
        <f>IF(AND(ISNUMBER('Precision '!S126),I$3="Y"),'Precision '!S126,"")</f>
        <v/>
      </c>
      <c r="T124" s="204" t="str">
        <f>IF(AND(ISNUMBER('Precision '!T126),J$3="Y"),'Precision '!T126,"")</f>
        <v/>
      </c>
      <c r="U124" s="204" t="str">
        <f>IF(AND(ISNUMBER('Precision '!U126),K$3="Y"),'Precision '!U126,"")</f>
        <v/>
      </c>
      <c r="V124" s="204" t="str">
        <f>IF(AND(ISNUMBER('Precision '!V126),L$3="Y"),'Precision '!V126,"")</f>
        <v/>
      </c>
      <c r="W124" s="204" t="str">
        <f>IF(AND(ISNUMBER('Precision '!W126),M$3="Y"),'Precision '!W126,"")</f>
        <v/>
      </c>
      <c r="X124" s="204" t="str">
        <f>IF(AND(ISNUMBER('Precision '!X126),N$3="Y"),'Precision '!X126,"")</f>
        <v/>
      </c>
      <c r="Y124" s="204" t="str">
        <f>IF(AND(ISNUMBER('Precision '!Y126),O$3="Y"),'Precision '!Y126,"")</f>
        <v/>
      </c>
      <c r="Z124" s="204" t="str">
        <f>IF(AND(ISNUMBER('Precision '!Z126),P$3="Y"),'Precision '!Z126,"")</f>
        <v/>
      </c>
      <c r="AA124" s="204"/>
      <c r="AB124" s="204"/>
      <c r="AC124" s="204"/>
      <c r="AD124" s="204"/>
      <c r="AE124" s="300">
        <v>88</v>
      </c>
      <c r="AF124" s="209" t="e">
        <f>IF(OR(ISBLANK('Precision '!C126),E$2="N"),NA(),'Precision '!C126)</f>
        <v>#N/A</v>
      </c>
      <c r="AG124" s="209" t="e">
        <f>IF(OR(ISBLANK('Precision '!D126),F$2="N"),NA(),'Precision '!D126)</f>
        <v>#N/A</v>
      </c>
      <c r="AH124" s="209" t="e">
        <f>IF(OR(ISBLANK('Precision '!E126),G$2="N"),NA(),'Precision '!E126)</f>
        <v>#N/A</v>
      </c>
      <c r="AI124" s="209" t="e">
        <f>IF(OR(ISBLANK('Precision '!F126),H$2="N"),NA(),'Precision '!F126)</f>
        <v>#N/A</v>
      </c>
      <c r="AJ124" s="209" t="e">
        <f>IF(OR(ISBLANK('Precision '!G126),I$2="N"),NA(),'Precision '!G126)</f>
        <v>#N/A</v>
      </c>
      <c r="AK124" s="209" t="e">
        <f>IF(OR(ISBLANK('Precision '!H126),J$2="N"),NA(),'Precision '!H126)</f>
        <v>#N/A</v>
      </c>
      <c r="AL124" s="209" t="e">
        <f>IF(OR(ISBLANK('Precision '!I126),K$2="N"),NA(),'Precision '!I126)</f>
        <v>#N/A</v>
      </c>
      <c r="AM124" s="209" t="e">
        <f>IF(OR(ISBLANK('Precision '!J126),L$2="N"),NA(),'Precision '!J126)</f>
        <v>#N/A</v>
      </c>
      <c r="AN124" s="209" t="e">
        <f>IF(OR(ISBLANK('Precision '!K126),M$2="N"),NA(),'Precision '!K126)</f>
        <v>#N/A</v>
      </c>
      <c r="AO124" s="209" t="e">
        <f>IF(OR(ISBLANK('Precision '!L126),N$2="N"),NA(),'Precision '!L126)</f>
        <v>#N/A</v>
      </c>
      <c r="AP124" s="209" t="e">
        <f>IF(OR(ISBLANK('Precision '!M126),O$2="N"),NA(),'Precision '!M126)</f>
        <v>#N/A</v>
      </c>
      <c r="AQ124" s="209" t="e">
        <f>IF(OR(ISBLANK('Precision '!N126),P$2="N"),NA(),'Precision '!N126)</f>
        <v>#N/A</v>
      </c>
      <c r="AR124" s="209" t="e">
        <f>IF(OR(ISBLANK('Precision '!O126),E$3="N"),NA(),'Precision '!O126)</f>
        <v>#N/A</v>
      </c>
      <c r="AS124" s="209" t="e">
        <f>IF(OR(ISBLANK('Precision '!P126),F$3="N"),NA(),'Precision '!P126)</f>
        <v>#N/A</v>
      </c>
      <c r="AT124" s="209" t="e">
        <f>IF(OR(ISBLANK('Precision '!Q126),G$3="N"),NA(),'Precision '!Q126)</f>
        <v>#N/A</v>
      </c>
      <c r="AU124" s="209" t="e">
        <f>IF(OR(ISBLANK('Precision '!R126),H$3="N"),NA(),'Precision '!R126)</f>
        <v>#N/A</v>
      </c>
      <c r="AV124" s="209" t="e">
        <f>IF(OR(ISBLANK('Precision '!S126),I$3="N"),NA(),'Precision '!S126)</f>
        <v>#N/A</v>
      </c>
      <c r="AW124" s="209" t="e">
        <f>IF(OR(ISBLANK('Precision '!T126),J$3="N"),NA(),'Precision '!T126)</f>
        <v>#N/A</v>
      </c>
      <c r="AX124" s="209" t="e">
        <f>IF(OR(ISBLANK('Precision '!U126),K$3="N"),NA(),'Precision '!U126)</f>
        <v>#N/A</v>
      </c>
      <c r="AY124" s="209" t="e">
        <f>IF(OR(ISBLANK('Precision '!V126),L$3="N"),NA(),'Precision '!V126)</f>
        <v>#N/A</v>
      </c>
      <c r="AZ124" s="209" t="e">
        <f>IF(OR(ISBLANK('Precision '!W126),M$3="N"),NA(),'Precision '!W126)</f>
        <v>#N/A</v>
      </c>
      <c r="BA124" s="209" t="e">
        <f>IF(OR(ISBLANK('Precision '!X126),N$3="N"),NA(),'Precision '!X126)</f>
        <v>#N/A</v>
      </c>
      <c r="BB124" s="209" t="e">
        <f>IF(OR(ISBLANK('Precision '!Y126),O$3="N"),NA(),'Precision '!Y126)</f>
        <v>#N/A</v>
      </c>
      <c r="BC124" s="209" t="e">
        <f>IF(OR(ISBLANK('Precision '!Z126),P$3="N"),NA(),'Precision '!Z126)</f>
        <v>#N/A</v>
      </c>
      <c r="BD124" s="206"/>
      <c r="BE124" s="206"/>
      <c r="BF124" s="206"/>
      <c r="BG124" s="206"/>
      <c r="BH124" s="206"/>
      <c r="BI124" s="185"/>
      <c r="BJ124" s="185"/>
      <c r="BK124" s="185"/>
      <c r="BL124" s="185"/>
      <c r="BM124" s="185"/>
      <c r="BN124" s="185"/>
      <c r="BO124" s="185"/>
      <c r="BP124" s="185"/>
    </row>
    <row r="125" spans="1:68" x14ac:dyDescent="0.2">
      <c r="A125" s="204"/>
      <c r="B125" s="204"/>
      <c r="C125" s="204" t="str">
        <f>IF(AND(ISNUMBER('Precision '!C127),E$2="Y"),'Precision '!C127,"")</f>
        <v/>
      </c>
      <c r="D125" s="204" t="str">
        <f>IF(AND(ISNUMBER('Precision '!D127),F$2="Y"),'Precision '!D127,"")</f>
        <v/>
      </c>
      <c r="E125" s="204" t="str">
        <f>IF(AND(ISNUMBER('Precision '!E127),G$2="Y"),'Precision '!E127,"")</f>
        <v/>
      </c>
      <c r="F125" s="204" t="str">
        <f>IF(AND(ISNUMBER('Precision '!F127),H$2="Y"),'Precision '!F127,"")</f>
        <v/>
      </c>
      <c r="G125" s="204" t="str">
        <f>IF(AND(ISNUMBER('Precision '!G127),I$2="Y"),'Precision '!G127,"")</f>
        <v/>
      </c>
      <c r="H125" s="204" t="str">
        <f>IF(AND(ISNUMBER('Precision '!H127),J$2="Y"),'Precision '!H127,"")</f>
        <v/>
      </c>
      <c r="I125" s="204" t="str">
        <f>IF(AND(ISNUMBER('Precision '!I127),K$2="Y"),'Precision '!I127,"")</f>
        <v/>
      </c>
      <c r="J125" s="204" t="str">
        <f>IF(AND(ISNUMBER('Precision '!J127),L$2="Y"),'Precision '!J127,"")</f>
        <v/>
      </c>
      <c r="K125" s="204" t="str">
        <f>IF(AND(ISNUMBER('Precision '!K127),M$2="Y"),'Precision '!K127,"")</f>
        <v/>
      </c>
      <c r="L125" s="204" t="str">
        <f>IF(AND(ISNUMBER('Precision '!L127),N$2="Y"),'Precision '!L127,"")</f>
        <v/>
      </c>
      <c r="M125" s="204" t="str">
        <f>IF(AND(ISNUMBER('Precision '!M127),O$2="Y"),'Precision '!M127,"")</f>
        <v/>
      </c>
      <c r="N125" s="204" t="str">
        <f>IF(AND(ISNUMBER('Precision '!N127),P$2="Y"),'Precision '!N127,"")</f>
        <v/>
      </c>
      <c r="O125" s="204" t="str">
        <f>IF(AND(ISNUMBER('Precision '!O127),E$3="Y"),'Precision '!O127,"")</f>
        <v/>
      </c>
      <c r="P125" s="204" t="str">
        <f>IF(AND(ISNUMBER('Precision '!P127),F$3="Y"),'Precision '!P127,"")</f>
        <v/>
      </c>
      <c r="Q125" s="204" t="str">
        <f>IF(AND(ISNUMBER('Precision '!Q127),G$3="Y"),'Precision '!Q127,"")</f>
        <v/>
      </c>
      <c r="R125" s="204" t="str">
        <f>IF(AND(ISNUMBER('Precision '!R127),H$3="Y"),'Precision '!R127,"")</f>
        <v/>
      </c>
      <c r="S125" s="204" t="str">
        <f>IF(AND(ISNUMBER('Precision '!S127),I$3="Y"),'Precision '!S127,"")</f>
        <v/>
      </c>
      <c r="T125" s="204" t="str">
        <f>IF(AND(ISNUMBER('Precision '!T127),J$3="Y"),'Precision '!T127,"")</f>
        <v/>
      </c>
      <c r="U125" s="204" t="str">
        <f>IF(AND(ISNUMBER('Precision '!U127),K$3="Y"),'Precision '!U127,"")</f>
        <v/>
      </c>
      <c r="V125" s="204" t="str">
        <f>IF(AND(ISNUMBER('Precision '!V127),L$3="Y"),'Precision '!V127,"")</f>
        <v/>
      </c>
      <c r="W125" s="204" t="str">
        <f>IF(AND(ISNUMBER('Precision '!W127),M$3="Y"),'Precision '!W127,"")</f>
        <v/>
      </c>
      <c r="X125" s="204" t="str">
        <f>IF(AND(ISNUMBER('Precision '!X127),N$3="Y"),'Precision '!X127,"")</f>
        <v/>
      </c>
      <c r="Y125" s="204" t="str">
        <f>IF(AND(ISNUMBER('Precision '!Y127),O$3="Y"),'Precision '!Y127,"")</f>
        <v/>
      </c>
      <c r="Z125" s="204" t="str">
        <f>IF(AND(ISNUMBER('Precision '!Z127),P$3="Y"),'Precision '!Z127,"")</f>
        <v/>
      </c>
      <c r="AA125" s="204"/>
      <c r="AB125" s="204"/>
      <c r="AC125" s="204"/>
      <c r="AD125" s="204"/>
      <c r="AE125" s="300">
        <v>89</v>
      </c>
      <c r="AF125" s="209" t="e">
        <f>IF(OR(ISBLANK('Precision '!C127),E$2="N"),NA(),'Precision '!C127)</f>
        <v>#N/A</v>
      </c>
      <c r="AG125" s="209" t="e">
        <f>IF(OR(ISBLANK('Precision '!D127),F$2="N"),NA(),'Precision '!D127)</f>
        <v>#N/A</v>
      </c>
      <c r="AH125" s="209" t="e">
        <f>IF(OR(ISBLANK('Precision '!E127),G$2="N"),NA(),'Precision '!E127)</f>
        <v>#N/A</v>
      </c>
      <c r="AI125" s="209" t="e">
        <f>IF(OR(ISBLANK('Precision '!F127),H$2="N"),NA(),'Precision '!F127)</f>
        <v>#N/A</v>
      </c>
      <c r="AJ125" s="209" t="e">
        <f>IF(OR(ISBLANK('Precision '!G127),I$2="N"),NA(),'Precision '!G127)</f>
        <v>#N/A</v>
      </c>
      <c r="AK125" s="209" t="e">
        <f>IF(OR(ISBLANK('Precision '!H127),J$2="N"),NA(),'Precision '!H127)</f>
        <v>#N/A</v>
      </c>
      <c r="AL125" s="209" t="e">
        <f>IF(OR(ISBLANK('Precision '!I127),K$2="N"),NA(),'Precision '!I127)</f>
        <v>#N/A</v>
      </c>
      <c r="AM125" s="209" t="e">
        <f>IF(OR(ISBLANK('Precision '!J127),L$2="N"),NA(),'Precision '!J127)</f>
        <v>#N/A</v>
      </c>
      <c r="AN125" s="209" t="e">
        <f>IF(OR(ISBLANK('Precision '!K127),M$2="N"),NA(),'Precision '!K127)</f>
        <v>#N/A</v>
      </c>
      <c r="AO125" s="209" t="e">
        <f>IF(OR(ISBLANK('Precision '!L127),N$2="N"),NA(),'Precision '!L127)</f>
        <v>#N/A</v>
      </c>
      <c r="AP125" s="209" t="e">
        <f>IF(OR(ISBLANK('Precision '!M127),O$2="N"),NA(),'Precision '!M127)</f>
        <v>#N/A</v>
      </c>
      <c r="AQ125" s="209" t="e">
        <f>IF(OR(ISBLANK('Precision '!N127),P$2="N"),NA(),'Precision '!N127)</f>
        <v>#N/A</v>
      </c>
      <c r="AR125" s="209" t="e">
        <f>IF(OR(ISBLANK('Precision '!O127),E$3="N"),NA(),'Precision '!O127)</f>
        <v>#N/A</v>
      </c>
      <c r="AS125" s="209" t="e">
        <f>IF(OR(ISBLANK('Precision '!P127),F$3="N"),NA(),'Precision '!P127)</f>
        <v>#N/A</v>
      </c>
      <c r="AT125" s="209" t="e">
        <f>IF(OR(ISBLANK('Precision '!Q127),G$3="N"),NA(),'Precision '!Q127)</f>
        <v>#N/A</v>
      </c>
      <c r="AU125" s="209" t="e">
        <f>IF(OR(ISBLANK('Precision '!R127),H$3="N"),NA(),'Precision '!R127)</f>
        <v>#N/A</v>
      </c>
      <c r="AV125" s="209" t="e">
        <f>IF(OR(ISBLANK('Precision '!S127),I$3="N"),NA(),'Precision '!S127)</f>
        <v>#N/A</v>
      </c>
      <c r="AW125" s="209" t="e">
        <f>IF(OR(ISBLANK('Precision '!T127),J$3="N"),NA(),'Precision '!T127)</f>
        <v>#N/A</v>
      </c>
      <c r="AX125" s="209" t="e">
        <f>IF(OR(ISBLANK('Precision '!U127),K$3="N"),NA(),'Precision '!U127)</f>
        <v>#N/A</v>
      </c>
      <c r="AY125" s="209" t="e">
        <f>IF(OR(ISBLANK('Precision '!V127),L$3="N"),NA(),'Precision '!V127)</f>
        <v>#N/A</v>
      </c>
      <c r="AZ125" s="209" t="e">
        <f>IF(OR(ISBLANK('Precision '!W127),M$3="N"),NA(),'Precision '!W127)</f>
        <v>#N/A</v>
      </c>
      <c r="BA125" s="209" t="e">
        <f>IF(OR(ISBLANK('Precision '!X127),N$3="N"),NA(),'Precision '!X127)</f>
        <v>#N/A</v>
      </c>
      <c r="BB125" s="209" t="e">
        <f>IF(OR(ISBLANK('Precision '!Y127),O$3="N"),NA(),'Precision '!Y127)</f>
        <v>#N/A</v>
      </c>
      <c r="BC125" s="209" t="e">
        <f>IF(OR(ISBLANK('Precision '!Z127),P$3="N"),NA(),'Precision '!Z127)</f>
        <v>#N/A</v>
      </c>
      <c r="BD125" s="204"/>
      <c r="BE125" s="204"/>
      <c r="BF125" s="204"/>
      <c r="BG125" s="204"/>
      <c r="BH125" s="204"/>
    </row>
    <row r="126" spans="1:68" x14ac:dyDescent="0.2">
      <c r="A126" s="204"/>
      <c r="B126" s="204"/>
      <c r="C126" s="204" t="str">
        <f>IF(AND(ISNUMBER('Precision '!C128),E$2="Y"),'Precision '!C128,"")</f>
        <v/>
      </c>
      <c r="D126" s="204" t="str">
        <f>IF(AND(ISNUMBER('Precision '!D128),F$2="Y"),'Precision '!D128,"")</f>
        <v/>
      </c>
      <c r="E126" s="204" t="str">
        <f>IF(AND(ISNUMBER('Precision '!E128),G$2="Y"),'Precision '!E128,"")</f>
        <v/>
      </c>
      <c r="F126" s="204" t="str">
        <f>IF(AND(ISNUMBER('Precision '!F128),H$2="Y"),'Precision '!F128,"")</f>
        <v/>
      </c>
      <c r="G126" s="204" t="str">
        <f>IF(AND(ISNUMBER('Precision '!G128),I$2="Y"),'Precision '!G128,"")</f>
        <v/>
      </c>
      <c r="H126" s="204" t="str">
        <f>IF(AND(ISNUMBER('Precision '!H128),J$2="Y"),'Precision '!H128,"")</f>
        <v/>
      </c>
      <c r="I126" s="204" t="str">
        <f>IF(AND(ISNUMBER('Precision '!I128),K$2="Y"),'Precision '!I128,"")</f>
        <v/>
      </c>
      <c r="J126" s="204" t="str">
        <f>IF(AND(ISNUMBER('Precision '!J128),L$2="Y"),'Precision '!J128,"")</f>
        <v/>
      </c>
      <c r="K126" s="204" t="str">
        <f>IF(AND(ISNUMBER('Precision '!K128),M$2="Y"),'Precision '!K128,"")</f>
        <v/>
      </c>
      <c r="L126" s="204" t="str">
        <f>IF(AND(ISNUMBER('Precision '!L128),N$2="Y"),'Precision '!L128,"")</f>
        <v/>
      </c>
      <c r="M126" s="204" t="str">
        <f>IF(AND(ISNUMBER('Precision '!M128),O$2="Y"),'Precision '!M128,"")</f>
        <v/>
      </c>
      <c r="N126" s="204" t="str">
        <f>IF(AND(ISNUMBER('Precision '!N128),P$2="Y"),'Precision '!N128,"")</f>
        <v/>
      </c>
      <c r="O126" s="204" t="str">
        <f>IF(AND(ISNUMBER('Precision '!O128),E$3="Y"),'Precision '!O128,"")</f>
        <v/>
      </c>
      <c r="P126" s="204" t="str">
        <f>IF(AND(ISNUMBER('Precision '!P128),F$3="Y"),'Precision '!P128,"")</f>
        <v/>
      </c>
      <c r="Q126" s="204" t="str">
        <f>IF(AND(ISNUMBER('Precision '!Q128),G$3="Y"),'Precision '!Q128,"")</f>
        <v/>
      </c>
      <c r="R126" s="204" t="str">
        <f>IF(AND(ISNUMBER('Precision '!R128),H$3="Y"),'Precision '!R128,"")</f>
        <v/>
      </c>
      <c r="S126" s="204" t="str">
        <f>IF(AND(ISNUMBER('Precision '!S128),I$3="Y"),'Precision '!S128,"")</f>
        <v/>
      </c>
      <c r="T126" s="204" t="str">
        <f>IF(AND(ISNUMBER('Precision '!T128),J$3="Y"),'Precision '!T128,"")</f>
        <v/>
      </c>
      <c r="U126" s="204" t="str">
        <f>IF(AND(ISNUMBER('Precision '!U128),K$3="Y"),'Precision '!U128,"")</f>
        <v/>
      </c>
      <c r="V126" s="204" t="str">
        <f>IF(AND(ISNUMBER('Precision '!V128),L$3="Y"),'Precision '!V128,"")</f>
        <v/>
      </c>
      <c r="W126" s="204" t="str">
        <f>IF(AND(ISNUMBER('Precision '!W128),M$3="Y"),'Precision '!W128,"")</f>
        <v/>
      </c>
      <c r="X126" s="204" t="str">
        <f>IF(AND(ISNUMBER('Precision '!X128),N$3="Y"),'Precision '!X128,"")</f>
        <v/>
      </c>
      <c r="Y126" s="204" t="str">
        <f>IF(AND(ISNUMBER('Precision '!Y128),O$3="Y"),'Precision '!Y128,"")</f>
        <v/>
      </c>
      <c r="Z126" s="204" t="str">
        <f>IF(AND(ISNUMBER('Precision '!Z128),P$3="Y"),'Precision '!Z128,"")</f>
        <v/>
      </c>
      <c r="AA126" s="204"/>
      <c r="AB126" s="204"/>
      <c r="AC126" s="204"/>
      <c r="AD126" s="204"/>
      <c r="AE126" s="300">
        <v>90</v>
      </c>
      <c r="AF126" s="209" t="e">
        <f>IF(OR(ISBLANK('Precision '!C128),E$2="N"),NA(),'Precision '!C128)</f>
        <v>#N/A</v>
      </c>
      <c r="AG126" s="209" t="e">
        <f>IF(OR(ISBLANK('Precision '!D128),F$2="N"),NA(),'Precision '!D128)</f>
        <v>#N/A</v>
      </c>
      <c r="AH126" s="209" t="e">
        <f>IF(OR(ISBLANK('Precision '!E128),G$2="N"),NA(),'Precision '!E128)</f>
        <v>#N/A</v>
      </c>
      <c r="AI126" s="209" t="e">
        <f>IF(OR(ISBLANK('Precision '!F128),H$2="N"),NA(),'Precision '!F128)</f>
        <v>#N/A</v>
      </c>
      <c r="AJ126" s="209" t="e">
        <f>IF(OR(ISBLANK('Precision '!G128),I$2="N"),NA(),'Precision '!G128)</f>
        <v>#N/A</v>
      </c>
      <c r="AK126" s="209" t="e">
        <f>IF(OR(ISBLANK('Precision '!H128),J$2="N"),NA(),'Precision '!H128)</f>
        <v>#N/A</v>
      </c>
      <c r="AL126" s="209" t="e">
        <f>IF(OR(ISBLANK('Precision '!I128),K$2="N"),NA(),'Precision '!I128)</f>
        <v>#N/A</v>
      </c>
      <c r="AM126" s="209" t="e">
        <f>IF(OR(ISBLANK('Precision '!J128),L$2="N"),NA(),'Precision '!J128)</f>
        <v>#N/A</v>
      </c>
      <c r="AN126" s="209" t="e">
        <f>IF(OR(ISBLANK('Precision '!K128),M$2="N"),NA(),'Precision '!K128)</f>
        <v>#N/A</v>
      </c>
      <c r="AO126" s="209" t="e">
        <f>IF(OR(ISBLANK('Precision '!L128),N$2="N"),NA(),'Precision '!L128)</f>
        <v>#N/A</v>
      </c>
      <c r="AP126" s="209" t="e">
        <f>IF(OR(ISBLANK('Precision '!M128),O$2="N"),NA(),'Precision '!M128)</f>
        <v>#N/A</v>
      </c>
      <c r="AQ126" s="209" t="e">
        <f>IF(OR(ISBLANK('Precision '!N128),P$2="N"),NA(),'Precision '!N128)</f>
        <v>#N/A</v>
      </c>
      <c r="AR126" s="209" t="e">
        <f>IF(OR(ISBLANK('Precision '!O128),E$3="N"),NA(),'Precision '!O128)</f>
        <v>#N/A</v>
      </c>
      <c r="AS126" s="209" t="e">
        <f>IF(OR(ISBLANK('Precision '!P128),F$3="N"),NA(),'Precision '!P128)</f>
        <v>#N/A</v>
      </c>
      <c r="AT126" s="209" t="e">
        <f>IF(OR(ISBLANK('Precision '!Q128),G$3="N"),NA(),'Precision '!Q128)</f>
        <v>#N/A</v>
      </c>
      <c r="AU126" s="209" t="e">
        <f>IF(OR(ISBLANK('Precision '!R128),H$3="N"),NA(),'Precision '!R128)</f>
        <v>#N/A</v>
      </c>
      <c r="AV126" s="209" t="e">
        <f>IF(OR(ISBLANK('Precision '!S128),I$3="N"),NA(),'Precision '!S128)</f>
        <v>#N/A</v>
      </c>
      <c r="AW126" s="209" t="e">
        <f>IF(OR(ISBLANK('Precision '!T128),J$3="N"),NA(),'Precision '!T128)</f>
        <v>#N/A</v>
      </c>
      <c r="AX126" s="209" t="e">
        <f>IF(OR(ISBLANK('Precision '!U128),K$3="N"),NA(),'Precision '!U128)</f>
        <v>#N/A</v>
      </c>
      <c r="AY126" s="209" t="e">
        <f>IF(OR(ISBLANK('Precision '!V128),L$3="N"),NA(),'Precision '!V128)</f>
        <v>#N/A</v>
      </c>
      <c r="AZ126" s="209" t="e">
        <f>IF(OR(ISBLANK('Precision '!W128),M$3="N"),NA(),'Precision '!W128)</f>
        <v>#N/A</v>
      </c>
      <c r="BA126" s="209" t="e">
        <f>IF(OR(ISBLANK('Precision '!X128),N$3="N"),NA(),'Precision '!X128)</f>
        <v>#N/A</v>
      </c>
      <c r="BB126" s="209" t="e">
        <f>IF(OR(ISBLANK('Precision '!Y128),O$3="N"),NA(),'Precision '!Y128)</f>
        <v>#N/A</v>
      </c>
      <c r="BC126" s="209" t="e">
        <f>IF(OR(ISBLANK('Precision '!Z128),P$3="N"),NA(),'Precision '!Z128)</f>
        <v>#N/A</v>
      </c>
      <c r="BD126" s="204"/>
      <c r="BE126" s="204"/>
      <c r="BF126" s="204"/>
      <c r="BG126" s="204"/>
      <c r="BH126" s="204"/>
    </row>
    <row r="127" spans="1:68" x14ac:dyDescent="0.2">
      <c r="A127" s="204"/>
      <c r="B127" s="204"/>
      <c r="C127" s="204" t="str">
        <f>IF(AND(ISNUMBER('Precision '!C129),E$2="Y"),'Precision '!C129,"")</f>
        <v/>
      </c>
      <c r="D127" s="204" t="str">
        <f>IF(AND(ISNUMBER('Precision '!D129),F$2="Y"),'Precision '!D129,"")</f>
        <v/>
      </c>
      <c r="E127" s="204" t="str">
        <f>IF(AND(ISNUMBER('Precision '!E129),G$2="Y"),'Precision '!E129,"")</f>
        <v/>
      </c>
      <c r="F127" s="204" t="str">
        <f>IF(AND(ISNUMBER('Precision '!F129),H$2="Y"),'Precision '!F129,"")</f>
        <v/>
      </c>
      <c r="G127" s="204" t="str">
        <f>IF(AND(ISNUMBER('Precision '!G129),I$2="Y"),'Precision '!G129,"")</f>
        <v/>
      </c>
      <c r="H127" s="204" t="str">
        <f>IF(AND(ISNUMBER('Precision '!H129),J$2="Y"),'Precision '!H129,"")</f>
        <v/>
      </c>
      <c r="I127" s="204" t="str">
        <f>IF(AND(ISNUMBER('Precision '!I129),K$2="Y"),'Precision '!I129,"")</f>
        <v/>
      </c>
      <c r="J127" s="204" t="str">
        <f>IF(AND(ISNUMBER('Precision '!J129),L$2="Y"),'Precision '!J129,"")</f>
        <v/>
      </c>
      <c r="K127" s="204" t="str">
        <f>IF(AND(ISNUMBER('Precision '!K129),M$2="Y"),'Precision '!K129,"")</f>
        <v/>
      </c>
      <c r="L127" s="204" t="str">
        <f>IF(AND(ISNUMBER('Precision '!L129),N$2="Y"),'Precision '!L129,"")</f>
        <v/>
      </c>
      <c r="M127" s="204" t="str">
        <f>IF(AND(ISNUMBER('Precision '!M129),O$2="Y"),'Precision '!M129,"")</f>
        <v/>
      </c>
      <c r="N127" s="204" t="str">
        <f>IF(AND(ISNUMBER('Precision '!N129),P$2="Y"),'Precision '!N129,"")</f>
        <v/>
      </c>
      <c r="O127" s="204" t="str">
        <f>IF(AND(ISNUMBER('Precision '!O129),E$3="Y"),'Precision '!O129,"")</f>
        <v/>
      </c>
      <c r="P127" s="204" t="str">
        <f>IF(AND(ISNUMBER('Precision '!P129),F$3="Y"),'Precision '!P129,"")</f>
        <v/>
      </c>
      <c r="Q127" s="204" t="str">
        <f>IF(AND(ISNUMBER('Precision '!Q129),G$3="Y"),'Precision '!Q129,"")</f>
        <v/>
      </c>
      <c r="R127" s="204" t="str">
        <f>IF(AND(ISNUMBER('Precision '!R129),H$3="Y"),'Precision '!R129,"")</f>
        <v/>
      </c>
      <c r="S127" s="204" t="str">
        <f>IF(AND(ISNUMBER('Precision '!S129),I$3="Y"),'Precision '!S129,"")</f>
        <v/>
      </c>
      <c r="T127" s="204" t="str">
        <f>IF(AND(ISNUMBER('Precision '!T129),J$3="Y"),'Precision '!T129,"")</f>
        <v/>
      </c>
      <c r="U127" s="204" t="str">
        <f>IF(AND(ISNUMBER('Precision '!U129),K$3="Y"),'Precision '!U129,"")</f>
        <v/>
      </c>
      <c r="V127" s="204" t="str">
        <f>IF(AND(ISNUMBER('Precision '!V129),L$3="Y"),'Precision '!V129,"")</f>
        <v/>
      </c>
      <c r="W127" s="204" t="str">
        <f>IF(AND(ISNUMBER('Precision '!W129),M$3="Y"),'Precision '!W129,"")</f>
        <v/>
      </c>
      <c r="X127" s="204" t="str">
        <f>IF(AND(ISNUMBER('Precision '!X129),N$3="Y"),'Precision '!X129,"")</f>
        <v/>
      </c>
      <c r="Y127" s="204" t="str">
        <f>IF(AND(ISNUMBER('Precision '!Y129),O$3="Y"),'Precision '!Y129,"")</f>
        <v/>
      </c>
      <c r="Z127" s="204" t="str">
        <f>IF(AND(ISNUMBER('Precision '!Z129),P$3="Y"),'Precision '!Z129,"")</f>
        <v/>
      </c>
      <c r="AA127" s="204"/>
      <c r="AB127" s="204"/>
      <c r="AC127" s="204"/>
      <c r="AD127" s="204"/>
      <c r="AE127" s="300">
        <v>91</v>
      </c>
      <c r="AF127" s="209" t="e">
        <f>IF(OR(ISBLANK('Precision '!C129),E$2="N"),NA(),'Precision '!C129)</f>
        <v>#N/A</v>
      </c>
      <c r="AG127" s="209" t="e">
        <f>IF(OR(ISBLANK('Precision '!D129),F$2="N"),NA(),'Precision '!D129)</f>
        <v>#N/A</v>
      </c>
      <c r="AH127" s="209" t="e">
        <f>IF(OR(ISBLANK('Precision '!E129),G$2="N"),NA(),'Precision '!E129)</f>
        <v>#N/A</v>
      </c>
      <c r="AI127" s="209" t="e">
        <f>IF(OR(ISBLANK('Precision '!F129),H$2="N"),NA(),'Precision '!F129)</f>
        <v>#N/A</v>
      </c>
      <c r="AJ127" s="209" t="e">
        <f>IF(OR(ISBLANK('Precision '!G129),I$2="N"),NA(),'Precision '!G129)</f>
        <v>#N/A</v>
      </c>
      <c r="AK127" s="209" t="e">
        <f>IF(OR(ISBLANK('Precision '!H129),J$2="N"),NA(),'Precision '!H129)</f>
        <v>#N/A</v>
      </c>
      <c r="AL127" s="209" t="e">
        <f>IF(OR(ISBLANK('Precision '!I129),K$2="N"),NA(),'Precision '!I129)</f>
        <v>#N/A</v>
      </c>
      <c r="AM127" s="209" t="e">
        <f>IF(OR(ISBLANK('Precision '!J129),L$2="N"),NA(),'Precision '!J129)</f>
        <v>#N/A</v>
      </c>
      <c r="AN127" s="209" t="e">
        <f>IF(OR(ISBLANK('Precision '!K129),M$2="N"),NA(),'Precision '!K129)</f>
        <v>#N/A</v>
      </c>
      <c r="AO127" s="209" t="e">
        <f>IF(OR(ISBLANK('Precision '!L129),N$2="N"),NA(),'Precision '!L129)</f>
        <v>#N/A</v>
      </c>
      <c r="AP127" s="209" t="e">
        <f>IF(OR(ISBLANK('Precision '!M129),O$2="N"),NA(),'Precision '!M129)</f>
        <v>#N/A</v>
      </c>
      <c r="AQ127" s="209" t="e">
        <f>IF(OR(ISBLANK('Precision '!N129),P$2="N"),NA(),'Precision '!N129)</f>
        <v>#N/A</v>
      </c>
      <c r="AR127" s="209" t="e">
        <f>IF(OR(ISBLANK('Precision '!O129),E$3="N"),NA(),'Precision '!O129)</f>
        <v>#N/A</v>
      </c>
      <c r="AS127" s="209" t="e">
        <f>IF(OR(ISBLANK('Precision '!P129),F$3="N"),NA(),'Precision '!P129)</f>
        <v>#N/A</v>
      </c>
      <c r="AT127" s="209" t="e">
        <f>IF(OR(ISBLANK('Precision '!Q129),G$3="N"),NA(),'Precision '!Q129)</f>
        <v>#N/A</v>
      </c>
      <c r="AU127" s="209" t="e">
        <f>IF(OR(ISBLANK('Precision '!R129),H$3="N"),NA(),'Precision '!R129)</f>
        <v>#N/A</v>
      </c>
      <c r="AV127" s="209" t="e">
        <f>IF(OR(ISBLANK('Precision '!S129),I$3="N"),NA(),'Precision '!S129)</f>
        <v>#N/A</v>
      </c>
      <c r="AW127" s="209" t="e">
        <f>IF(OR(ISBLANK('Precision '!T129),J$3="N"),NA(),'Precision '!T129)</f>
        <v>#N/A</v>
      </c>
      <c r="AX127" s="209" t="e">
        <f>IF(OR(ISBLANK('Precision '!U129),K$3="N"),NA(),'Precision '!U129)</f>
        <v>#N/A</v>
      </c>
      <c r="AY127" s="209" t="e">
        <f>IF(OR(ISBLANK('Precision '!V129),L$3="N"),NA(),'Precision '!V129)</f>
        <v>#N/A</v>
      </c>
      <c r="AZ127" s="209" t="e">
        <f>IF(OR(ISBLANK('Precision '!W129),M$3="N"),NA(),'Precision '!W129)</f>
        <v>#N/A</v>
      </c>
      <c r="BA127" s="209" t="e">
        <f>IF(OR(ISBLANK('Precision '!X129),N$3="N"),NA(),'Precision '!X129)</f>
        <v>#N/A</v>
      </c>
      <c r="BB127" s="209" t="e">
        <f>IF(OR(ISBLANK('Precision '!Y129),O$3="N"),NA(),'Precision '!Y129)</f>
        <v>#N/A</v>
      </c>
      <c r="BC127" s="209" t="e">
        <f>IF(OR(ISBLANK('Precision '!Z129),P$3="N"),NA(),'Precision '!Z129)</f>
        <v>#N/A</v>
      </c>
      <c r="BD127" s="204"/>
      <c r="BE127" s="204"/>
      <c r="BF127" s="204"/>
      <c r="BG127" s="204"/>
      <c r="BH127" s="204"/>
    </row>
    <row r="128" spans="1:68" x14ac:dyDescent="0.2">
      <c r="A128" s="204"/>
      <c r="B128" s="204"/>
      <c r="C128" s="204" t="str">
        <f>IF(AND(ISNUMBER('Precision '!C130),E$2="Y"),'Precision '!C130,"")</f>
        <v/>
      </c>
      <c r="D128" s="204" t="str">
        <f>IF(AND(ISNUMBER('Precision '!D130),F$2="Y"),'Precision '!D130,"")</f>
        <v/>
      </c>
      <c r="E128" s="204" t="str">
        <f>IF(AND(ISNUMBER('Precision '!E130),G$2="Y"),'Precision '!E130,"")</f>
        <v/>
      </c>
      <c r="F128" s="204" t="str">
        <f>IF(AND(ISNUMBER('Precision '!F130),H$2="Y"),'Precision '!F130,"")</f>
        <v/>
      </c>
      <c r="G128" s="204" t="str">
        <f>IF(AND(ISNUMBER('Precision '!G130),I$2="Y"),'Precision '!G130,"")</f>
        <v/>
      </c>
      <c r="H128" s="204" t="str">
        <f>IF(AND(ISNUMBER('Precision '!H130),J$2="Y"),'Precision '!H130,"")</f>
        <v/>
      </c>
      <c r="I128" s="204" t="str">
        <f>IF(AND(ISNUMBER('Precision '!I130),K$2="Y"),'Precision '!I130,"")</f>
        <v/>
      </c>
      <c r="J128" s="204" t="str">
        <f>IF(AND(ISNUMBER('Precision '!J130),L$2="Y"),'Precision '!J130,"")</f>
        <v/>
      </c>
      <c r="K128" s="204" t="str">
        <f>IF(AND(ISNUMBER('Precision '!K130),M$2="Y"),'Precision '!K130,"")</f>
        <v/>
      </c>
      <c r="L128" s="204" t="str">
        <f>IF(AND(ISNUMBER('Precision '!L130),N$2="Y"),'Precision '!L130,"")</f>
        <v/>
      </c>
      <c r="M128" s="204" t="str">
        <f>IF(AND(ISNUMBER('Precision '!M130),O$2="Y"),'Precision '!M130,"")</f>
        <v/>
      </c>
      <c r="N128" s="204" t="str">
        <f>IF(AND(ISNUMBER('Precision '!N130),P$2="Y"),'Precision '!N130,"")</f>
        <v/>
      </c>
      <c r="O128" s="204" t="str">
        <f>IF(AND(ISNUMBER('Precision '!O130),E$3="Y"),'Precision '!O130,"")</f>
        <v/>
      </c>
      <c r="P128" s="204" t="str">
        <f>IF(AND(ISNUMBER('Precision '!P130),F$3="Y"),'Precision '!P130,"")</f>
        <v/>
      </c>
      <c r="Q128" s="204" t="str">
        <f>IF(AND(ISNUMBER('Precision '!Q130),G$3="Y"),'Precision '!Q130,"")</f>
        <v/>
      </c>
      <c r="R128" s="204" t="str">
        <f>IF(AND(ISNUMBER('Precision '!R130),H$3="Y"),'Precision '!R130,"")</f>
        <v/>
      </c>
      <c r="S128" s="204" t="str">
        <f>IF(AND(ISNUMBER('Precision '!S130),I$3="Y"),'Precision '!S130,"")</f>
        <v/>
      </c>
      <c r="T128" s="204" t="str">
        <f>IF(AND(ISNUMBER('Precision '!T130),J$3="Y"),'Precision '!T130,"")</f>
        <v/>
      </c>
      <c r="U128" s="204" t="str">
        <f>IF(AND(ISNUMBER('Precision '!U130),K$3="Y"),'Precision '!U130,"")</f>
        <v/>
      </c>
      <c r="V128" s="204" t="str">
        <f>IF(AND(ISNUMBER('Precision '!V130),L$3="Y"),'Precision '!V130,"")</f>
        <v/>
      </c>
      <c r="W128" s="204" t="str">
        <f>IF(AND(ISNUMBER('Precision '!W130),M$3="Y"),'Precision '!W130,"")</f>
        <v/>
      </c>
      <c r="X128" s="204" t="str">
        <f>IF(AND(ISNUMBER('Precision '!X130),N$3="Y"),'Precision '!X130,"")</f>
        <v/>
      </c>
      <c r="Y128" s="204" t="str">
        <f>IF(AND(ISNUMBER('Precision '!Y130),O$3="Y"),'Precision '!Y130,"")</f>
        <v/>
      </c>
      <c r="Z128" s="204" t="str">
        <f>IF(AND(ISNUMBER('Precision '!Z130),P$3="Y"),'Precision '!Z130,"")</f>
        <v/>
      </c>
      <c r="AA128" s="204"/>
      <c r="AB128" s="204"/>
      <c r="AC128" s="204"/>
      <c r="AD128" s="204"/>
      <c r="AE128" s="300">
        <v>92</v>
      </c>
      <c r="AF128" s="209" t="e">
        <f>IF(OR(ISBLANK('Precision '!C130),E$2="N"),NA(),'Precision '!C130)</f>
        <v>#N/A</v>
      </c>
      <c r="AG128" s="209" t="e">
        <f>IF(OR(ISBLANK('Precision '!D130),F$2="N"),NA(),'Precision '!D130)</f>
        <v>#N/A</v>
      </c>
      <c r="AH128" s="209" t="e">
        <f>IF(OR(ISBLANK('Precision '!E130),G$2="N"),NA(),'Precision '!E130)</f>
        <v>#N/A</v>
      </c>
      <c r="AI128" s="209" t="e">
        <f>IF(OR(ISBLANK('Precision '!F130),H$2="N"),NA(),'Precision '!F130)</f>
        <v>#N/A</v>
      </c>
      <c r="AJ128" s="209" t="e">
        <f>IF(OR(ISBLANK('Precision '!G130),I$2="N"),NA(),'Precision '!G130)</f>
        <v>#N/A</v>
      </c>
      <c r="AK128" s="209" t="e">
        <f>IF(OR(ISBLANK('Precision '!H130),J$2="N"),NA(),'Precision '!H130)</f>
        <v>#N/A</v>
      </c>
      <c r="AL128" s="209" t="e">
        <f>IF(OR(ISBLANK('Precision '!I130),K$2="N"),NA(),'Precision '!I130)</f>
        <v>#N/A</v>
      </c>
      <c r="AM128" s="209" t="e">
        <f>IF(OR(ISBLANK('Precision '!J130),L$2="N"),NA(),'Precision '!J130)</f>
        <v>#N/A</v>
      </c>
      <c r="AN128" s="209" t="e">
        <f>IF(OR(ISBLANK('Precision '!K130),M$2="N"),NA(),'Precision '!K130)</f>
        <v>#N/A</v>
      </c>
      <c r="AO128" s="209" t="e">
        <f>IF(OR(ISBLANK('Precision '!L130),N$2="N"),NA(),'Precision '!L130)</f>
        <v>#N/A</v>
      </c>
      <c r="AP128" s="209" t="e">
        <f>IF(OR(ISBLANK('Precision '!M130),O$2="N"),NA(),'Precision '!M130)</f>
        <v>#N/A</v>
      </c>
      <c r="AQ128" s="209" t="e">
        <f>IF(OR(ISBLANK('Precision '!N130),P$2="N"),NA(),'Precision '!N130)</f>
        <v>#N/A</v>
      </c>
      <c r="AR128" s="209" t="e">
        <f>IF(OR(ISBLANK('Precision '!O130),E$3="N"),NA(),'Precision '!O130)</f>
        <v>#N/A</v>
      </c>
      <c r="AS128" s="209" t="e">
        <f>IF(OR(ISBLANK('Precision '!P130),F$3="N"),NA(),'Precision '!P130)</f>
        <v>#N/A</v>
      </c>
      <c r="AT128" s="209" t="e">
        <f>IF(OR(ISBLANK('Precision '!Q130),G$3="N"),NA(),'Precision '!Q130)</f>
        <v>#N/A</v>
      </c>
      <c r="AU128" s="209" t="e">
        <f>IF(OR(ISBLANK('Precision '!R130),H$3="N"),NA(),'Precision '!R130)</f>
        <v>#N/A</v>
      </c>
      <c r="AV128" s="209" t="e">
        <f>IF(OR(ISBLANK('Precision '!S130),I$3="N"),NA(),'Precision '!S130)</f>
        <v>#N/A</v>
      </c>
      <c r="AW128" s="209" t="e">
        <f>IF(OR(ISBLANK('Precision '!T130),J$3="N"),NA(),'Precision '!T130)</f>
        <v>#N/A</v>
      </c>
      <c r="AX128" s="209" t="e">
        <f>IF(OR(ISBLANK('Precision '!U130),K$3="N"),NA(),'Precision '!U130)</f>
        <v>#N/A</v>
      </c>
      <c r="AY128" s="209" t="e">
        <f>IF(OR(ISBLANK('Precision '!V130),L$3="N"),NA(),'Precision '!V130)</f>
        <v>#N/A</v>
      </c>
      <c r="AZ128" s="209" t="e">
        <f>IF(OR(ISBLANK('Precision '!W130),M$3="N"),NA(),'Precision '!W130)</f>
        <v>#N/A</v>
      </c>
      <c r="BA128" s="209" t="e">
        <f>IF(OR(ISBLANK('Precision '!X130),N$3="N"),NA(),'Precision '!X130)</f>
        <v>#N/A</v>
      </c>
      <c r="BB128" s="209" t="e">
        <f>IF(OR(ISBLANK('Precision '!Y130),O$3="N"),NA(),'Precision '!Y130)</f>
        <v>#N/A</v>
      </c>
      <c r="BC128" s="209" t="e">
        <f>IF(OR(ISBLANK('Precision '!Z130),P$3="N"),NA(),'Precision '!Z130)</f>
        <v>#N/A</v>
      </c>
      <c r="BD128" s="204"/>
      <c r="BE128" s="204"/>
      <c r="BF128" s="204"/>
      <c r="BG128" s="204"/>
      <c r="BH128" s="204"/>
    </row>
    <row r="129" spans="1:60" x14ac:dyDescent="0.2">
      <c r="A129" s="204"/>
      <c r="B129" s="204"/>
      <c r="C129" s="204" t="str">
        <f>IF(AND(ISNUMBER('Precision '!C131),E$2="Y"),'Precision '!C131,"")</f>
        <v/>
      </c>
      <c r="D129" s="204" t="str">
        <f>IF(AND(ISNUMBER('Precision '!D131),F$2="Y"),'Precision '!D131,"")</f>
        <v/>
      </c>
      <c r="E129" s="204" t="str">
        <f>IF(AND(ISNUMBER('Precision '!E131),G$2="Y"),'Precision '!E131,"")</f>
        <v/>
      </c>
      <c r="F129" s="204" t="str">
        <f>IF(AND(ISNUMBER('Precision '!F131),H$2="Y"),'Precision '!F131,"")</f>
        <v/>
      </c>
      <c r="G129" s="204" t="str">
        <f>IF(AND(ISNUMBER('Precision '!G131),I$2="Y"),'Precision '!G131,"")</f>
        <v/>
      </c>
      <c r="H129" s="204" t="str">
        <f>IF(AND(ISNUMBER('Precision '!H131),J$2="Y"),'Precision '!H131,"")</f>
        <v/>
      </c>
      <c r="I129" s="204" t="str">
        <f>IF(AND(ISNUMBER('Precision '!I131),K$2="Y"),'Precision '!I131,"")</f>
        <v/>
      </c>
      <c r="J129" s="204" t="str">
        <f>IF(AND(ISNUMBER('Precision '!J131),L$2="Y"),'Precision '!J131,"")</f>
        <v/>
      </c>
      <c r="K129" s="204" t="str">
        <f>IF(AND(ISNUMBER('Precision '!K131),M$2="Y"),'Precision '!K131,"")</f>
        <v/>
      </c>
      <c r="L129" s="204" t="str">
        <f>IF(AND(ISNUMBER('Precision '!L131),N$2="Y"),'Precision '!L131,"")</f>
        <v/>
      </c>
      <c r="M129" s="204" t="str">
        <f>IF(AND(ISNUMBER('Precision '!M131),O$2="Y"),'Precision '!M131,"")</f>
        <v/>
      </c>
      <c r="N129" s="204" t="str">
        <f>IF(AND(ISNUMBER('Precision '!N131),P$2="Y"),'Precision '!N131,"")</f>
        <v/>
      </c>
      <c r="O129" s="204" t="str">
        <f>IF(AND(ISNUMBER('Precision '!O131),E$3="Y"),'Precision '!O131,"")</f>
        <v/>
      </c>
      <c r="P129" s="204" t="str">
        <f>IF(AND(ISNUMBER('Precision '!P131),F$3="Y"),'Precision '!P131,"")</f>
        <v/>
      </c>
      <c r="Q129" s="204" t="str">
        <f>IF(AND(ISNUMBER('Precision '!Q131),G$3="Y"),'Precision '!Q131,"")</f>
        <v/>
      </c>
      <c r="R129" s="204" t="str">
        <f>IF(AND(ISNUMBER('Precision '!R131),H$3="Y"),'Precision '!R131,"")</f>
        <v/>
      </c>
      <c r="S129" s="204" t="str">
        <f>IF(AND(ISNUMBER('Precision '!S131),I$3="Y"),'Precision '!S131,"")</f>
        <v/>
      </c>
      <c r="T129" s="204" t="str">
        <f>IF(AND(ISNUMBER('Precision '!T131),J$3="Y"),'Precision '!T131,"")</f>
        <v/>
      </c>
      <c r="U129" s="204" t="str">
        <f>IF(AND(ISNUMBER('Precision '!U131),K$3="Y"),'Precision '!U131,"")</f>
        <v/>
      </c>
      <c r="V129" s="204" t="str">
        <f>IF(AND(ISNUMBER('Precision '!V131),L$3="Y"),'Precision '!V131,"")</f>
        <v/>
      </c>
      <c r="W129" s="204" t="str">
        <f>IF(AND(ISNUMBER('Precision '!W131),M$3="Y"),'Precision '!W131,"")</f>
        <v/>
      </c>
      <c r="X129" s="204" t="str">
        <f>IF(AND(ISNUMBER('Precision '!X131),N$3="Y"),'Precision '!X131,"")</f>
        <v/>
      </c>
      <c r="Y129" s="204" t="str">
        <f>IF(AND(ISNUMBER('Precision '!Y131),O$3="Y"),'Precision '!Y131,"")</f>
        <v/>
      </c>
      <c r="Z129" s="204" t="str">
        <f>IF(AND(ISNUMBER('Precision '!Z131),P$3="Y"),'Precision '!Z131,"")</f>
        <v/>
      </c>
      <c r="AA129" s="204"/>
      <c r="AB129" s="204"/>
      <c r="AC129" s="204"/>
      <c r="AD129" s="204"/>
      <c r="AE129" s="300">
        <v>93</v>
      </c>
      <c r="AF129" s="209" t="e">
        <f>IF(OR(ISBLANK('Precision '!C131),E$2="N"),NA(),'Precision '!C131)</f>
        <v>#N/A</v>
      </c>
      <c r="AG129" s="209" t="e">
        <f>IF(OR(ISBLANK('Precision '!D131),F$2="N"),NA(),'Precision '!D131)</f>
        <v>#N/A</v>
      </c>
      <c r="AH129" s="209" t="e">
        <f>IF(OR(ISBLANK('Precision '!E131),G$2="N"),NA(),'Precision '!E131)</f>
        <v>#N/A</v>
      </c>
      <c r="AI129" s="209" t="e">
        <f>IF(OR(ISBLANK('Precision '!F131),H$2="N"),NA(),'Precision '!F131)</f>
        <v>#N/A</v>
      </c>
      <c r="AJ129" s="209" t="e">
        <f>IF(OR(ISBLANK('Precision '!G131),I$2="N"),NA(),'Precision '!G131)</f>
        <v>#N/A</v>
      </c>
      <c r="AK129" s="209" t="e">
        <f>IF(OR(ISBLANK('Precision '!H131),J$2="N"),NA(),'Precision '!H131)</f>
        <v>#N/A</v>
      </c>
      <c r="AL129" s="209" t="e">
        <f>IF(OR(ISBLANK('Precision '!I131),K$2="N"),NA(),'Precision '!I131)</f>
        <v>#N/A</v>
      </c>
      <c r="AM129" s="209" t="e">
        <f>IF(OR(ISBLANK('Precision '!J131),L$2="N"),NA(),'Precision '!J131)</f>
        <v>#N/A</v>
      </c>
      <c r="AN129" s="209" t="e">
        <f>IF(OR(ISBLANK('Precision '!K131),M$2="N"),NA(),'Precision '!K131)</f>
        <v>#N/A</v>
      </c>
      <c r="AO129" s="209" t="e">
        <f>IF(OR(ISBLANK('Precision '!L131),N$2="N"),NA(),'Precision '!L131)</f>
        <v>#N/A</v>
      </c>
      <c r="AP129" s="209" t="e">
        <f>IF(OR(ISBLANK('Precision '!M131),O$2="N"),NA(),'Precision '!M131)</f>
        <v>#N/A</v>
      </c>
      <c r="AQ129" s="209" t="e">
        <f>IF(OR(ISBLANK('Precision '!N131),P$2="N"),NA(),'Precision '!N131)</f>
        <v>#N/A</v>
      </c>
      <c r="AR129" s="209" t="e">
        <f>IF(OR(ISBLANK('Precision '!O131),E$3="N"),NA(),'Precision '!O131)</f>
        <v>#N/A</v>
      </c>
      <c r="AS129" s="209" t="e">
        <f>IF(OR(ISBLANK('Precision '!P131),F$3="N"),NA(),'Precision '!P131)</f>
        <v>#N/A</v>
      </c>
      <c r="AT129" s="209" t="e">
        <f>IF(OR(ISBLANK('Precision '!Q131),G$3="N"),NA(),'Precision '!Q131)</f>
        <v>#N/A</v>
      </c>
      <c r="AU129" s="209" t="e">
        <f>IF(OR(ISBLANK('Precision '!R131),H$3="N"),NA(),'Precision '!R131)</f>
        <v>#N/A</v>
      </c>
      <c r="AV129" s="209" t="e">
        <f>IF(OR(ISBLANK('Precision '!S131),I$3="N"),NA(),'Precision '!S131)</f>
        <v>#N/A</v>
      </c>
      <c r="AW129" s="209" t="e">
        <f>IF(OR(ISBLANK('Precision '!T131),J$3="N"),NA(),'Precision '!T131)</f>
        <v>#N/A</v>
      </c>
      <c r="AX129" s="209" t="e">
        <f>IF(OR(ISBLANK('Precision '!U131),K$3="N"),NA(),'Precision '!U131)</f>
        <v>#N/A</v>
      </c>
      <c r="AY129" s="209" t="e">
        <f>IF(OR(ISBLANK('Precision '!V131),L$3="N"),NA(),'Precision '!V131)</f>
        <v>#N/A</v>
      </c>
      <c r="AZ129" s="209" t="e">
        <f>IF(OR(ISBLANK('Precision '!W131),M$3="N"),NA(),'Precision '!W131)</f>
        <v>#N/A</v>
      </c>
      <c r="BA129" s="209" t="e">
        <f>IF(OR(ISBLANK('Precision '!X131),N$3="N"),NA(),'Precision '!X131)</f>
        <v>#N/A</v>
      </c>
      <c r="BB129" s="209" t="e">
        <f>IF(OR(ISBLANK('Precision '!Y131),O$3="N"),NA(),'Precision '!Y131)</f>
        <v>#N/A</v>
      </c>
      <c r="BC129" s="209" t="e">
        <f>IF(OR(ISBLANK('Precision '!Z131),P$3="N"),NA(),'Precision '!Z131)</f>
        <v>#N/A</v>
      </c>
      <c r="BD129" s="204"/>
      <c r="BE129" s="204"/>
      <c r="BF129" s="204"/>
      <c r="BG129" s="204"/>
      <c r="BH129" s="204"/>
    </row>
    <row r="130" spans="1:60" x14ac:dyDescent="0.2">
      <c r="A130" s="204"/>
      <c r="B130" s="204"/>
      <c r="C130" s="204" t="str">
        <f>IF(AND(ISNUMBER('Precision '!C132),E$2="Y"),'Precision '!C132,"")</f>
        <v/>
      </c>
      <c r="D130" s="204" t="str">
        <f>IF(AND(ISNUMBER('Precision '!D132),F$2="Y"),'Precision '!D132,"")</f>
        <v/>
      </c>
      <c r="E130" s="204" t="str">
        <f>IF(AND(ISNUMBER('Precision '!E132),G$2="Y"),'Precision '!E132,"")</f>
        <v/>
      </c>
      <c r="F130" s="204" t="str">
        <f>IF(AND(ISNUMBER('Precision '!F132),H$2="Y"),'Precision '!F132,"")</f>
        <v/>
      </c>
      <c r="G130" s="204" t="str">
        <f>IF(AND(ISNUMBER('Precision '!G132),I$2="Y"),'Precision '!G132,"")</f>
        <v/>
      </c>
      <c r="H130" s="204" t="str">
        <f>IF(AND(ISNUMBER('Precision '!H132),J$2="Y"),'Precision '!H132,"")</f>
        <v/>
      </c>
      <c r="I130" s="204" t="str">
        <f>IF(AND(ISNUMBER('Precision '!I132),K$2="Y"),'Precision '!I132,"")</f>
        <v/>
      </c>
      <c r="J130" s="204" t="str">
        <f>IF(AND(ISNUMBER('Precision '!J132),L$2="Y"),'Precision '!J132,"")</f>
        <v/>
      </c>
      <c r="K130" s="204" t="str">
        <f>IF(AND(ISNUMBER('Precision '!K132),M$2="Y"),'Precision '!K132,"")</f>
        <v/>
      </c>
      <c r="L130" s="204" t="str">
        <f>IF(AND(ISNUMBER('Precision '!L132),N$2="Y"),'Precision '!L132,"")</f>
        <v/>
      </c>
      <c r="M130" s="204" t="str">
        <f>IF(AND(ISNUMBER('Precision '!M132),O$2="Y"),'Precision '!M132,"")</f>
        <v/>
      </c>
      <c r="N130" s="204" t="str">
        <f>IF(AND(ISNUMBER('Precision '!N132),P$2="Y"),'Precision '!N132,"")</f>
        <v/>
      </c>
      <c r="O130" s="204" t="str">
        <f>IF(AND(ISNUMBER('Precision '!O132),E$3="Y"),'Precision '!O132,"")</f>
        <v/>
      </c>
      <c r="P130" s="204" t="str">
        <f>IF(AND(ISNUMBER('Precision '!P132),F$3="Y"),'Precision '!P132,"")</f>
        <v/>
      </c>
      <c r="Q130" s="204" t="str">
        <f>IF(AND(ISNUMBER('Precision '!Q132),G$3="Y"),'Precision '!Q132,"")</f>
        <v/>
      </c>
      <c r="R130" s="204" t="str">
        <f>IF(AND(ISNUMBER('Precision '!R132),H$3="Y"),'Precision '!R132,"")</f>
        <v/>
      </c>
      <c r="S130" s="204" t="str">
        <f>IF(AND(ISNUMBER('Precision '!S132),I$3="Y"),'Precision '!S132,"")</f>
        <v/>
      </c>
      <c r="T130" s="204" t="str">
        <f>IF(AND(ISNUMBER('Precision '!T132),J$3="Y"),'Precision '!T132,"")</f>
        <v/>
      </c>
      <c r="U130" s="204" t="str">
        <f>IF(AND(ISNUMBER('Precision '!U132),K$3="Y"),'Precision '!U132,"")</f>
        <v/>
      </c>
      <c r="V130" s="204" t="str">
        <f>IF(AND(ISNUMBER('Precision '!V132),L$3="Y"),'Precision '!V132,"")</f>
        <v/>
      </c>
      <c r="W130" s="204" t="str">
        <f>IF(AND(ISNUMBER('Precision '!W132),M$3="Y"),'Precision '!W132,"")</f>
        <v/>
      </c>
      <c r="X130" s="204" t="str">
        <f>IF(AND(ISNUMBER('Precision '!X132),N$3="Y"),'Precision '!X132,"")</f>
        <v/>
      </c>
      <c r="Y130" s="204" t="str">
        <f>IF(AND(ISNUMBER('Precision '!Y132),O$3="Y"),'Precision '!Y132,"")</f>
        <v/>
      </c>
      <c r="Z130" s="204" t="str">
        <f>IF(AND(ISNUMBER('Precision '!Z132),P$3="Y"),'Precision '!Z132,"")</f>
        <v/>
      </c>
      <c r="AA130" s="204"/>
      <c r="AB130" s="204"/>
      <c r="AC130" s="204"/>
      <c r="AD130" s="204"/>
      <c r="AE130" s="300">
        <v>94</v>
      </c>
      <c r="AF130" s="209" t="e">
        <f>IF(OR(ISBLANK('Precision '!C132),E$2="N"),NA(),'Precision '!C132)</f>
        <v>#N/A</v>
      </c>
      <c r="AG130" s="209" t="e">
        <f>IF(OR(ISBLANK('Precision '!D132),F$2="N"),NA(),'Precision '!D132)</f>
        <v>#N/A</v>
      </c>
      <c r="AH130" s="209" t="e">
        <f>IF(OR(ISBLANK('Precision '!E132),G$2="N"),NA(),'Precision '!E132)</f>
        <v>#N/A</v>
      </c>
      <c r="AI130" s="209" t="e">
        <f>IF(OR(ISBLANK('Precision '!F132),H$2="N"),NA(),'Precision '!F132)</f>
        <v>#N/A</v>
      </c>
      <c r="AJ130" s="209" t="e">
        <f>IF(OR(ISBLANK('Precision '!G132),I$2="N"),NA(),'Precision '!G132)</f>
        <v>#N/A</v>
      </c>
      <c r="AK130" s="209" t="e">
        <f>IF(OR(ISBLANK('Precision '!H132),J$2="N"),NA(),'Precision '!H132)</f>
        <v>#N/A</v>
      </c>
      <c r="AL130" s="209" t="e">
        <f>IF(OR(ISBLANK('Precision '!I132),K$2="N"),NA(),'Precision '!I132)</f>
        <v>#N/A</v>
      </c>
      <c r="AM130" s="209" t="e">
        <f>IF(OR(ISBLANK('Precision '!J132),L$2="N"),NA(),'Precision '!J132)</f>
        <v>#N/A</v>
      </c>
      <c r="AN130" s="209" t="e">
        <f>IF(OR(ISBLANK('Precision '!K132),M$2="N"),NA(),'Precision '!K132)</f>
        <v>#N/A</v>
      </c>
      <c r="AO130" s="209" t="e">
        <f>IF(OR(ISBLANK('Precision '!L132),N$2="N"),NA(),'Precision '!L132)</f>
        <v>#N/A</v>
      </c>
      <c r="AP130" s="209" t="e">
        <f>IF(OR(ISBLANK('Precision '!M132),O$2="N"),NA(),'Precision '!M132)</f>
        <v>#N/A</v>
      </c>
      <c r="AQ130" s="209" t="e">
        <f>IF(OR(ISBLANK('Precision '!N132),P$2="N"),NA(),'Precision '!N132)</f>
        <v>#N/A</v>
      </c>
      <c r="AR130" s="209" t="e">
        <f>IF(OR(ISBLANK('Precision '!O132),E$3="N"),NA(),'Precision '!O132)</f>
        <v>#N/A</v>
      </c>
      <c r="AS130" s="209" t="e">
        <f>IF(OR(ISBLANK('Precision '!P132),F$3="N"),NA(),'Precision '!P132)</f>
        <v>#N/A</v>
      </c>
      <c r="AT130" s="209" t="e">
        <f>IF(OR(ISBLANK('Precision '!Q132),G$3="N"),NA(),'Precision '!Q132)</f>
        <v>#N/A</v>
      </c>
      <c r="AU130" s="209" t="e">
        <f>IF(OR(ISBLANK('Precision '!R132),H$3="N"),NA(),'Precision '!R132)</f>
        <v>#N/A</v>
      </c>
      <c r="AV130" s="209" t="e">
        <f>IF(OR(ISBLANK('Precision '!S132),I$3="N"),NA(),'Precision '!S132)</f>
        <v>#N/A</v>
      </c>
      <c r="AW130" s="209" t="e">
        <f>IF(OR(ISBLANK('Precision '!T132),J$3="N"),NA(),'Precision '!T132)</f>
        <v>#N/A</v>
      </c>
      <c r="AX130" s="209" t="e">
        <f>IF(OR(ISBLANK('Precision '!U132),K$3="N"),NA(),'Precision '!U132)</f>
        <v>#N/A</v>
      </c>
      <c r="AY130" s="209" t="e">
        <f>IF(OR(ISBLANK('Precision '!V132),L$3="N"),NA(),'Precision '!V132)</f>
        <v>#N/A</v>
      </c>
      <c r="AZ130" s="209" t="e">
        <f>IF(OR(ISBLANK('Precision '!W132),M$3="N"),NA(),'Precision '!W132)</f>
        <v>#N/A</v>
      </c>
      <c r="BA130" s="209" t="e">
        <f>IF(OR(ISBLANK('Precision '!X132),N$3="N"),NA(),'Precision '!X132)</f>
        <v>#N/A</v>
      </c>
      <c r="BB130" s="209" t="e">
        <f>IF(OR(ISBLANK('Precision '!Y132),O$3="N"),NA(),'Precision '!Y132)</f>
        <v>#N/A</v>
      </c>
      <c r="BC130" s="209" t="e">
        <f>IF(OR(ISBLANK('Precision '!Z132),P$3="N"),NA(),'Precision '!Z132)</f>
        <v>#N/A</v>
      </c>
      <c r="BD130" s="204"/>
      <c r="BE130" s="204"/>
      <c r="BF130" s="204"/>
      <c r="BG130" s="204"/>
      <c r="BH130" s="204"/>
    </row>
    <row r="131" spans="1:60" x14ac:dyDescent="0.2">
      <c r="A131" s="204"/>
      <c r="B131" s="204"/>
      <c r="C131" s="204" t="str">
        <f>IF(AND(ISNUMBER('Precision '!C133),E$2="Y"),'Precision '!C133,"")</f>
        <v/>
      </c>
      <c r="D131" s="204" t="str">
        <f>IF(AND(ISNUMBER('Precision '!D133),F$2="Y"),'Precision '!D133,"")</f>
        <v/>
      </c>
      <c r="E131" s="204" t="str">
        <f>IF(AND(ISNUMBER('Precision '!E133),G$2="Y"),'Precision '!E133,"")</f>
        <v/>
      </c>
      <c r="F131" s="204" t="str">
        <f>IF(AND(ISNUMBER('Precision '!F133),H$2="Y"),'Precision '!F133,"")</f>
        <v/>
      </c>
      <c r="G131" s="204" t="str">
        <f>IF(AND(ISNUMBER('Precision '!G133),I$2="Y"),'Precision '!G133,"")</f>
        <v/>
      </c>
      <c r="H131" s="204" t="str">
        <f>IF(AND(ISNUMBER('Precision '!H133),J$2="Y"),'Precision '!H133,"")</f>
        <v/>
      </c>
      <c r="I131" s="204" t="str">
        <f>IF(AND(ISNUMBER('Precision '!I133),K$2="Y"),'Precision '!I133,"")</f>
        <v/>
      </c>
      <c r="J131" s="204" t="str">
        <f>IF(AND(ISNUMBER('Precision '!J133),L$2="Y"),'Precision '!J133,"")</f>
        <v/>
      </c>
      <c r="K131" s="204" t="str">
        <f>IF(AND(ISNUMBER('Precision '!K133),M$2="Y"),'Precision '!K133,"")</f>
        <v/>
      </c>
      <c r="L131" s="204" t="str">
        <f>IF(AND(ISNUMBER('Precision '!L133),N$2="Y"),'Precision '!L133,"")</f>
        <v/>
      </c>
      <c r="M131" s="204" t="str">
        <f>IF(AND(ISNUMBER('Precision '!M133),O$2="Y"),'Precision '!M133,"")</f>
        <v/>
      </c>
      <c r="N131" s="204" t="str">
        <f>IF(AND(ISNUMBER('Precision '!N133),P$2="Y"),'Precision '!N133,"")</f>
        <v/>
      </c>
      <c r="O131" s="204" t="str">
        <f>IF(AND(ISNUMBER('Precision '!O133),E$3="Y"),'Precision '!O133,"")</f>
        <v/>
      </c>
      <c r="P131" s="204" t="str">
        <f>IF(AND(ISNUMBER('Precision '!P133),F$3="Y"),'Precision '!P133,"")</f>
        <v/>
      </c>
      <c r="Q131" s="204" t="str">
        <f>IF(AND(ISNUMBER('Precision '!Q133),G$3="Y"),'Precision '!Q133,"")</f>
        <v/>
      </c>
      <c r="R131" s="204" t="str">
        <f>IF(AND(ISNUMBER('Precision '!R133),H$3="Y"),'Precision '!R133,"")</f>
        <v/>
      </c>
      <c r="S131" s="204" t="str">
        <f>IF(AND(ISNUMBER('Precision '!S133),I$3="Y"),'Precision '!S133,"")</f>
        <v/>
      </c>
      <c r="T131" s="204" t="str">
        <f>IF(AND(ISNUMBER('Precision '!T133),J$3="Y"),'Precision '!T133,"")</f>
        <v/>
      </c>
      <c r="U131" s="204" t="str">
        <f>IF(AND(ISNUMBER('Precision '!U133),K$3="Y"),'Precision '!U133,"")</f>
        <v/>
      </c>
      <c r="V131" s="204" t="str">
        <f>IF(AND(ISNUMBER('Precision '!V133),L$3="Y"),'Precision '!V133,"")</f>
        <v/>
      </c>
      <c r="W131" s="204" t="str">
        <f>IF(AND(ISNUMBER('Precision '!W133),M$3="Y"),'Precision '!W133,"")</f>
        <v/>
      </c>
      <c r="X131" s="204" t="str">
        <f>IF(AND(ISNUMBER('Precision '!X133),N$3="Y"),'Precision '!X133,"")</f>
        <v/>
      </c>
      <c r="Y131" s="204" t="str">
        <f>IF(AND(ISNUMBER('Precision '!Y133),O$3="Y"),'Precision '!Y133,"")</f>
        <v/>
      </c>
      <c r="Z131" s="204" t="str">
        <f>IF(AND(ISNUMBER('Precision '!Z133),P$3="Y"),'Precision '!Z133,"")</f>
        <v/>
      </c>
      <c r="AA131" s="204"/>
      <c r="AB131" s="204"/>
      <c r="AC131" s="204"/>
      <c r="AD131" s="204"/>
      <c r="AE131" s="300">
        <v>95</v>
      </c>
      <c r="AF131" s="209" t="e">
        <f>IF(OR(ISBLANK('Precision '!C133),E$2="N"),NA(),'Precision '!C133)</f>
        <v>#N/A</v>
      </c>
      <c r="AG131" s="209" t="e">
        <f>IF(OR(ISBLANK('Precision '!D133),F$2="N"),NA(),'Precision '!D133)</f>
        <v>#N/A</v>
      </c>
      <c r="AH131" s="209" t="e">
        <f>IF(OR(ISBLANK('Precision '!E133),G$2="N"),NA(),'Precision '!E133)</f>
        <v>#N/A</v>
      </c>
      <c r="AI131" s="209" t="e">
        <f>IF(OR(ISBLANK('Precision '!F133),H$2="N"),NA(),'Precision '!F133)</f>
        <v>#N/A</v>
      </c>
      <c r="AJ131" s="209" t="e">
        <f>IF(OR(ISBLANK('Precision '!G133),I$2="N"),NA(),'Precision '!G133)</f>
        <v>#N/A</v>
      </c>
      <c r="AK131" s="209" t="e">
        <f>IF(OR(ISBLANK('Precision '!H133),J$2="N"),NA(),'Precision '!H133)</f>
        <v>#N/A</v>
      </c>
      <c r="AL131" s="209" t="e">
        <f>IF(OR(ISBLANK('Precision '!I133),K$2="N"),NA(),'Precision '!I133)</f>
        <v>#N/A</v>
      </c>
      <c r="AM131" s="209" t="e">
        <f>IF(OR(ISBLANK('Precision '!J133),L$2="N"),NA(),'Precision '!J133)</f>
        <v>#N/A</v>
      </c>
      <c r="AN131" s="209" t="e">
        <f>IF(OR(ISBLANK('Precision '!K133),M$2="N"),NA(),'Precision '!K133)</f>
        <v>#N/A</v>
      </c>
      <c r="AO131" s="209" t="e">
        <f>IF(OR(ISBLANK('Precision '!L133),N$2="N"),NA(),'Precision '!L133)</f>
        <v>#N/A</v>
      </c>
      <c r="AP131" s="209" t="e">
        <f>IF(OR(ISBLANK('Precision '!M133),O$2="N"),NA(),'Precision '!M133)</f>
        <v>#N/A</v>
      </c>
      <c r="AQ131" s="209" t="e">
        <f>IF(OR(ISBLANK('Precision '!N133),P$2="N"),NA(),'Precision '!N133)</f>
        <v>#N/A</v>
      </c>
      <c r="AR131" s="209" t="e">
        <f>IF(OR(ISBLANK('Precision '!O133),E$3="N"),NA(),'Precision '!O133)</f>
        <v>#N/A</v>
      </c>
      <c r="AS131" s="209" t="e">
        <f>IF(OR(ISBLANK('Precision '!P133),F$3="N"),NA(),'Precision '!P133)</f>
        <v>#N/A</v>
      </c>
      <c r="AT131" s="209" t="e">
        <f>IF(OR(ISBLANK('Precision '!Q133),G$3="N"),NA(),'Precision '!Q133)</f>
        <v>#N/A</v>
      </c>
      <c r="AU131" s="209" t="e">
        <f>IF(OR(ISBLANK('Precision '!R133),H$3="N"),NA(),'Precision '!R133)</f>
        <v>#N/A</v>
      </c>
      <c r="AV131" s="209" t="e">
        <f>IF(OR(ISBLANK('Precision '!S133),I$3="N"),NA(),'Precision '!S133)</f>
        <v>#N/A</v>
      </c>
      <c r="AW131" s="209" t="e">
        <f>IF(OR(ISBLANK('Precision '!T133),J$3="N"),NA(),'Precision '!T133)</f>
        <v>#N/A</v>
      </c>
      <c r="AX131" s="209" t="e">
        <f>IF(OR(ISBLANK('Precision '!U133),K$3="N"),NA(),'Precision '!U133)</f>
        <v>#N/A</v>
      </c>
      <c r="AY131" s="209" t="e">
        <f>IF(OR(ISBLANK('Precision '!V133),L$3="N"),NA(),'Precision '!V133)</f>
        <v>#N/A</v>
      </c>
      <c r="AZ131" s="209" t="e">
        <f>IF(OR(ISBLANK('Precision '!W133),M$3="N"),NA(),'Precision '!W133)</f>
        <v>#N/A</v>
      </c>
      <c r="BA131" s="209" t="e">
        <f>IF(OR(ISBLANK('Precision '!X133),N$3="N"),NA(),'Precision '!X133)</f>
        <v>#N/A</v>
      </c>
      <c r="BB131" s="209" t="e">
        <f>IF(OR(ISBLANK('Precision '!Y133),O$3="N"),NA(),'Precision '!Y133)</f>
        <v>#N/A</v>
      </c>
      <c r="BC131" s="209" t="e">
        <f>IF(OR(ISBLANK('Precision '!Z133),P$3="N"),NA(),'Precision '!Z133)</f>
        <v>#N/A</v>
      </c>
      <c r="BD131" s="204"/>
      <c r="BE131" s="204"/>
      <c r="BF131" s="204"/>
      <c r="BG131" s="204"/>
      <c r="BH131" s="204"/>
    </row>
    <row r="132" spans="1:60" x14ac:dyDescent="0.2">
      <c r="A132" s="204"/>
      <c r="B132" s="204"/>
      <c r="C132" s="204" t="str">
        <f>IF(AND(ISNUMBER('Precision '!C134),E$2="Y"),'Precision '!C134,"")</f>
        <v/>
      </c>
      <c r="D132" s="204" t="str">
        <f>IF(AND(ISNUMBER('Precision '!D134),F$2="Y"),'Precision '!D134,"")</f>
        <v/>
      </c>
      <c r="E132" s="204" t="str">
        <f>IF(AND(ISNUMBER('Precision '!E134),G$2="Y"),'Precision '!E134,"")</f>
        <v/>
      </c>
      <c r="F132" s="204" t="str">
        <f>IF(AND(ISNUMBER('Precision '!F134),H$2="Y"),'Precision '!F134,"")</f>
        <v/>
      </c>
      <c r="G132" s="204" t="str">
        <f>IF(AND(ISNUMBER('Precision '!G134),I$2="Y"),'Precision '!G134,"")</f>
        <v/>
      </c>
      <c r="H132" s="204" t="str">
        <f>IF(AND(ISNUMBER('Precision '!H134),J$2="Y"),'Precision '!H134,"")</f>
        <v/>
      </c>
      <c r="I132" s="204" t="str">
        <f>IF(AND(ISNUMBER('Precision '!I134),K$2="Y"),'Precision '!I134,"")</f>
        <v/>
      </c>
      <c r="J132" s="204" t="str">
        <f>IF(AND(ISNUMBER('Precision '!J134),L$2="Y"),'Precision '!J134,"")</f>
        <v/>
      </c>
      <c r="K132" s="204" t="str">
        <f>IF(AND(ISNUMBER('Precision '!K134),M$2="Y"),'Precision '!K134,"")</f>
        <v/>
      </c>
      <c r="L132" s="204" t="str">
        <f>IF(AND(ISNUMBER('Precision '!L134),N$2="Y"),'Precision '!L134,"")</f>
        <v/>
      </c>
      <c r="M132" s="204" t="str">
        <f>IF(AND(ISNUMBER('Precision '!M134),O$2="Y"),'Precision '!M134,"")</f>
        <v/>
      </c>
      <c r="N132" s="204" t="str">
        <f>IF(AND(ISNUMBER('Precision '!N134),P$2="Y"),'Precision '!N134,"")</f>
        <v/>
      </c>
      <c r="O132" s="204" t="str">
        <f>IF(AND(ISNUMBER('Precision '!O134),E$3="Y"),'Precision '!O134,"")</f>
        <v/>
      </c>
      <c r="P132" s="204" t="str">
        <f>IF(AND(ISNUMBER('Precision '!P134),F$3="Y"),'Precision '!P134,"")</f>
        <v/>
      </c>
      <c r="Q132" s="204" t="str">
        <f>IF(AND(ISNUMBER('Precision '!Q134),G$3="Y"),'Precision '!Q134,"")</f>
        <v/>
      </c>
      <c r="R132" s="204" t="str">
        <f>IF(AND(ISNUMBER('Precision '!R134),H$3="Y"),'Precision '!R134,"")</f>
        <v/>
      </c>
      <c r="S132" s="204" t="str">
        <f>IF(AND(ISNUMBER('Precision '!S134),I$3="Y"),'Precision '!S134,"")</f>
        <v/>
      </c>
      <c r="T132" s="204" t="str">
        <f>IF(AND(ISNUMBER('Precision '!T134),J$3="Y"),'Precision '!T134,"")</f>
        <v/>
      </c>
      <c r="U132" s="204" t="str">
        <f>IF(AND(ISNUMBER('Precision '!U134),K$3="Y"),'Precision '!U134,"")</f>
        <v/>
      </c>
      <c r="V132" s="204" t="str">
        <f>IF(AND(ISNUMBER('Precision '!V134),L$3="Y"),'Precision '!V134,"")</f>
        <v/>
      </c>
      <c r="W132" s="204" t="str">
        <f>IF(AND(ISNUMBER('Precision '!W134),M$3="Y"),'Precision '!W134,"")</f>
        <v/>
      </c>
      <c r="X132" s="204" t="str">
        <f>IF(AND(ISNUMBER('Precision '!X134),N$3="Y"),'Precision '!X134,"")</f>
        <v/>
      </c>
      <c r="Y132" s="204" t="str">
        <f>IF(AND(ISNUMBER('Precision '!Y134),O$3="Y"),'Precision '!Y134,"")</f>
        <v/>
      </c>
      <c r="Z132" s="204" t="str">
        <f>IF(AND(ISNUMBER('Precision '!Z134),P$3="Y"),'Precision '!Z134,"")</f>
        <v/>
      </c>
      <c r="AA132" s="204"/>
      <c r="AB132" s="204"/>
      <c r="AC132" s="204"/>
      <c r="AD132" s="204"/>
      <c r="AE132" s="300">
        <v>96</v>
      </c>
      <c r="AF132" s="209" t="e">
        <f>IF(OR(ISBLANK('Precision '!C134),E$2="N"),NA(),'Precision '!C134)</f>
        <v>#N/A</v>
      </c>
      <c r="AG132" s="209" t="e">
        <f>IF(OR(ISBLANK('Precision '!D134),F$2="N"),NA(),'Precision '!D134)</f>
        <v>#N/A</v>
      </c>
      <c r="AH132" s="209" t="e">
        <f>IF(OR(ISBLANK('Precision '!E134),G$2="N"),NA(),'Precision '!E134)</f>
        <v>#N/A</v>
      </c>
      <c r="AI132" s="209" t="e">
        <f>IF(OR(ISBLANK('Precision '!F134),H$2="N"),NA(),'Precision '!F134)</f>
        <v>#N/A</v>
      </c>
      <c r="AJ132" s="209" t="e">
        <f>IF(OR(ISBLANK('Precision '!G134),I$2="N"),NA(),'Precision '!G134)</f>
        <v>#N/A</v>
      </c>
      <c r="AK132" s="209" t="e">
        <f>IF(OR(ISBLANK('Precision '!H134),J$2="N"),NA(),'Precision '!H134)</f>
        <v>#N/A</v>
      </c>
      <c r="AL132" s="209" t="e">
        <f>IF(OR(ISBLANK('Precision '!I134),K$2="N"),NA(),'Precision '!I134)</f>
        <v>#N/A</v>
      </c>
      <c r="AM132" s="209" t="e">
        <f>IF(OR(ISBLANK('Precision '!J134),L$2="N"),NA(),'Precision '!J134)</f>
        <v>#N/A</v>
      </c>
      <c r="AN132" s="209" t="e">
        <f>IF(OR(ISBLANK('Precision '!K134),M$2="N"),NA(),'Precision '!K134)</f>
        <v>#N/A</v>
      </c>
      <c r="AO132" s="209" t="e">
        <f>IF(OR(ISBLANK('Precision '!L134),N$2="N"),NA(),'Precision '!L134)</f>
        <v>#N/A</v>
      </c>
      <c r="AP132" s="209" t="e">
        <f>IF(OR(ISBLANK('Precision '!M134),O$2="N"),NA(),'Precision '!M134)</f>
        <v>#N/A</v>
      </c>
      <c r="AQ132" s="209" t="e">
        <f>IF(OR(ISBLANK('Precision '!N134),P$2="N"),NA(),'Precision '!N134)</f>
        <v>#N/A</v>
      </c>
      <c r="AR132" s="209" t="e">
        <f>IF(OR(ISBLANK('Precision '!O134),E$3="N"),NA(),'Precision '!O134)</f>
        <v>#N/A</v>
      </c>
      <c r="AS132" s="209" t="e">
        <f>IF(OR(ISBLANK('Precision '!P134),F$3="N"),NA(),'Precision '!P134)</f>
        <v>#N/A</v>
      </c>
      <c r="AT132" s="209" t="e">
        <f>IF(OR(ISBLANK('Precision '!Q134),G$3="N"),NA(),'Precision '!Q134)</f>
        <v>#N/A</v>
      </c>
      <c r="AU132" s="209" t="e">
        <f>IF(OR(ISBLANK('Precision '!R134),H$3="N"),NA(),'Precision '!R134)</f>
        <v>#N/A</v>
      </c>
      <c r="AV132" s="209" t="e">
        <f>IF(OR(ISBLANK('Precision '!S134),I$3="N"),NA(),'Precision '!S134)</f>
        <v>#N/A</v>
      </c>
      <c r="AW132" s="209" t="e">
        <f>IF(OR(ISBLANK('Precision '!T134),J$3="N"),NA(),'Precision '!T134)</f>
        <v>#N/A</v>
      </c>
      <c r="AX132" s="209" t="e">
        <f>IF(OR(ISBLANK('Precision '!U134),K$3="N"),NA(),'Precision '!U134)</f>
        <v>#N/A</v>
      </c>
      <c r="AY132" s="209" t="e">
        <f>IF(OR(ISBLANK('Precision '!V134),L$3="N"),NA(),'Precision '!V134)</f>
        <v>#N/A</v>
      </c>
      <c r="AZ132" s="209" t="e">
        <f>IF(OR(ISBLANK('Precision '!W134),M$3="N"),NA(),'Precision '!W134)</f>
        <v>#N/A</v>
      </c>
      <c r="BA132" s="209" t="e">
        <f>IF(OR(ISBLANK('Precision '!X134),N$3="N"),NA(),'Precision '!X134)</f>
        <v>#N/A</v>
      </c>
      <c r="BB132" s="209" t="e">
        <f>IF(OR(ISBLANK('Precision '!Y134),O$3="N"),NA(),'Precision '!Y134)</f>
        <v>#N/A</v>
      </c>
      <c r="BC132" s="209" t="e">
        <f>IF(OR(ISBLANK('Precision '!Z134),P$3="N"),NA(),'Precision '!Z134)</f>
        <v>#N/A</v>
      </c>
      <c r="BD132" s="204"/>
      <c r="BE132" s="204"/>
      <c r="BF132" s="204"/>
      <c r="BG132" s="204"/>
      <c r="BH132" s="204"/>
    </row>
    <row r="133" spans="1:60" x14ac:dyDescent="0.2">
      <c r="A133" s="204"/>
      <c r="B133" s="204"/>
      <c r="C133" s="204" t="str">
        <f>IF(AND(ISNUMBER('Precision '!C135),E$2="Y"),'Precision '!C135,"")</f>
        <v/>
      </c>
      <c r="D133" s="204" t="str">
        <f>IF(AND(ISNUMBER('Precision '!D135),F$2="Y"),'Precision '!D135,"")</f>
        <v/>
      </c>
      <c r="E133" s="204" t="str">
        <f>IF(AND(ISNUMBER('Precision '!E135),G$2="Y"),'Precision '!E135,"")</f>
        <v/>
      </c>
      <c r="F133" s="204" t="str">
        <f>IF(AND(ISNUMBER('Precision '!F135),H$2="Y"),'Precision '!F135,"")</f>
        <v/>
      </c>
      <c r="G133" s="204" t="str">
        <f>IF(AND(ISNUMBER('Precision '!G135),I$2="Y"),'Precision '!G135,"")</f>
        <v/>
      </c>
      <c r="H133" s="204" t="str">
        <f>IF(AND(ISNUMBER('Precision '!H135),J$2="Y"),'Precision '!H135,"")</f>
        <v/>
      </c>
      <c r="I133" s="204" t="str">
        <f>IF(AND(ISNUMBER('Precision '!I135),K$2="Y"),'Precision '!I135,"")</f>
        <v/>
      </c>
      <c r="J133" s="204" t="str">
        <f>IF(AND(ISNUMBER('Precision '!J135),L$2="Y"),'Precision '!J135,"")</f>
        <v/>
      </c>
      <c r="K133" s="204" t="str">
        <f>IF(AND(ISNUMBER('Precision '!K135),M$2="Y"),'Precision '!K135,"")</f>
        <v/>
      </c>
      <c r="L133" s="204" t="str">
        <f>IF(AND(ISNUMBER('Precision '!L135),N$2="Y"),'Precision '!L135,"")</f>
        <v/>
      </c>
      <c r="M133" s="204" t="str">
        <f>IF(AND(ISNUMBER('Precision '!M135),O$2="Y"),'Precision '!M135,"")</f>
        <v/>
      </c>
      <c r="N133" s="204" t="str">
        <f>IF(AND(ISNUMBER('Precision '!N135),P$2="Y"),'Precision '!N135,"")</f>
        <v/>
      </c>
      <c r="O133" s="204" t="str">
        <f>IF(AND(ISNUMBER('Precision '!O135),E$3="Y"),'Precision '!O135,"")</f>
        <v/>
      </c>
      <c r="P133" s="204" t="str">
        <f>IF(AND(ISNUMBER('Precision '!P135),F$3="Y"),'Precision '!P135,"")</f>
        <v/>
      </c>
      <c r="Q133" s="204" t="str">
        <f>IF(AND(ISNUMBER('Precision '!Q135),G$3="Y"),'Precision '!Q135,"")</f>
        <v/>
      </c>
      <c r="R133" s="204" t="str">
        <f>IF(AND(ISNUMBER('Precision '!R135),H$3="Y"),'Precision '!R135,"")</f>
        <v/>
      </c>
      <c r="S133" s="204" t="str">
        <f>IF(AND(ISNUMBER('Precision '!S135),I$3="Y"),'Precision '!S135,"")</f>
        <v/>
      </c>
      <c r="T133" s="204" t="str">
        <f>IF(AND(ISNUMBER('Precision '!T135),J$3="Y"),'Precision '!T135,"")</f>
        <v/>
      </c>
      <c r="U133" s="204" t="str">
        <f>IF(AND(ISNUMBER('Precision '!U135),K$3="Y"),'Precision '!U135,"")</f>
        <v/>
      </c>
      <c r="V133" s="204" t="str">
        <f>IF(AND(ISNUMBER('Precision '!V135),L$3="Y"),'Precision '!V135,"")</f>
        <v/>
      </c>
      <c r="W133" s="204" t="str">
        <f>IF(AND(ISNUMBER('Precision '!W135),M$3="Y"),'Precision '!W135,"")</f>
        <v/>
      </c>
      <c r="X133" s="204" t="str">
        <f>IF(AND(ISNUMBER('Precision '!X135),N$3="Y"),'Precision '!X135,"")</f>
        <v/>
      </c>
      <c r="Y133" s="204" t="str">
        <f>IF(AND(ISNUMBER('Precision '!Y135),O$3="Y"),'Precision '!Y135,"")</f>
        <v/>
      </c>
      <c r="Z133" s="204" t="str">
        <f>IF(AND(ISNUMBER('Precision '!Z135),P$3="Y"),'Precision '!Z135,"")</f>
        <v/>
      </c>
      <c r="AA133" s="204"/>
      <c r="AB133" s="204"/>
      <c r="AC133" s="204"/>
      <c r="AD133" s="204"/>
      <c r="AE133" s="300">
        <v>97</v>
      </c>
      <c r="AF133" s="209" t="e">
        <f>IF(OR(ISBLANK('Precision '!C135),E$2="N"),NA(),'Precision '!C135)</f>
        <v>#N/A</v>
      </c>
      <c r="AG133" s="209" t="e">
        <f>IF(OR(ISBLANK('Precision '!D135),F$2="N"),NA(),'Precision '!D135)</f>
        <v>#N/A</v>
      </c>
      <c r="AH133" s="209" t="e">
        <f>IF(OR(ISBLANK('Precision '!E135),G$2="N"),NA(),'Precision '!E135)</f>
        <v>#N/A</v>
      </c>
      <c r="AI133" s="209" t="e">
        <f>IF(OR(ISBLANK('Precision '!F135),H$2="N"),NA(),'Precision '!F135)</f>
        <v>#N/A</v>
      </c>
      <c r="AJ133" s="209" t="e">
        <f>IF(OR(ISBLANK('Precision '!G135),I$2="N"),NA(),'Precision '!G135)</f>
        <v>#N/A</v>
      </c>
      <c r="AK133" s="209" t="e">
        <f>IF(OR(ISBLANK('Precision '!H135),J$2="N"),NA(),'Precision '!H135)</f>
        <v>#N/A</v>
      </c>
      <c r="AL133" s="209" t="e">
        <f>IF(OR(ISBLANK('Precision '!I135),K$2="N"),NA(),'Precision '!I135)</f>
        <v>#N/A</v>
      </c>
      <c r="AM133" s="209" t="e">
        <f>IF(OR(ISBLANK('Precision '!J135),L$2="N"),NA(),'Precision '!J135)</f>
        <v>#N/A</v>
      </c>
      <c r="AN133" s="209" t="e">
        <f>IF(OR(ISBLANK('Precision '!K135),M$2="N"),NA(),'Precision '!K135)</f>
        <v>#N/A</v>
      </c>
      <c r="AO133" s="209" t="e">
        <f>IF(OR(ISBLANK('Precision '!L135),N$2="N"),NA(),'Precision '!L135)</f>
        <v>#N/A</v>
      </c>
      <c r="AP133" s="209" t="e">
        <f>IF(OR(ISBLANK('Precision '!M135),O$2="N"),NA(),'Precision '!M135)</f>
        <v>#N/A</v>
      </c>
      <c r="AQ133" s="209" t="e">
        <f>IF(OR(ISBLANK('Precision '!N135),P$2="N"),NA(),'Precision '!N135)</f>
        <v>#N/A</v>
      </c>
      <c r="AR133" s="209" t="e">
        <f>IF(OR(ISBLANK('Precision '!O135),E$3="N"),NA(),'Precision '!O135)</f>
        <v>#N/A</v>
      </c>
      <c r="AS133" s="209" t="e">
        <f>IF(OR(ISBLANK('Precision '!P135),F$3="N"),NA(),'Precision '!P135)</f>
        <v>#N/A</v>
      </c>
      <c r="AT133" s="209" t="e">
        <f>IF(OR(ISBLANK('Precision '!Q135),G$3="N"),NA(),'Precision '!Q135)</f>
        <v>#N/A</v>
      </c>
      <c r="AU133" s="209" t="e">
        <f>IF(OR(ISBLANK('Precision '!R135),H$3="N"),NA(),'Precision '!R135)</f>
        <v>#N/A</v>
      </c>
      <c r="AV133" s="209" t="e">
        <f>IF(OR(ISBLANK('Precision '!S135),I$3="N"),NA(),'Precision '!S135)</f>
        <v>#N/A</v>
      </c>
      <c r="AW133" s="209" t="e">
        <f>IF(OR(ISBLANK('Precision '!T135),J$3="N"),NA(),'Precision '!T135)</f>
        <v>#N/A</v>
      </c>
      <c r="AX133" s="209" t="e">
        <f>IF(OR(ISBLANK('Precision '!U135),K$3="N"),NA(),'Precision '!U135)</f>
        <v>#N/A</v>
      </c>
      <c r="AY133" s="209" t="e">
        <f>IF(OR(ISBLANK('Precision '!V135),L$3="N"),NA(),'Precision '!V135)</f>
        <v>#N/A</v>
      </c>
      <c r="AZ133" s="209" t="e">
        <f>IF(OR(ISBLANK('Precision '!W135),M$3="N"),NA(),'Precision '!W135)</f>
        <v>#N/A</v>
      </c>
      <c r="BA133" s="209" t="e">
        <f>IF(OR(ISBLANK('Precision '!X135),N$3="N"),NA(),'Precision '!X135)</f>
        <v>#N/A</v>
      </c>
      <c r="BB133" s="209" t="e">
        <f>IF(OR(ISBLANK('Precision '!Y135),O$3="N"),NA(),'Precision '!Y135)</f>
        <v>#N/A</v>
      </c>
      <c r="BC133" s="209" t="e">
        <f>IF(OR(ISBLANK('Precision '!Z135),P$3="N"),NA(),'Precision '!Z135)</f>
        <v>#N/A</v>
      </c>
      <c r="BD133" s="204"/>
      <c r="BE133" s="204"/>
      <c r="BF133" s="204"/>
      <c r="BG133" s="204"/>
      <c r="BH133" s="204"/>
    </row>
    <row r="134" spans="1:60" x14ac:dyDescent="0.2">
      <c r="A134" s="204"/>
      <c r="B134" s="204"/>
      <c r="C134" s="204" t="str">
        <f>IF(AND(ISNUMBER('Precision '!C136),E$2="Y"),'Precision '!C136,"")</f>
        <v/>
      </c>
      <c r="D134" s="204" t="str">
        <f>IF(AND(ISNUMBER('Precision '!D136),F$2="Y"),'Precision '!D136,"")</f>
        <v/>
      </c>
      <c r="E134" s="204" t="str">
        <f>IF(AND(ISNUMBER('Precision '!E136),G$2="Y"),'Precision '!E136,"")</f>
        <v/>
      </c>
      <c r="F134" s="204" t="str">
        <f>IF(AND(ISNUMBER('Precision '!F136),H$2="Y"),'Precision '!F136,"")</f>
        <v/>
      </c>
      <c r="G134" s="204" t="str">
        <f>IF(AND(ISNUMBER('Precision '!G136),I$2="Y"),'Precision '!G136,"")</f>
        <v/>
      </c>
      <c r="H134" s="204" t="str">
        <f>IF(AND(ISNUMBER('Precision '!H136),J$2="Y"),'Precision '!H136,"")</f>
        <v/>
      </c>
      <c r="I134" s="204" t="str">
        <f>IF(AND(ISNUMBER('Precision '!I136),K$2="Y"),'Precision '!I136,"")</f>
        <v/>
      </c>
      <c r="J134" s="204" t="str">
        <f>IF(AND(ISNUMBER('Precision '!J136),L$2="Y"),'Precision '!J136,"")</f>
        <v/>
      </c>
      <c r="K134" s="204" t="str">
        <f>IF(AND(ISNUMBER('Precision '!K136),M$2="Y"),'Precision '!K136,"")</f>
        <v/>
      </c>
      <c r="L134" s="204" t="str">
        <f>IF(AND(ISNUMBER('Precision '!L136),N$2="Y"),'Precision '!L136,"")</f>
        <v/>
      </c>
      <c r="M134" s="204" t="str">
        <f>IF(AND(ISNUMBER('Precision '!M136),O$2="Y"),'Precision '!M136,"")</f>
        <v/>
      </c>
      <c r="N134" s="204" t="str">
        <f>IF(AND(ISNUMBER('Precision '!N136),P$2="Y"),'Precision '!N136,"")</f>
        <v/>
      </c>
      <c r="O134" s="204" t="str">
        <f>IF(AND(ISNUMBER('Precision '!O136),E$3="Y"),'Precision '!O136,"")</f>
        <v/>
      </c>
      <c r="P134" s="204" t="str">
        <f>IF(AND(ISNUMBER('Precision '!P136),F$3="Y"),'Precision '!P136,"")</f>
        <v/>
      </c>
      <c r="Q134" s="204" t="str">
        <f>IF(AND(ISNUMBER('Precision '!Q136),G$3="Y"),'Precision '!Q136,"")</f>
        <v/>
      </c>
      <c r="R134" s="204" t="str">
        <f>IF(AND(ISNUMBER('Precision '!R136),H$3="Y"),'Precision '!R136,"")</f>
        <v/>
      </c>
      <c r="S134" s="204" t="str">
        <f>IF(AND(ISNUMBER('Precision '!S136),I$3="Y"),'Precision '!S136,"")</f>
        <v/>
      </c>
      <c r="T134" s="204" t="str">
        <f>IF(AND(ISNUMBER('Precision '!T136),J$3="Y"),'Precision '!T136,"")</f>
        <v/>
      </c>
      <c r="U134" s="204" t="str">
        <f>IF(AND(ISNUMBER('Precision '!U136),K$3="Y"),'Precision '!U136,"")</f>
        <v/>
      </c>
      <c r="V134" s="204" t="str">
        <f>IF(AND(ISNUMBER('Precision '!V136),L$3="Y"),'Precision '!V136,"")</f>
        <v/>
      </c>
      <c r="W134" s="204" t="str">
        <f>IF(AND(ISNUMBER('Precision '!W136),M$3="Y"),'Precision '!W136,"")</f>
        <v/>
      </c>
      <c r="X134" s="204" t="str">
        <f>IF(AND(ISNUMBER('Precision '!X136),N$3="Y"),'Precision '!X136,"")</f>
        <v/>
      </c>
      <c r="Y134" s="204" t="str">
        <f>IF(AND(ISNUMBER('Precision '!Y136),O$3="Y"),'Precision '!Y136,"")</f>
        <v/>
      </c>
      <c r="Z134" s="204" t="str">
        <f>IF(AND(ISNUMBER('Precision '!Z136),P$3="Y"),'Precision '!Z136,"")</f>
        <v/>
      </c>
      <c r="AA134" s="204"/>
      <c r="AB134" s="204"/>
      <c r="AC134" s="204"/>
      <c r="AD134" s="204"/>
      <c r="AE134" s="300">
        <v>98</v>
      </c>
      <c r="AF134" s="209" t="e">
        <f>IF(OR(ISBLANK('Precision '!C136),E$2="N"),NA(),'Precision '!C136)</f>
        <v>#N/A</v>
      </c>
      <c r="AG134" s="209" t="e">
        <f>IF(OR(ISBLANK('Precision '!D136),F$2="N"),NA(),'Precision '!D136)</f>
        <v>#N/A</v>
      </c>
      <c r="AH134" s="209" t="e">
        <f>IF(OR(ISBLANK('Precision '!E136),G$2="N"),NA(),'Precision '!E136)</f>
        <v>#N/A</v>
      </c>
      <c r="AI134" s="209" t="e">
        <f>IF(OR(ISBLANK('Precision '!F136),H$2="N"),NA(),'Precision '!F136)</f>
        <v>#N/A</v>
      </c>
      <c r="AJ134" s="209" t="e">
        <f>IF(OR(ISBLANK('Precision '!G136),I$2="N"),NA(),'Precision '!G136)</f>
        <v>#N/A</v>
      </c>
      <c r="AK134" s="209" t="e">
        <f>IF(OR(ISBLANK('Precision '!H136),J$2="N"),NA(),'Precision '!H136)</f>
        <v>#N/A</v>
      </c>
      <c r="AL134" s="209" t="e">
        <f>IF(OR(ISBLANK('Precision '!I136),K$2="N"),NA(),'Precision '!I136)</f>
        <v>#N/A</v>
      </c>
      <c r="AM134" s="209" t="e">
        <f>IF(OR(ISBLANK('Precision '!J136),L$2="N"),NA(),'Precision '!J136)</f>
        <v>#N/A</v>
      </c>
      <c r="AN134" s="209" t="e">
        <f>IF(OR(ISBLANK('Precision '!K136),M$2="N"),NA(),'Precision '!K136)</f>
        <v>#N/A</v>
      </c>
      <c r="AO134" s="209" t="e">
        <f>IF(OR(ISBLANK('Precision '!L136),N$2="N"),NA(),'Precision '!L136)</f>
        <v>#N/A</v>
      </c>
      <c r="AP134" s="209" t="e">
        <f>IF(OR(ISBLANK('Precision '!M136),O$2="N"),NA(),'Precision '!M136)</f>
        <v>#N/A</v>
      </c>
      <c r="AQ134" s="209" t="e">
        <f>IF(OR(ISBLANK('Precision '!N136),P$2="N"),NA(),'Precision '!N136)</f>
        <v>#N/A</v>
      </c>
      <c r="AR134" s="209" t="e">
        <f>IF(OR(ISBLANK('Precision '!O136),E$3="N"),NA(),'Precision '!O136)</f>
        <v>#N/A</v>
      </c>
      <c r="AS134" s="209" t="e">
        <f>IF(OR(ISBLANK('Precision '!P136),F$3="N"),NA(),'Precision '!P136)</f>
        <v>#N/A</v>
      </c>
      <c r="AT134" s="209" t="e">
        <f>IF(OR(ISBLANK('Precision '!Q136),G$3="N"),NA(),'Precision '!Q136)</f>
        <v>#N/A</v>
      </c>
      <c r="AU134" s="209" t="e">
        <f>IF(OR(ISBLANK('Precision '!R136),H$3="N"),NA(),'Precision '!R136)</f>
        <v>#N/A</v>
      </c>
      <c r="AV134" s="209" t="e">
        <f>IF(OR(ISBLANK('Precision '!S136),I$3="N"),NA(),'Precision '!S136)</f>
        <v>#N/A</v>
      </c>
      <c r="AW134" s="209" t="e">
        <f>IF(OR(ISBLANK('Precision '!T136),J$3="N"),NA(),'Precision '!T136)</f>
        <v>#N/A</v>
      </c>
      <c r="AX134" s="209" t="e">
        <f>IF(OR(ISBLANK('Precision '!U136),K$3="N"),NA(),'Precision '!U136)</f>
        <v>#N/A</v>
      </c>
      <c r="AY134" s="209" t="e">
        <f>IF(OR(ISBLANK('Precision '!V136),L$3="N"),NA(),'Precision '!V136)</f>
        <v>#N/A</v>
      </c>
      <c r="AZ134" s="209" t="e">
        <f>IF(OR(ISBLANK('Precision '!W136),M$3="N"),NA(),'Precision '!W136)</f>
        <v>#N/A</v>
      </c>
      <c r="BA134" s="209" t="e">
        <f>IF(OR(ISBLANK('Precision '!X136),N$3="N"),NA(),'Precision '!X136)</f>
        <v>#N/A</v>
      </c>
      <c r="BB134" s="209" t="e">
        <f>IF(OR(ISBLANK('Precision '!Y136),O$3="N"),NA(),'Precision '!Y136)</f>
        <v>#N/A</v>
      </c>
      <c r="BC134" s="209" t="e">
        <f>IF(OR(ISBLANK('Precision '!Z136),P$3="N"),NA(),'Precision '!Z136)</f>
        <v>#N/A</v>
      </c>
      <c r="BD134" s="204"/>
      <c r="BE134" s="204"/>
      <c r="BF134" s="204"/>
      <c r="BG134" s="204"/>
      <c r="BH134" s="204"/>
    </row>
    <row r="135" spans="1:60" x14ac:dyDescent="0.2">
      <c r="A135" s="204"/>
      <c r="B135" s="204"/>
      <c r="C135" s="204" t="str">
        <f>IF(AND(ISNUMBER('Precision '!C137),E$2="Y"),'Precision '!C137,"")</f>
        <v/>
      </c>
      <c r="D135" s="204" t="str">
        <f>IF(AND(ISNUMBER('Precision '!D137),F$2="Y"),'Precision '!D137,"")</f>
        <v/>
      </c>
      <c r="E135" s="204" t="str">
        <f>IF(AND(ISNUMBER('Precision '!E137),G$2="Y"),'Precision '!E137,"")</f>
        <v/>
      </c>
      <c r="F135" s="204" t="str">
        <f>IF(AND(ISNUMBER('Precision '!F137),H$2="Y"),'Precision '!F137,"")</f>
        <v/>
      </c>
      <c r="G135" s="204" t="str">
        <f>IF(AND(ISNUMBER('Precision '!G137),I$2="Y"),'Precision '!G137,"")</f>
        <v/>
      </c>
      <c r="H135" s="204" t="str">
        <f>IF(AND(ISNUMBER('Precision '!H137),J$2="Y"),'Precision '!H137,"")</f>
        <v/>
      </c>
      <c r="I135" s="204" t="str">
        <f>IF(AND(ISNUMBER('Precision '!I137),K$2="Y"),'Precision '!I137,"")</f>
        <v/>
      </c>
      <c r="J135" s="204" t="str">
        <f>IF(AND(ISNUMBER('Precision '!J137),L$2="Y"),'Precision '!J137,"")</f>
        <v/>
      </c>
      <c r="K135" s="204" t="str">
        <f>IF(AND(ISNUMBER('Precision '!K137),M$2="Y"),'Precision '!K137,"")</f>
        <v/>
      </c>
      <c r="L135" s="204" t="str">
        <f>IF(AND(ISNUMBER('Precision '!L137),N$2="Y"),'Precision '!L137,"")</f>
        <v/>
      </c>
      <c r="M135" s="204" t="str">
        <f>IF(AND(ISNUMBER('Precision '!M137),O$2="Y"),'Precision '!M137,"")</f>
        <v/>
      </c>
      <c r="N135" s="204" t="str">
        <f>IF(AND(ISNUMBER('Precision '!N137),P$2="Y"),'Precision '!N137,"")</f>
        <v/>
      </c>
      <c r="O135" s="204" t="str">
        <f>IF(AND(ISNUMBER('Precision '!O137),E$3="Y"),'Precision '!O137,"")</f>
        <v/>
      </c>
      <c r="P135" s="204" t="str">
        <f>IF(AND(ISNUMBER('Precision '!P137),F$3="Y"),'Precision '!P137,"")</f>
        <v/>
      </c>
      <c r="Q135" s="204" t="str">
        <f>IF(AND(ISNUMBER('Precision '!Q137),G$3="Y"),'Precision '!Q137,"")</f>
        <v/>
      </c>
      <c r="R135" s="204" t="str">
        <f>IF(AND(ISNUMBER('Precision '!R137),H$3="Y"),'Precision '!R137,"")</f>
        <v/>
      </c>
      <c r="S135" s="204" t="str">
        <f>IF(AND(ISNUMBER('Precision '!S137),I$3="Y"),'Precision '!S137,"")</f>
        <v/>
      </c>
      <c r="T135" s="204" t="str">
        <f>IF(AND(ISNUMBER('Precision '!T137),J$3="Y"),'Precision '!T137,"")</f>
        <v/>
      </c>
      <c r="U135" s="204" t="str">
        <f>IF(AND(ISNUMBER('Precision '!U137),K$3="Y"),'Precision '!U137,"")</f>
        <v/>
      </c>
      <c r="V135" s="204" t="str">
        <f>IF(AND(ISNUMBER('Precision '!V137),L$3="Y"),'Precision '!V137,"")</f>
        <v/>
      </c>
      <c r="W135" s="204" t="str">
        <f>IF(AND(ISNUMBER('Precision '!W137),M$3="Y"),'Precision '!W137,"")</f>
        <v/>
      </c>
      <c r="X135" s="204" t="str">
        <f>IF(AND(ISNUMBER('Precision '!X137),N$3="Y"),'Precision '!X137,"")</f>
        <v/>
      </c>
      <c r="Y135" s="204" t="str">
        <f>IF(AND(ISNUMBER('Precision '!Y137),O$3="Y"),'Precision '!Y137,"")</f>
        <v/>
      </c>
      <c r="Z135" s="204" t="str">
        <f>IF(AND(ISNUMBER('Precision '!Z137),P$3="Y"),'Precision '!Z137,"")</f>
        <v/>
      </c>
      <c r="AA135" s="204"/>
      <c r="AB135" s="204"/>
      <c r="AC135" s="204"/>
      <c r="AD135" s="204"/>
      <c r="AE135" s="300">
        <v>99</v>
      </c>
      <c r="AF135" s="209" t="e">
        <f>IF(OR(ISBLANK('Precision '!C137),E$2="N"),NA(),'Precision '!C137)</f>
        <v>#N/A</v>
      </c>
      <c r="AG135" s="209" t="e">
        <f>IF(OR(ISBLANK('Precision '!D137),F$2="N"),NA(),'Precision '!D137)</f>
        <v>#N/A</v>
      </c>
      <c r="AH135" s="209" t="e">
        <f>IF(OR(ISBLANK('Precision '!E137),G$2="N"),NA(),'Precision '!E137)</f>
        <v>#N/A</v>
      </c>
      <c r="AI135" s="209" t="e">
        <f>IF(OR(ISBLANK('Precision '!F137),H$2="N"),NA(),'Precision '!F137)</f>
        <v>#N/A</v>
      </c>
      <c r="AJ135" s="209" t="e">
        <f>IF(OR(ISBLANK('Precision '!G137),I$2="N"),NA(),'Precision '!G137)</f>
        <v>#N/A</v>
      </c>
      <c r="AK135" s="209" t="e">
        <f>IF(OR(ISBLANK('Precision '!H137),J$2="N"),NA(),'Precision '!H137)</f>
        <v>#N/A</v>
      </c>
      <c r="AL135" s="209" t="e">
        <f>IF(OR(ISBLANK('Precision '!I137),K$2="N"),NA(),'Precision '!I137)</f>
        <v>#N/A</v>
      </c>
      <c r="AM135" s="209" t="e">
        <f>IF(OR(ISBLANK('Precision '!J137),L$2="N"),NA(),'Precision '!J137)</f>
        <v>#N/A</v>
      </c>
      <c r="AN135" s="209" t="e">
        <f>IF(OR(ISBLANK('Precision '!K137),M$2="N"),NA(),'Precision '!K137)</f>
        <v>#N/A</v>
      </c>
      <c r="AO135" s="209" t="e">
        <f>IF(OR(ISBLANK('Precision '!L137),N$2="N"),NA(),'Precision '!L137)</f>
        <v>#N/A</v>
      </c>
      <c r="AP135" s="209" t="e">
        <f>IF(OR(ISBLANK('Precision '!M137),O$2="N"),NA(),'Precision '!M137)</f>
        <v>#N/A</v>
      </c>
      <c r="AQ135" s="209" t="e">
        <f>IF(OR(ISBLANK('Precision '!N137),P$2="N"),NA(),'Precision '!N137)</f>
        <v>#N/A</v>
      </c>
      <c r="AR135" s="209" t="e">
        <f>IF(OR(ISBLANK('Precision '!O137),E$3="N"),NA(),'Precision '!O137)</f>
        <v>#N/A</v>
      </c>
      <c r="AS135" s="209" t="e">
        <f>IF(OR(ISBLANK('Precision '!P137),F$3="N"),NA(),'Precision '!P137)</f>
        <v>#N/A</v>
      </c>
      <c r="AT135" s="209" t="e">
        <f>IF(OR(ISBLANK('Precision '!Q137),G$3="N"),NA(),'Precision '!Q137)</f>
        <v>#N/A</v>
      </c>
      <c r="AU135" s="209" t="e">
        <f>IF(OR(ISBLANK('Precision '!R137),H$3="N"),NA(),'Precision '!R137)</f>
        <v>#N/A</v>
      </c>
      <c r="AV135" s="209" t="e">
        <f>IF(OR(ISBLANK('Precision '!S137),I$3="N"),NA(),'Precision '!S137)</f>
        <v>#N/A</v>
      </c>
      <c r="AW135" s="209" t="e">
        <f>IF(OR(ISBLANK('Precision '!T137),J$3="N"),NA(),'Precision '!T137)</f>
        <v>#N/A</v>
      </c>
      <c r="AX135" s="209" t="e">
        <f>IF(OR(ISBLANK('Precision '!U137),K$3="N"),NA(),'Precision '!U137)</f>
        <v>#N/A</v>
      </c>
      <c r="AY135" s="209" t="e">
        <f>IF(OR(ISBLANK('Precision '!V137),L$3="N"),NA(),'Precision '!V137)</f>
        <v>#N/A</v>
      </c>
      <c r="AZ135" s="209" t="e">
        <f>IF(OR(ISBLANK('Precision '!W137),M$3="N"),NA(),'Precision '!W137)</f>
        <v>#N/A</v>
      </c>
      <c r="BA135" s="209" t="e">
        <f>IF(OR(ISBLANK('Precision '!X137),N$3="N"),NA(),'Precision '!X137)</f>
        <v>#N/A</v>
      </c>
      <c r="BB135" s="209" t="e">
        <f>IF(OR(ISBLANK('Precision '!Y137),O$3="N"),NA(),'Precision '!Y137)</f>
        <v>#N/A</v>
      </c>
      <c r="BC135" s="209" t="e">
        <f>IF(OR(ISBLANK('Precision '!Z137),P$3="N"),NA(),'Precision '!Z137)</f>
        <v>#N/A</v>
      </c>
      <c r="BD135" s="204"/>
      <c r="BE135" s="204"/>
      <c r="BF135" s="204"/>
      <c r="BG135" s="204"/>
      <c r="BH135" s="204"/>
    </row>
    <row r="136" spans="1:60" x14ac:dyDescent="0.2">
      <c r="A136" s="204"/>
      <c r="B136" s="204"/>
      <c r="C136" s="204" t="str">
        <f>IF(AND(ISNUMBER('Precision '!C138),E$2="Y"),'Precision '!C138,"")</f>
        <v/>
      </c>
      <c r="D136" s="204" t="str">
        <f>IF(AND(ISNUMBER('Precision '!D138),F$2="Y"),'Precision '!D138,"")</f>
        <v/>
      </c>
      <c r="E136" s="204" t="str">
        <f>IF(AND(ISNUMBER('Precision '!E138),G$2="Y"),'Precision '!E138,"")</f>
        <v/>
      </c>
      <c r="F136" s="204" t="str">
        <f>IF(AND(ISNUMBER('Precision '!F138),H$2="Y"),'Precision '!F138,"")</f>
        <v/>
      </c>
      <c r="G136" s="204" t="str">
        <f>IF(AND(ISNUMBER('Precision '!G138),I$2="Y"),'Precision '!G138,"")</f>
        <v/>
      </c>
      <c r="H136" s="204" t="str">
        <f>IF(AND(ISNUMBER('Precision '!H138),J$2="Y"),'Precision '!H138,"")</f>
        <v/>
      </c>
      <c r="I136" s="204" t="str">
        <f>IF(AND(ISNUMBER('Precision '!I138),K$2="Y"),'Precision '!I138,"")</f>
        <v/>
      </c>
      <c r="J136" s="204" t="str">
        <f>IF(AND(ISNUMBER('Precision '!J138),L$2="Y"),'Precision '!J138,"")</f>
        <v/>
      </c>
      <c r="K136" s="204" t="str">
        <f>IF(AND(ISNUMBER('Precision '!K138),M$2="Y"),'Precision '!K138,"")</f>
        <v/>
      </c>
      <c r="L136" s="204" t="str">
        <f>IF(AND(ISNUMBER('Precision '!L138),N$2="Y"),'Precision '!L138,"")</f>
        <v/>
      </c>
      <c r="M136" s="204" t="str">
        <f>IF(AND(ISNUMBER('Precision '!M138),O$2="Y"),'Precision '!M138,"")</f>
        <v/>
      </c>
      <c r="N136" s="204" t="str">
        <f>IF(AND(ISNUMBER('Precision '!N138),P$2="Y"),'Precision '!N138,"")</f>
        <v/>
      </c>
      <c r="O136" s="204" t="str">
        <f>IF(AND(ISNUMBER('Precision '!O138),E$3="Y"),'Precision '!O138,"")</f>
        <v/>
      </c>
      <c r="P136" s="204" t="str">
        <f>IF(AND(ISNUMBER('Precision '!P138),F$3="Y"),'Precision '!P138,"")</f>
        <v/>
      </c>
      <c r="Q136" s="204" t="str">
        <f>IF(AND(ISNUMBER('Precision '!Q138),G$3="Y"),'Precision '!Q138,"")</f>
        <v/>
      </c>
      <c r="R136" s="204" t="str">
        <f>IF(AND(ISNUMBER('Precision '!R138),H$3="Y"),'Precision '!R138,"")</f>
        <v/>
      </c>
      <c r="S136" s="204" t="str">
        <f>IF(AND(ISNUMBER('Precision '!S138),I$3="Y"),'Precision '!S138,"")</f>
        <v/>
      </c>
      <c r="T136" s="204" t="str">
        <f>IF(AND(ISNUMBER('Precision '!T138),J$3="Y"),'Precision '!T138,"")</f>
        <v/>
      </c>
      <c r="U136" s="204" t="str">
        <f>IF(AND(ISNUMBER('Precision '!U138),K$3="Y"),'Precision '!U138,"")</f>
        <v/>
      </c>
      <c r="V136" s="204" t="str">
        <f>IF(AND(ISNUMBER('Precision '!V138),L$3="Y"),'Precision '!V138,"")</f>
        <v/>
      </c>
      <c r="W136" s="204" t="str">
        <f>IF(AND(ISNUMBER('Precision '!W138),M$3="Y"),'Precision '!W138,"")</f>
        <v/>
      </c>
      <c r="X136" s="204" t="str">
        <f>IF(AND(ISNUMBER('Precision '!X138),N$3="Y"),'Precision '!X138,"")</f>
        <v/>
      </c>
      <c r="Y136" s="204" t="str">
        <f>IF(AND(ISNUMBER('Precision '!Y138),O$3="Y"),'Precision '!Y138,"")</f>
        <v/>
      </c>
      <c r="Z136" s="204" t="str">
        <f>IF(AND(ISNUMBER('Precision '!Z138),P$3="Y"),'Precision '!Z138,"")</f>
        <v/>
      </c>
      <c r="AA136" s="204"/>
      <c r="AB136" s="204"/>
      <c r="AC136" s="204"/>
      <c r="AD136" s="204"/>
      <c r="AE136" s="300">
        <v>100</v>
      </c>
      <c r="AF136" s="209" t="e">
        <f>IF(OR(ISBLANK('Precision '!C138),E$2="N"),NA(),'Precision '!C138)</f>
        <v>#N/A</v>
      </c>
      <c r="AG136" s="209" t="e">
        <f>IF(OR(ISBLANK('Precision '!D138),F$2="N"),NA(),'Precision '!D138)</f>
        <v>#N/A</v>
      </c>
      <c r="AH136" s="209" t="e">
        <f>IF(OR(ISBLANK('Precision '!E138),G$2="N"),NA(),'Precision '!E138)</f>
        <v>#N/A</v>
      </c>
      <c r="AI136" s="209" t="e">
        <f>IF(OR(ISBLANK('Precision '!F138),H$2="N"),NA(),'Precision '!F138)</f>
        <v>#N/A</v>
      </c>
      <c r="AJ136" s="209" t="e">
        <f>IF(OR(ISBLANK('Precision '!G138),I$2="N"),NA(),'Precision '!G138)</f>
        <v>#N/A</v>
      </c>
      <c r="AK136" s="209" t="e">
        <f>IF(OR(ISBLANK('Precision '!H138),J$2="N"),NA(),'Precision '!H138)</f>
        <v>#N/A</v>
      </c>
      <c r="AL136" s="209" t="e">
        <f>IF(OR(ISBLANK('Precision '!I138),K$2="N"),NA(),'Precision '!I138)</f>
        <v>#N/A</v>
      </c>
      <c r="AM136" s="209" t="e">
        <f>IF(OR(ISBLANK('Precision '!J138),L$2="N"),NA(),'Precision '!J138)</f>
        <v>#N/A</v>
      </c>
      <c r="AN136" s="209" t="e">
        <f>IF(OR(ISBLANK('Precision '!K138),M$2="N"),NA(),'Precision '!K138)</f>
        <v>#N/A</v>
      </c>
      <c r="AO136" s="209" t="e">
        <f>IF(OR(ISBLANK('Precision '!L138),N$2="N"),NA(),'Precision '!L138)</f>
        <v>#N/A</v>
      </c>
      <c r="AP136" s="209" t="e">
        <f>IF(OR(ISBLANK('Precision '!M138),O$2="N"),NA(),'Precision '!M138)</f>
        <v>#N/A</v>
      </c>
      <c r="AQ136" s="209" t="e">
        <f>IF(OR(ISBLANK('Precision '!N138),P$2="N"),NA(),'Precision '!N138)</f>
        <v>#N/A</v>
      </c>
      <c r="AR136" s="209" t="e">
        <f>IF(OR(ISBLANK('Precision '!O138),E$3="N"),NA(),'Precision '!O138)</f>
        <v>#N/A</v>
      </c>
      <c r="AS136" s="209" t="e">
        <f>IF(OR(ISBLANK('Precision '!P138),F$3="N"),NA(),'Precision '!P138)</f>
        <v>#N/A</v>
      </c>
      <c r="AT136" s="209" t="e">
        <f>IF(OR(ISBLANK('Precision '!Q138),G$3="N"),NA(),'Precision '!Q138)</f>
        <v>#N/A</v>
      </c>
      <c r="AU136" s="209" t="e">
        <f>IF(OR(ISBLANK('Precision '!R138),H$3="N"),NA(),'Precision '!R138)</f>
        <v>#N/A</v>
      </c>
      <c r="AV136" s="209" t="e">
        <f>IF(OR(ISBLANK('Precision '!S138),I$3="N"),NA(),'Precision '!S138)</f>
        <v>#N/A</v>
      </c>
      <c r="AW136" s="209" t="e">
        <f>IF(OR(ISBLANK('Precision '!T138),J$3="N"),NA(),'Precision '!T138)</f>
        <v>#N/A</v>
      </c>
      <c r="AX136" s="209" t="e">
        <f>IF(OR(ISBLANK('Precision '!U138),K$3="N"),NA(),'Precision '!U138)</f>
        <v>#N/A</v>
      </c>
      <c r="AY136" s="209" t="e">
        <f>IF(OR(ISBLANK('Precision '!V138),L$3="N"),NA(),'Precision '!V138)</f>
        <v>#N/A</v>
      </c>
      <c r="AZ136" s="209" t="e">
        <f>IF(OR(ISBLANK('Precision '!W138),M$3="N"),NA(),'Precision '!W138)</f>
        <v>#N/A</v>
      </c>
      <c r="BA136" s="209" t="e">
        <f>IF(OR(ISBLANK('Precision '!X138),N$3="N"),NA(),'Precision '!X138)</f>
        <v>#N/A</v>
      </c>
      <c r="BB136" s="209" t="e">
        <f>IF(OR(ISBLANK('Precision '!Y138),O$3="N"),NA(),'Precision '!Y138)</f>
        <v>#N/A</v>
      </c>
      <c r="BC136" s="209" t="e">
        <f>IF(OR(ISBLANK('Precision '!Z138),P$3="N"),NA(),'Precision '!Z138)</f>
        <v>#N/A</v>
      </c>
      <c r="BD136" s="204"/>
      <c r="BE136" s="204"/>
      <c r="BF136" s="204"/>
      <c r="BG136" s="204"/>
      <c r="BH136" s="204"/>
    </row>
    <row r="137" spans="1:60" x14ac:dyDescent="0.2">
      <c r="A137" s="204"/>
      <c r="B137" s="204"/>
      <c r="C137" s="204" t="str">
        <f>IF(AND(ISNUMBER('Precision '!C139),E$2="Y"),'Precision '!C139,"")</f>
        <v/>
      </c>
      <c r="D137" s="204" t="str">
        <f>IF(AND(ISNUMBER('Precision '!D139),F$2="Y"),'Precision '!D139,"")</f>
        <v/>
      </c>
      <c r="E137" s="204" t="str">
        <f>IF(AND(ISNUMBER('Precision '!E139),G$2="Y"),'Precision '!E139,"")</f>
        <v/>
      </c>
      <c r="F137" s="204" t="str">
        <f>IF(AND(ISNUMBER('Precision '!F139),H$2="Y"),'Precision '!F139,"")</f>
        <v/>
      </c>
      <c r="G137" s="204" t="str">
        <f>IF(AND(ISNUMBER('Precision '!G139),I$2="Y"),'Precision '!G139,"")</f>
        <v/>
      </c>
      <c r="H137" s="204" t="str">
        <f>IF(AND(ISNUMBER('Precision '!H139),J$2="Y"),'Precision '!H139,"")</f>
        <v/>
      </c>
      <c r="I137" s="204" t="str">
        <f>IF(AND(ISNUMBER('Precision '!I139),K$2="Y"),'Precision '!I139,"")</f>
        <v/>
      </c>
      <c r="J137" s="204" t="str">
        <f>IF(AND(ISNUMBER('Precision '!J139),L$2="Y"),'Precision '!J139,"")</f>
        <v/>
      </c>
      <c r="K137" s="204" t="str">
        <f>IF(AND(ISNUMBER('Precision '!K139),M$2="Y"),'Precision '!K139,"")</f>
        <v/>
      </c>
      <c r="L137" s="204" t="str">
        <f>IF(AND(ISNUMBER('Precision '!L139),N$2="Y"),'Precision '!L139,"")</f>
        <v/>
      </c>
      <c r="M137" s="204" t="str">
        <f>IF(AND(ISNUMBER('Precision '!M139),O$2="Y"),'Precision '!M139,"")</f>
        <v/>
      </c>
      <c r="N137" s="204" t="str">
        <f>IF(AND(ISNUMBER('Precision '!N139),P$2="Y"),'Precision '!N139,"")</f>
        <v/>
      </c>
      <c r="O137" s="204" t="str">
        <f>IF(AND(ISNUMBER('Precision '!O139),E$3="Y"),'Precision '!O139,"")</f>
        <v/>
      </c>
      <c r="P137" s="204" t="str">
        <f>IF(AND(ISNUMBER('Precision '!P139),F$3="Y"),'Precision '!P139,"")</f>
        <v/>
      </c>
      <c r="Q137" s="204" t="str">
        <f>IF(AND(ISNUMBER('Precision '!Q139),G$3="Y"),'Precision '!Q139,"")</f>
        <v/>
      </c>
      <c r="R137" s="204" t="str">
        <f>IF(AND(ISNUMBER('Precision '!R139),H$3="Y"),'Precision '!R139,"")</f>
        <v/>
      </c>
      <c r="S137" s="204" t="str">
        <f>IF(AND(ISNUMBER('Precision '!S139),I$3="Y"),'Precision '!S139,"")</f>
        <v/>
      </c>
      <c r="T137" s="204" t="str">
        <f>IF(AND(ISNUMBER('Precision '!T139),J$3="Y"),'Precision '!T139,"")</f>
        <v/>
      </c>
      <c r="U137" s="204" t="str">
        <f>IF(AND(ISNUMBER('Precision '!U139),K$3="Y"),'Precision '!U139,"")</f>
        <v/>
      </c>
      <c r="V137" s="204" t="str">
        <f>IF(AND(ISNUMBER('Precision '!V139),L$3="Y"),'Precision '!V139,"")</f>
        <v/>
      </c>
      <c r="W137" s="204" t="str">
        <f>IF(AND(ISNUMBER('Precision '!W139),M$3="Y"),'Precision '!W139,"")</f>
        <v/>
      </c>
      <c r="X137" s="204" t="str">
        <f>IF(AND(ISNUMBER('Precision '!X139),N$3="Y"),'Precision '!X139,"")</f>
        <v/>
      </c>
      <c r="Y137" s="204" t="str">
        <f>IF(AND(ISNUMBER('Precision '!Y139),O$3="Y"),'Precision '!Y139,"")</f>
        <v/>
      </c>
      <c r="Z137" s="204" t="str">
        <f>IF(AND(ISNUMBER('Precision '!Z139),P$3="Y"),'Precision '!Z139,"")</f>
        <v/>
      </c>
      <c r="AA137" s="204"/>
      <c r="AB137" s="204"/>
      <c r="AC137" s="204"/>
      <c r="AD137" s="204"/>
      <c r="AE137" s="300">
        <v>101</v>
      </c>
      <c r="AF137" s="209" t="e">
        <f>IF(OR(ISBLANK('Precision '!C139),E$2="N"),NA(),'Precision '!C139)</f>
        <v>#N/A</v>
      </c>
      <c r="AG137" s="209" t="e">
        <f>IF(OR(ISBLANK('Precision '!D139),F$2="N"),NA(),'Precision '!D139)</f>
        <v>#N/A</v>
      </c>
      <c r="AH137" s="209" t="e">
        <f>IF(OR(ISBLANK('Precision '!E139),G$2="N"),NA(),'Precision '!E139)</f>
        <v>#N/A</v>
      </c>
      <c r="AI137" s="209" t="e">
        <f>IF(OR(ISBLANK('Precision '!F139),H$2="N"),NA(),'Precision '!F139)</f>
        <v>#N/A</v>
      </c>
      <c r="AJ137" s="209" t="e">
        <f>IF(OR(ISBLANK('Precision '!G139),I$2="N"),NA(),'Precision '!G139)</f>
        <v>#N/A</v>
      </c>
      <c r="AK137" s="209" t="e">
        <f>IF(OR(ISBLANK('Precision '!H139),J$2="N"),NA(),'Precision '!H139)</f>
        <v>#N/A</v>
      </c>
      <c r="AL137" s="209" t="e">
        <f>IF(OR(ISBLANK('Precision '!I139),K$2="N"),NA(),'Precision '!I139)</f>
        <v>#N/A</v>
      </c>
      <c r="AM137" s="209" t="e">
        <f>IF(OR(ISBLANK('Precision '!J139),L$2="N"),NA(),'Precision '!J139)</f>
        <v>#N/A</v>
      </c>
      <c r="AN137" s="209" t="e">
        <f>IF(OR(ISBLANK('Precision '!K139),M$2="N"),NA(),'Precision '!K139)</f>
        <v>#N/A</v>
      </c>
      <c r="AO137" s="209" t="e">
        <f>IF(OR(ISBLANK('Precision '!L139),N$2="N"),NA(),'Precision '!L139)</f>
        <v>#N/A</v>
      </c>
      <c r="AP137" s="209" t="e">
        <f>IF(OR(ISBLANK('Precision '!M139),O$2="N"),NA(),'Precision '!M139)</f>
        <v>#N/A</v>
      </c>
      <c r="AQ137" s="209" t="e">
        <f>IF(OR(ISBLANK('Precision '!N139),P$2="N"),NA(),'Precision '!N139)</f>
        <v>#N/A</v>
      </c>
      <c r="AR137" s="209" t="e">
        <f>IF(OR(ISBLANK('Precision '!O139),E$3="N"),NA(),'Precision '!O139)</f>
        <v>#N/A</v>
      </c>
      <c r="AS137" s="209" t="e">
        <f>IF(OR(ISBLANK('Precision '!P139),F$3="N"),NA(),'Precision '!P139)</f>
        <v>#N/A</v>
      </c>
      <c r="AT137" s="209" t="e">
        <f>IF(OR(ISBLANK('Precision '!Q139),G$3="N"),NA(),'Precision '!Q139)</f>
        <v>#N/A</v>
      </c>
      <c r="AU137" s="209" t="e">
        <f>IF(OR(ISBLANK('Precision '!R139),H$3="N"),NA(),'Precision '!R139)</f>
        <v>#N/A</v>
      </c>
      <c r="AV137" s="209" t="e">
        <f>IF(OR(ISBLANK('Precision '!S139),I$3="N"),NA(),'Precision '!S139)</f>
        <v>#N/A</v>
      </c>
      <c r="AW137" s="209" t="e">
        <f>IF(OR(ISBLANK('Precision '!T139),J$3="N"),NA(),'Precision '!T139)</f>
        <v>#N/A</v>
      </c>
      <c r="AX137" s="209" t="e">
        <f>IF(OR(ISBLANK('Precision '!U139),K$3="N"),NA(),'Precision '!U139)</f>
        <v>#N/A</v>
      </c>
      <c r="AY137" s="209" t="e">
        <f>IF(OR(ISBLANK('Precision '!V139),L$3="N"),NA(),'Precision '!V139)</f>
        <v>#N/A</v>
      </c>
      <c r="AZ137" s="209" t="e">
        <f>IF(OR(ISBLANK('Precision '!W139),M$3="N"),NA(),'Precision '!W139)</f>
        <v>#N/A</v>
      </c>
      <c r="BA137" s="209" t="e">
        <f>IF(OR(ISBLANK('Precision '!X139),N$3="N"),NA(),'Precision '!X139)</f>
        <v>#N/A</v>
      </c>
      <c r="BB137" s="209" t="e">
        <f>IF(OR(ISBLANK('Precision '!Y139),O$3="N"),NA(),'Precision '!Y139)</f>
        <v>#N/A</v>
      </c>
      <c r="BC137" s="209" t="e">
        <f>IF(OR(ISBLANK('Precision '!Z139),P$3="N"),NA(),'Precision '!Z139)</f>
        <v>#N/A</v>
      </c>
      <c r="BD137" s="204"/>
      <c r="BE137" s="204"/>
      <c r="BF137" s="204"/>
      <c r="BG137" s="204"/>
      <c r="BH137" s="204"/>
    </row>
    <row r="138" spans="1:60" x14ac:dyDescent="0.2">
      <c r="A138" s="204"/>
      <c r="B138" s="204"/>
      <c r="C138" s="204" t="str">
        <f>IF(AND(ISNUMBER('Precision '!C140),E$2="Y"),'Precision '!C140,"")</f>
        <v/>
      </c>
      <c r="D138" s="204" t="str">
        <f>IF(AND(ISNUMBER('Precision '!D140),F$2="Y"),'Precision '!D140,"")</f>
        <v/>
      </c>
      <c r="E138" s="204" t="str">
        <f>IF(AND(ISNUMBER('Precision '!E140),G$2="Y"),'Precision '!E140,"")</f>
        <v/>
      </c>
      <c r="F138" s="204" t="str">
        <f>IF(AND(ISNUMBER('Precision '!F140),H$2="Y"),'Precision '!F140,"")</f>
        <v/>
      </c>
      <c r="G138" s="204" t="str">
        <f>IF(AND(ISNUMBER('Precision '!G140),I$2="Y"),'Precision '!G140,"")</f>
        <v/>
      </c>
      <c r="H138" s="204" t="str">
        <f>IF(AND(ISNUMBER('Precision '!H140),J$2="Y"),'Precision '!H140,"")</f>
        <v/>
      </c>
      <c r="I138" s="204" t="str">
        <f>IF(AND(ISNUMBER('Precision '!I140),K$2="Y"),'Precision '!I140,"")</f>
        <v/>
      </c>
      <c r="J138" s="204" t="str">
        <f>IF(AND(ISNUMBER('Precision '!J140),L$2="Y"),'Precision '!J140,"")</f>
        <v/>
      </c>
      <c r="K138" s="204" t="str">
        <f>IF(AND(ISNUMBER('Precision '!K140),M$2="Y"),'Precision '!K140,"")</f>
        <v/>
      </c>
      <c r="L138" s="204" t="str">
        <f>IF(AND(ISNUMBER('Precision '!L140),N$2="Y"),'Precision '!L140,"")</f>
        <v/>
      </c>
      <c r="M138" s="204" t="str">
        <f>IF(AND(ISNUMBER('Precision '!M140),O$2="Y"),'Precision '!M140,"")</f>
        <v/>
      </c>
      <c r="N138" s="204" t="str">
        <f>IF(AND(ISNUMBER('Precision '!N140),P$2="Y"),'Precision '!N140,"")</f>
        <v/>
      </c>
      <c r="O138" s="204" t="str">
        <f>IF(AND(ISNUMBER('Precision '!O140),E$3="Y"),'Precision '!O140,"")</f>
        <v/>
      </c>
      <c r="P138" s="204" t="str">
        <f>IF(AND(ISNUMBER('Precision '!P140),F$3="Y"),'Precision '!P140,"")</f>
        <v/>
      </c>
      <c r="Q138" s="204" t="str">
        <f>IF(AND(ISNUMBER('Precision '!Q140),G$3="Y"),'Precision '!Q140,"")</f>
        <v/>
      </c>
      <c r="R138" s="204" t="str">
        <f>IF(AND(ISNUMBER('Precision '!R140),H$3="Y"),'Precision '!R140,"")</f>
        <v/>
      </c>
      <c r="S138" s="204" t="str">
        <f>IF(AND(ISNUMBER('Precision '!S140),I$3="Y"),'Precision '!S140,"")</f>
        <v/>
      </c>
      <c r="T138" s="204" t="str">
        <f>IF(AND(ISNUMBER('Precision '!T140),J$3="Y"),'Precision '!T140,"")</f>
        <v/>
      </c>
      <c r="U138" s="204" t="str">
        <f>IF(AND(ISNUMBER('Precision '!U140),K$3="Y"),'Precision '!U140,"")</f>
        <v/>
      </c>
      <c r="V138" s="204" t="str">
        <f>IF(AND(ISNUMBER('Precision '!V140),L$3="Y"),'Precision '!V140,"")</f>
        <v/>
      </c>
      <c r="W138" s="204" t="str">
        <f>IF(AND(ISNUMBER('Precision '!W140),M$3="Y"),'Precision '!W140,"")</f>
        <v/>
      </c>
      <c r="X138" s="204" t="str">
        <f>IF(AND(ISNUMBER('Precision '!X140),N$3="Y"),'Precision '!X140,"")</f>
        <v/>
      </c>
      <c r="Y138" s="204" t="str">
        <f>IF(AND(ISNUMBER('Precision '!Y140),O$3="Y"),'Precision '!Y140,"")</f>
        <v/>
      </c>
      <c r="Z138" s="204" t="str">
        <f>IF(AND(ISNUMBER('Precision '!Z140),P$3="Y"),'Precision '!Z140,"")</f>
        <v/>
      </c>
      <c r="AA138" s="204"/>
      <c r="AB138" s="204"/>
      <c r="AC138" s="204"/>
      <c r="AD138" s="204"/>
      <c r="AE138" s="300">
        <v>102</v>
      </c>
      <c r="AF138" s="209" t="e">
        <f>IF(OR(ISBLANK('Precision '!C140),E$2="N"),NA(),'Precision '!C140)</f>
        <v>#N/A</v>
      </c>
      <c r="AG138" s="209" t="e">
        <f>IF(OR(ISBLANK('Precision '!D140),F$2="N"),NA(),'Precision '!D140)</f>
        <v>#N/A</v>
      </c>
      <c r="AH138" s="209" t="e">
        <f>IF(OR(ISBLANK('Precision '!E140),G$2="N"),NA(),'Precision '!E140)</f>
        <v>#N/A</v>
      </c>
      <c r="AI138" s="209" t="e">
        <f>IF(OR(ISBLANK('Precision '!F140),H$2="N"),NA(),'Precision '!F140)</f>
        <v>#N/A</v>
      </c>
      <c r="AJ138" s="209" t="e">
        <f>IF(OR(ISBLANK('Precision '!G140),I$2="N"),NA(),'Precision '!G140)</f>
        <v>#N/A</v>
      </c>
      <c r="AK138" s="209" t="e">
        <f>IF(OR(ISBLANK('Precision '!H140),J$2="N"),NA(),'Precision '!H140)</f>
        <v>#N/A</v>
      </c>
      <c r="AL138" s="209" t="e">
        <f>IF(OR(ISBLANK('Precision '!I140),K$2="N"),NA(),'Precision '!I140)</f>
        <v>#N/A</v>
      </c>
      <c r="AM138" s="209" t="e">
        <f>IF(OR(ISBLANK('Precision '!J140),L$2="N"),NA(),'Precision '!J140)</f>
        <v>#N/A</v>
      </c>
      <c r="AN138" s="209" t="e">
        <f>IF(OR(ISBLANK('Precision '!K140),M$2="N"),NA(),'Precision '!K140)</f>
        <v>#N/A</v>
      </c>
      <c r="AO138" s="209" t="e">
        <f>IF(OR(ISBLANK('Precision '!L140),N$2="N"),NA(),'Precision '!L140)</f>
        <v>#N/A</v>
      </c>
      <c r="AP138" s="209" t="e">
        <f>IF(OR(ISBLANK('Precision '!M140),O$2="N"),NA(),'Precision '!M140)</f>
        <v>#N/A</v>
      </c>
      <c r="AQ138" s="209" t="e">
        <f>IF(OR(ISBLANK('Precision '!N140),P$2="N"),NA(),'Precision '!N140)</f>
        <v>#N/A</v>
      </c>
      <c r="AR138" s="209" t="e">
        <f>IF(OR(ISBLANK('Precision '!O140),E$3="N"),NA(),'Precision '!O140)</f>
        <v>#N/A</v>
      </c>
      <c r="AS138" s="209" t="e">
        <f>IF(OR(ISBLANK('Precision '!P140),F$3="N"),NA(),'Precision '!P140)</f>
        <v>#N/A</v>
      </c>
      <c r="AT138" s="209" t="e">
        <f>IF(OR(ISBLANK('Precision '!Q140),G$3="N"),NA(),'Precision '!Q140)</f>
        <v>#N/A</v>
      </c>
      <c r="AU138" s="209" t="e">
        <f>IF(OR(ISBLANK('Precision '!R140),H$3="N"),NA(),'Precision '!R140)</f>
        <v>#N/A</v>
      </c>
      <c r="AV138" s="209" t="e">
        <f>IF(OR(ISBLANK('Precision '!S140),I$3="N"),NA(),'Precision '!S140)</f>
        <v>#N/A</v>
      </c>
      <c r="AW138" s="209" t="e">
        <f>IF(OR(ISBLANK('Precision '!T140),J$3="N"),NA(),'Precision '!T140)</f>
        <v>#N/A</v>
      </c>
      <c r="AX138" s="209" t="e">
        <f>IF(OR(ISBLANK('Precision '!U140),K$3="N"),NA(),'Precision '!U140)</f>
        <v>#N/A</v>
      </c>
      <c r="AY138" s="209" t="e">
        <f>IF(OR(ISBLANK('Precision '!V140),L$3="N"),NA(),'Precision '!V140)</f>
        <v>#N/A</v>
      </c>
      <c r="AZ138" s="209" t="e">
        <f>IF(OR(ISBLANK('Precision '!W140),M$3="N"),NA(),'Precision '!W140)</f>
        <v>#N/A</v>
      </c>
      <c r="BA138" s="209" t="e">
        <f>IF(OR(ISBLANK('Precision '!X140),N$3="N"),NA(),'Precision '!X140)</f>
        <v>#N/A</v>
      </c>
      <c r="BB138" s="209" t="e">
        <f>IF(OR(ISBLANK('Precision '!Y140),O$3="N"),NA(),'Precision '!Y140)</f>
        <v>#N/A</v>
      </c>
      <c r="BC138" s="209" t="e">
        <f>IF(OR(ISBLANK('Precision '!Z140),P$3="N"),NA(),'Precision '!Z140)</f>
        <v>#N/A</v>
      </c>
      <c r="BD138" s="204"/>
      <c r="BE138" s="204"/>
      <c r="BF138" s="204"/>
      <c r="BG138" s="204"/>
      <c r="BH138" s="204"/>
    </row>
    <row r="139" spans="1:60" x14ac:dyDescent="0.2">
      <c r="A139" s="204"/>
      <c r="B139" s="204"/>
      <c r="C139" s="204" t="str">
        <f>IF(AND(ISNUMBER('Precision '!C141),E$2="Y"),'Precision '!C141,"")</f>
        <v/>
      </c>
      <c r="D139" s="204" t="str">
        <f>IF(AND(ISNUMBER('Precision '!D141),F$2="Y"),'Precision '!D141,"")</f>
        <v/>
      </c>
      <c r="E139" s="204" t="str">
        <f>IF(AND(ISNUMBER('Precision '!E141),G$2="Y"),'Precision '!E141,"")</f>
        <v/>
      </c>
      <c r="F139" s="204" t="str">
        <f>IF(AND(ISNUMBER('Precision '!F141),H$2="Y"),'Precision '!F141,"")</f>
        <v/>
      </c>
      <c r="G139" s="204" t="str">
        <f>IF(AND(ISNUMBER('Precision '!G141),I$2="Y"),'Precision '!G141,"")</f>
        <v/>
      </c>
      <c r="H139" s="204" t="str">
        <f>IF(AND(ISNUMBER('Precision '!H141),J$2="Y"),'Precision '!H141,"")</f>
        <v/>
      </c>
      <c r="I139" s="204" t="str">
        <f>IF(AND(ISNUMBER('Precision '!I141),K$2="Y"),'Precision '!I141,"")</f>
        <v/>
      </c>
      <c r="J139" s="204" t="str">
        <f>IF(AND(ISNUMBER('Precision '!J141),L$2="Y"),'Precision '!J141,"")</f>
        <v/>
      </c>
      <c r="K139" s="204" t="str">
        <f>IF(AND(ISNUMBER('Precision '!K141),M$2="Y"),'Precision '!K141,"")</f>
        <v/>
      </c>
      <c r="L139" s="204" t="str">
        <f>IF(AND(ISNUMBER('Precision '!L141),N$2="Y"),'Precision '!L141,"")</f>
        <v/>
      </c>
      <c r="M139" s="204" t="str">
        <f>IF(AND(ISNUMBER('Precision '!M141),O$2="Y"),'Precision '!M141,"")</f>
        <v/>
      </c>
      <c r="N139" s="204" t="str">
        <f>IF(AND(ISNUMBER('Precision '!N141),P$2="Y"),'Precision '!N141,"")</f>
        <v/>
      </c>
      <c r="O139" s="204" t="str">
        <f>IF(AND(ISNUMBER('Precision '!O141),E$3="Y"),'Precision '!O141,"")</f>
        <v/>
      </c>
      <c r="P139" s="204" t="str">
        <f>IF(AND(ISNUMBER('Precision '!P141),F$3="Y"),'Precision '!P141,"")</f>
        <v/>
      </c>
      <c r="Q139" s="204" t="str">
        <f>IF(AND(ISNUMBER('Precision '!Q141),G$3="Y"),'Precision '!Q141,"")</f>
        <v/>
      </c>
      <c r="R139" s="204" t="str">
        <f>IF(AND(ISNUMBER('Precision '!R141),H$3="Y"),'Precision '!R141,"")</f>
        <v/>
      </c>
      <c r="S139" s="204" t="str">
        <f>IF(AND(ISNUMBER('Precision '!S141),I$3="Y"),'Precision '!S141,"")</f>
        <v/>
      </c>
      <c r="T139" s="204" t="str">
        <f>IF(AND(ISNUMBER('Precision '!T141),J$3="Y"),'Precision '!T141,"")</f>
        <v/>
      </c>
      <c r="U139" s="204" t="str">
        <f>IF(AND(ISNUMBER('Precision '!U141),K$3="Y"),'Precision '!U141,"")</f>
        <v/>
      </c>
      <c r="V139" s="204" t="str">
        <f>IF(AND(ISNUMBER('Precision '!V141),L$3="Y"),'Precision '!V141,"")</f>
        <v/>
      </c>
      <c r="W139" s="204" t="str">
        <f>IF(AND(ISNUMBER('Precision '!W141),M$3="Y"),'Precision '!W141,"")</f>
        <v/>
      </c>
      <c r="X139" s="204" t="str">
        <f>IF(AND(ISNUMBER('Precision '!X141),N$3="Y"),'Precision '!X141,"")</f>
        <v/>
      </c>
      <c r="Y139" s="204" t="str">
        <f>IF(AND(ISNUMBER('Precision '!Y141),O$3="Y"),'Precision '!Y141,"")</f>
        <v/>
      </c>
      <c r="Z139" s="204" t="str">
        <f>IF(AND(ISNUMBER('Precision '!Z141),P$3="Y"),'Precision '!Z141,"")</f>
        <v/>
      </c>
      <c r="AA139" s="204"/>
      <c r="AB139" s="204"/>
      <c r="AC139" s="204"/>
      <c r="AD139" s="204"/>
      <c r="AE139" s="300">
        <v>103</v>
      </c>
      <c r="AF139" s="209" t="e">
        <f>IF(OR(ISBLANK('Precision '!C141),E$2="N"),NA(),'Precision '!C141)</f>
        <v>#N/A</v>
      </c>
      <c r="AG139" s="209" t="e">
        <f>IF(OR(ISBLANK('Precision '!D141),F$2="N"),NA(),'Precision '!D141)</f>
        <v>#N/A</v>
      </c>
      <c r="AH139" s="209" t="e">
        <f>IF(OR(ISBLANK('Precision '!E141),G$2="N"),NA(),'Precision '!E141)</f>
        <v>#N/A</v>
      </c>
      <c r="AI139" s="209" t="e">
        <f>IF(OR(ISBLANK('Precision '!F141),H$2="N"),NA(),'Precision '!F141)</f>
        <v>#N/A</v>
      </c>
      <c r="AJ139" s="209" t="e">
        <f>IF(OR(ISBLANK('Precision '!G141),I$2="N"),NA(),'Precision '!G141)</f>
        <v>#N/A</v>
      </c>
      <c r="AK139" s="209" t="e">
        <f>IF(OR(ISBLANK('Precision '!H141),J$2="N"),NA(),'Precision '!H141)</f>
        <v>#N/A</v>
      </c>
      <c r="AL139" s="209" t="e">
        <f>IF(OR(ISBLANK('Precision '!I141),K$2="N"),NA(),'Precision '!I141)</f>
        <v>#N/A</v>
      </c>
      <c r="AM139" s="209" t="e">
        <f>IF(OR(ISBLANK('Precision '!J141),L$2="N"),NA(),'Precision '!J141)</f>
        <v>#N/A</v>
      </c>
      <c r="AN139" s="209" t="e">
        <f>IF(OR(ISBLANK('Precision '!K141),M$2="N"),NA(),'Precision '!K141)</f>
        <v>#N/A</v>
      </c>
      <c r="AO139" s="209" t="e">
        <f>IF(OR(ISBLANK('Precision '!L141),N$2="N"),NA(),'Precision '!L141)</f>
        <v>#N/A</v>
      </c>
      <c r="AP139" s="209" t="e">
        <f>IF(OR(ISBLANK('Precision '!M141),O$2="N"),NA(),'Precision '!M141)</f>
        <v>#N/A</v>
      </c>
      <c r="AQ139" s="209" t="e">
        <f>IF(OR(ISBLANK('Precision '!N141),P$2="N"),NA(),'Precision '!N141)</f>
        <v>#N/A</v>
      </c>
      <c r="AR139" s="209" t="e">
        <f>IF(OR(ISBLANK('Precision '!O141),E$3="N"),NA(),'Precision '!O141)</f>
        <v>#N/A</v>
      </c>
      <c r="AS139" s="209" t="e">
        <f>IF(OR(ISBLANK('Precision '!P141),F$3="N"),NA(),'Precision '!P141)</f>
        <v>#N/A</v>
      </c>
      <c r="AT139" s="209" t="e">
        <f>IF(OR(ISBLANK('Precision '!Q141),G$3="N"),NA(),'Precision '!Q141)</f>
        <v>#N/A</v>
      </c>
      <c r="AU139" s="209" t="e">
        <f>IF(OR(ISBLANK('Precision '!R141),H$3="N"),NA(),'Precision '!R141)</f>
        <v>#N/A</v>
      </c>
      <c r="AV139" s="209" t="e">
        <f>IF(OR(ISBLANK('Precision '!S141),I$3="N"),NA(),'Precision '!S141)</f>
        <v>#N/A</v>
      </c>
      <c r="AW139" s="209" t="e">
        <f>IF(OR(ISBLANK('Precision '!T141),J$3="N"),NA(),'Precision '!T141)</f>
        <v>#N/A</v>
      </c>
      <c r="AX139" s="209" t="e">
        <f>IF(OR(ISBLANK('Precision '!U141),K$3="N"),NA(),'Precision '!U141)</f>
        <v>#N/A</v>
      </c>
      <c r="AY139" s="209" t="e">
        <f>IF(OR(ISBLANK('Precision '!V141),L$3="N"),NA(),'Precision '!V141)</f>
        <v>#N/A</v>
      </c>
      <c r="AZ139" s="209" t="e">
        <f>IF(OR(ISBLANK('Precision '!W141),M$3="N"),NA(),'Precision '!W141)</f>
        <v>#N/A</v>
      </c>
      <c r="BA139" s="209" t="e">
        <f>IF(OR(ISBLANK('Precision '!X141),N$3="N"),NA(),'Precision '!X141)</f>
        <v>#N/A</v>
      </c>
      <c r="BB139" s="209" t="e">
        <f>IF(OR(ISBLANK('Precision '!Y141),O$3="N"),NA(),'Precision '!Y141)</f>
        <v>#N/A</v>
      </c>
      <c r="BC139" s="209" t="e">
        <f>IF(OR(ISBLANK('Precision '!Z141),P$3="N"),NA(),'Precision '!Z141)</f>
        <v>#N/A</v>
      </c>
      <c r="BD139" s="204"/>
      <c r="BE139" s="204"/>
      <c r="BF139" s="204"/>
      <c r="BG139" s="204"/>
      <c r="BH139" s="204"/>
    </row>
    <row r="140" spans="1:60" x14ac:dyDescent="0.2">
      <c r="A140" s="204"/>
      <c r="B140" s="204"/>
      <c r="C140" s="204" t="str">
        <f>IF(AND(ISNUMBER('Precision '!C142),E$2="Y"),'Precision '!C142,"")</f>
        <v/>
      </c>
      <c r="D140" s="204" t="str">
        <f>IF(AND(ISNUMBER('Precision '!D142),F$2="Y"),'Precision '!D142,"")</f>
        <v/>
      </c>
      <c r="E140" s="204" t="str">
        <f>IF(AND(ISNUMBER('Precision '!E142),G$2="Y"),'Precision '!E142,"")</f>
        <v/>
      </c>
      <c r="F140" s="204" t="str">
        <f>IF(AND(ISNUMBER('Precision '!F142),H$2="Y"),'Precision '!F142,"")</f>
        <v/>
      </c>
      <c r="G140" s="204" t="str">
        <f>IF(AND(ISNUMBER('Precision '!G142),I$2="Y"),'Precision '!G142,"")</f>
        <v/>
      </c>
      <c r="H140" s="204" t="str">
        <f>IF(AND(ISNUMBER('Precision '!H142),J$2="Y"),'Precision '!H142,"")</f>
        <v/>
      </c>
      <c r="I140" s="204" t="str">
        <f>IF(AND(ISNUMBER('Precision '!I142),K$2="Y"),'Precision '!I142,"")</f>
        <v/>
      </c>
      <c r="J140" s="204" t="str">
        <f>IF(AND(ISNUMBER('Precision '!J142),L$2="Y"),'Precision '!J142,"")</f>
        <v/>
      </c>
      <c r="K140" s="204" t="str">
        <f>IF(AND(ISNUMBER('Precision '!K142),M$2="Y"),'Precision '!K142,"")</f>
        <v/>
      </c>
      <c r="L140" s="204" t="str">
        <f>IF(AND(ISNUMBER('Precision '!L142),N$2="Y"),'Precision '!L142,"")</f>
        <v/>
      </c>
      <c r="M140" s="204" t="str">
        <f>IF(AND(ISNUMBER('Precision '!M142),O$2="Y"),'Precision '!M142,"")</f>
        <v/>
      </c>
      <c r="N140" s="204" t="str">
        <f>IF(AND(ISNUMBER('Precision '!N142),P$2="Y"),'Precision '!N142,"")</f>
        <v/>
      </c>
      <c r="O140" s="204" t="str">
        <f>IF(AND(ISNUMBER('Precision '!O142),E$3="Y"),'Precision '!O142,"")</f>
        <v/>
      </c>
      <c r="P140" s="204" t="str">
        <f>IF(AND(ISNUMBER('Precision '!P142),F$3="Y"),'Precision '!P142,"")</f>
        <v/>
      </c>
      <c r="Q140" s="204" t="str">
        <f>IF(AND(ISNUMBER('Precision '!Q142),G$3="Y"),'Precision '!Q142,"")</f>
        <v/>
      </c>
      <c r="R140" s="204" t="str">
        <f>IF(AND(ISNUMBER('Precision '!R142),H$3="Y"),'Precision '!R142,"")</f>
        <v/>
      </c>
      <c r="S140" s="204" t="str">
        <f>IF(AND(ISNUMBER('Precision '!S142),I$3="Y"),'Precision '!S142,"")</f>
        <v/>
      </c>
      <c r="T140" s="204" t="str">
        <f>IF(AND(ISNUMBER('Precision '!T142),J$3="Y"),'Precision '!T142,"")</f>
        <v/>
      </c>
      <c r="U140" s="204" t="str">
        <f>IF(AND(ISNUMBER('Precision '!U142),K$3="Y"),'Precision '!U142,"")</f>
        <v/>
      </c>
      <c r="V140" s="204" t="str">
        <f>IF(AND(ISNUMBER('Precision '!V142),L$3="Y"),'Precision '!V142,"")</f>
        <v/>
      </c>
      <c r="W140" s="204" t="str">
        <f>IF(AND(ISNUMBER('Precision '!W142),M$3="Y"),'Precision '!W142,"")</f>
        <v/>
      </c>
      <c r="X140" s="204" t="str">
        <f>IF(AND(ISNUMBER('Precision '!X142),N$3="Y"),'Precision '!X142,"")</f>
        <v/>
      </c>
      <c r="Y140" s="204" t="str">
        <f>IF(AND(ISNUMBER('Precision '!Y142),O$3="Y"),'Precision '!Y142,"")</f>
        <v/>
      </c>
      <c r="Z140" s="204" t="str">
        <f>IF(AND(ISNUMBER('Precision '!Z142),P$3="Y"),'Precision '!Z142,"")</f>
        <v/>
      </c>
      <c r="AA140" s="204"/>
      <c r="AB140" s="204"/>
      <c r="AC140" s="204"/>
      <c r="AD140" s="204"/>
      <c r="AE140" s="300">
        <v>104</v>
      </c>
      <c r="AF140" s="209" t="e">
        <f>IF(OR(ISBLANK('Precision '!C142),E$2="N"),NA(),'Precision '!C142)</f>
        <v>#N/A</v>
      </c>
      <c r="AG140" s="209" t="e">
        <f>IF(OR(ISBLANK('Precision '!D142),F$2="N"),NA(),'Precision '!D142)</f>
        <v>#N/A</v>
      </c>
      <c r="AH140" s="209" t="e">
        <f>IF(OR(ISBLANK('Precision '!E142),G$2="N"),NA(),'Precision '!E142)</f>
        <v>#N/A</v>
      </c>
      <c r="AI140" s="209" t="e">
        <f>IF(OR(ISBLANK('Precision '!F142),H$2="N"),NA(),'Precision '!F142)</f>
        <v>#N/A</v>
      </c>
      <c r="AJ140" s="209" t="e">
        <f>IF(OR(ISBLANK('Precision '!G142),I$2="N"),NA(),'Precision '!G142)</f>
        <v>#N/A</v>
      </c>
      <c r="AK140" s="209" t="e">
        <f>IF(OR(ISBLANK('Precision '!H142),J$2="N"),NA(),'Precision '!H142)</f>
        <v>#N/A</v>
      </c>
      <c r="AL140" s="209" t="e">
        <f>IF(OR(ISBLANK('Precision '!I142),K$2="N"),NA(),'Precision '!I142)</f>
        <v>#N/A</v>
      </c>
      <c r="AM140" s="209" t="e">
        <f>IF(OR(ISBLANK('Precision '!J142),L$2="N"),NA(),'Precision '!J142)</f>
        <v>#N/A</v>
      </c>
      <c r="AN140" s="209" t="e">
        <f>IF(OR(ISBLANK('Precision '!K142),M$2="N"),NA(),'Precision '!K142)</f>
        <v>#N/A</v>
      </c>
      <c r="AO140" s="209" t="e">
        <f>IF(OR(ISBLANK('Precision '!L142),N$2="N"),NA(),'Precision '!L142)</f>
        <v>#N/A</v>
      </c>
      <c r="AP140" s="209" t="e">
        <f>IF(OR(ISBLANK('Precision '!M142),O$2="N"),NA(),'Precision '!M142)</f>
        <v>#N/A</v>
      </c>
      <c r="AQ140" s="209" t="e">
        <f>IF(OR(ISBLANK('Precision '!N142),P$2="N"),NA(),'Precision '!N142)</f>
        <v>#N/A</v>
      </c>
      <c r="AR140" s="209" t="e">
        <f>IF(OR(ISBLANK('Precision '!O142),E$3="N"),NA(),'Precision '!O142)</f>
        <v>#N/A</v>
      </c>
      <c r="AS140" s="209" t="e">
        <f>IF(OR(ISBLANK('Precision '!P142),F$3="N"),NA(),'Precision '!P142)</f>
        <v>#N/A</v>
      </c>
      <c r="AT140" s="209" t="e">
        <f>IF(OR(ISBLANK('Precision '!Q142),G$3="N"),NA(),'Precision '!Q142)</f>
        <v>#N/A</v>
      </c>
      <c r="AU140" s="209" t="e">
        <f>IF(OR(ISBLANK('Precision '!R142),H$3="N"),NA(),'Precision '!R142)</f>
        <v>#N/A</v>
      </c>
      <c r="AV140" s="209" t="e">
        <f>IF(OR(ISBLANK('Precision '!S142),I$3="N"),NA(),'Precision '!S142)</f>
        <v>#N/A</v>
      </c>
      <c r="AW140" s="209" t="e">
        <f>IF(OR(ISBLANK('Precision '!T142),J$3="N"),NA(),'Precision '!T142)</f>
        <v>#N/A</v>
      </c>
      <c r="AX140" s="209" t="e">
        <f>IF(OR(ISBLANK('Precision '!U142),K$3="N"),NA(),'Precision '!U142)</f>
        <v>#N/A</v>
      </c>
      <c r="AY140" s="209" t="e">
        <f>IF(OR(ISBLANK('Precision '!V142),L$3="N"),NA(),'Precision '!V142)</f>
        <v>#N/A</v>
      </c>
      <c r="AZ140" s="209" t="e">
        <f>IF(OR(ISBLANK('Precision '!W142),M$3="N"),NA(),'Precision '!W142)</f>
        <v>#N/A</v>
      </c>
      <c r="BA140" s="209" t="e">
        <f>IF(OR(ISBLANK('Precision '!X142),N$3="N"),NA(),'Precision '!X142)</f>
        <v>#N/A</v>
      </c>
      <c r="BB140" s="209" t="e">
        <f>IF(OR(ISBLANK('Precision '!Y142),O$3="N"),NA(),'Precision '!Y142)</f>
        <v>#N/A</v>
      </c>
      <c r="BC140" s="209" t="e">
        <f>IF(OR(ISBLANK('Precision '!Z142),P$3="N"),NA(),'Precision '!Z142)</f>
        <v>#N/A</v>
      </c>
      <c r="BD140" s="204"/>
      <c r="BE140" s="204"/>
      <c r="BF140" s="204"/>
      <c r="BG140" s="204"/>
      <c r="BH140" s="204"/>
    </row>
    <row r="141" spans="1:60" x14ac:dyDescent="0.2">
      <c r="A141" s="204"/>
      <c r="B141" s="204"/>
      <c r="C141" s="204" t="str">
        <f>IF(AND(ISNUMBER('Precision '!C143),E$2="Y"),'Precision '!C143,"")</f>
        <v/>
      </c>
      <c r="D141" s="204" t="str">
        <f>IF(AND(ISNUMBER('Precision '!D143),F$2="Y"),'Precision '!D143,"")</f>
        <v/>
      </c>
      <c r="E141" s="204" t="str">
        <f>IF(AND(ISNUMBER('Precision '!E143),G$2="Y"),'Precision '!E143,"")</f>
        <v/>
      </c>
      <c r="F141" s="204" t="str">
        <f>IF(AND(ISNUMBER('Precision '!F143),H$2="Y"),'Precision '!F143,"")</f>
        <v/>
      </c>
      <c r="G141" s="204" t="str">
        <f>IF(AND(ISNUMBER('Precision '!G143),I$2="Y"),'Precision '!G143,"")</f>
        <v/>
      </c>
      <c r="H141" s="204" t="str">
        <f>IF(AND(ISNUMBER('Precision '!H143),J$2="Y"),'Precision '!H143,"")</f>
        <v/>
      </c>
      <c r="I141" s="204" t="str">
        <f>IF(AND(ISNUMBER('Precision '!I143),K$2="Y"),'Precision '!I143,"")</f>
        <v/>
      </c>
      <c r="J141" s="204" t="str">
        <f>IF(AND(ISNUMBER('Precision '!J143),L$2="Y"),'Precision '!J143,"")</f>
        <v/>
      </c>
      <c r="K141" s="204" t="str">
        <f>IF(AND(ISNUMBER('Precision '!K143),M$2="Y"),'Precision '!K143,"")</f>
        <v/>
      </c>
      <c r="L141" s="204" t="str">
        <f>IF(AND(ISNUMBER('Precision '!L143),N$2="Y"),'Precision '!L143,"")</f>
        <v/>
      </c>
      <c r="M141" s="204" t="str">
        <f>IF(AND(ISNUMBER('Precision '!M143),O$2="Y"),'Precision '!M143,"")</f>
        <v/>
      </c>
      <c r="N141" s="204" t="str">
        <f>IF(AND(ISNUMBER('Precision '!N143),P$2="Y"),'Precision '!N143,"")</f>
        <v/>
      </c>
      <c r="O141" s="204" t="str">
        <f>IF(AND(ISNUMBER('Precision '!O143),E$3="Y"),'Precision '!O143,"")</f>
        <v/>
      </c>
      <c r="P141" s="204" t="str">
        <f>IF(AND(ISNUMBER('Precision '!P143),F$3="Y"),'Precision '!P143,"")</f>
        <v/>
      </c>
      <c r="Q141" s="204" t="str">
        <f>IF(AND(ISNUMBER('Precision '!Q143),G$3="Y"),'Precision '!Q143,"")</f>
        <v/>
      </c>
      <c r="R141" s="204" t="str">
        <f>IF(AND(ISNUMBER('Precision '!R143),H$3="Y"),'Precision '!R143,"")</f>
        <v/>
      </c>
      <c r="S141" s="204" t="str">
        <f>IF(AND(ISNUMBER('Precision '!S143),I$3="Y"),'Precision '!S143,"")</f>
        <v/>
      </c>
      <c r="T141" s="204" t="str">
        <f>IF(AND(ISNUMBER('Precision '!T143),J$3="Y"),'Precision '!T143,"")</f>
        <v/>
      </c>
      <c r="U141" s="204" t="str">
        <f>IF(AND(ISNUMBER('Precision '!U143),K$3="Y"),'Precision '!U143,"")</f>
        <v/>
      </c>
      <c r="V141" s="204" t="str">
        <f>IF(AND(ISNUMBER('Precision '!V143),L$3="Y"),'Precision '!V143,"")</f>
        <v/>
      </c>
      <c r="W141" s="204" t="str">
        <f>IF(AND(ISNUMBER('Precision '!W143),M$3="Y"),'Precision '!W143,"")</f>
        <v/>
      </c>
      <c r="X141" s="204" t="str">
        <f>IF(AND(ISNUMBER('Precision '!X143),N$3="Y"),'Precision '!X143,"")</f>
        <v/>
      </c>
      <c r="Y141" s="204" t="str">
        <f>IF(AND(ISNUMBER('Precision '!Y143),O$3="Y"),'Precision '!Y143,"")</f>
        <v/>
      </c>
      <c r="Z141" s="204" t="str">
        <f>IF(AND(ISNUMBER('Precision '!Z143),P$3="Y"),'Precision '!Z143,"")</f>
        <v/>
      </c>
      <c r="AA141" s="204"/>
      <c r="AB141" s="204"/>
      <c r="AC141" s="204"/>
      <c r="AD141" s="204"/>
      <c r="AE141" s="300">
        <v>105</v>
      </c>
      <c r="AF141" s="209" t="e">
        <f>IF(OR(ISBLANK('Precision '!C143),E$2="N"),NA(),'Precision '!C143)</f>
        <v>#N/A</v>
      </c>
      <c r="AG141" s="209" t="e">
        <f>IF(OR(ISBLANK('Precision '!D143),F$2="N"),NA(),'Precision '!D143)</f>
        <v>#N/A</v>
      </c>
      <c r="AH141" s="209" t="e">
        <f>IF(OR(ISBLANK('Precision '!E143),G$2="N"),NA(),'Precision '!E143)</f>
        <v>#N/A</v>
      </c>
      <c r="AI141" s="209" t="e">
        <f>IF(OR(ISBLANK('Precision '!F143),H$2="N"),NA(),'Precision '!F143)</f>
        <v>#N/A</v>
      </c>
      <c r="AJ141" s="209" t="e">
        <f>IF(OR(ISBLANK('Precision '!G143),I$2="N"),NA(),'Precision '!G143)</f>
        <v>#N/A</v>
      </c>
      <c r="AK141" s="209" t="e">
        <f>IF(OR(ISBLANK('Precision '!H143),J$2="N"),NA(),'Precision '!H143)</f>
        <v>#N/A</v>
      </c>
      <c r="AL141" s="209" t="e">
        <f>IF(OR(ISBLANK('Precision '!I143),K$2="N"),NA(),'Precision '!I143)</f>
        <v>#N/A</v>
      </c>
      <c r="AM141" s="209" t="e">
        <f>IF(OR(ISBLANK('Precision '!J143),L$2="N"),NA(),'Precision '!J143)</f>
        <v>#N/A</v>
      </c>
      <c r="AN141" s="209" t="e">
        <f>IF(OR(ISBLANK('Precision '!K143),M$2="N"),NA(),'Precision '!K143)</f>
        <v>#N/A</v>
      </c>
      <c r="AO141" s="209" t="e">
        <f>IF(OR(ISBLANK('Precision '!L143),N$2="N"),NA(),'Precision '!L143)</f>
        <v>#N/A</v>
      </c>
      <c r="AP141" s="209" t="e">
        <f>IF(OR(ISBLANK('Precision '!M143),O$2="N"),NA(),'Precision '!M143)</f>
        <v>#N/A</v>
      </c>
      <c r="AQ141" s="209" t="e">
        <f>IF(OR(ISBLANK('Precision '!N143),P$2="N"),NA(),'Precision '!N143)</f>
        <v>#N/A</v>
      </c>
      <c r="AR141" s="209" t="e">
        <f>IF(OR(ISBLANK('Precision '!O143),E$3="N"),NA(),'Precision '!O143)</f>
        <v>#N/A</v>
      </c>
      <c r="AS141" s="209" t="e">
        <f>IF(OR(ISBLANK('Precision '!P143),F$3="N"),NA(),'Precision '!P143)</f>
        <v>#N/A</v>
      </c>
      <c r="AT141" s="209" t="e">
        <f>IF(OR(ISBLANK('Precision '!Q143),G$3="N"),NA(),'Precision '!Q143)</f>
        <v>#N/A</v>
      </c>
      <c r="AU141" s="209" t="e">
        <f>IF(OR(ISBLANK('Precision '!R143),H$3="N"),NA(),'Precision '!R143)</f>
        <v>#N/A</v>
      </c>
      <c r="AV141" s="209" t="e">
        <f>IF(OR(ISBLANK('Precision '!S143),I$3="N"),NA(),'Precision '!S143)</f>
        <v>#N/A</v>
      </c>
      <c r="AW141" s="209" t="e">
        <f>IF(OR(ISBLANK('Precision '!T143),J$3="N"),NA(),'Precision '!T143)</f>
        <v>#N/A</v>
      </c>
      <c r="AX141" s="209" t="e">
        <f>IF(OR(ISBLANK('Precision '!U143),K$3="N"),NA(),'Precision '!U143)</f>
        <v>#N/A</v>
      </c>
      <c r="AY141" s="209" t="e">
        <f>IF(OR(ISBLANK('Precision '!V143),L$3="N"),NA(),'Precision '!V143)</f>
        <v>#N/A</v>
      </c>
      <c r="AZ141" s="209" t="e">
        <f>IF(OR(ISBLANK('Precision '!W143),M$3="N"),NA(),'Precision '!W143)</f>
        <v>#N/A</v>
      </c>
      <c r="BA141" s="209" t="e">
        <f>IF(OR(ISBLANK('Precision '!X143),N$3="N"),NA(),'Precision '!X143)</f>
        <v>#N/A</v>
      </c>
      <c r="BB141" s="209" t="e">
        <f>IF(OR(ISBLANK('Precision '!Y143),O$3="N"),NA(),'Precision '!Y143)</f>
        <v>#N/A</v>
      </c>
      <c r="BC141" s="209" t="e">
        <f>IF(OR(ISBLANK('Precision '!Z143),P$3="N"),NA(),'Precision '!Z143)</f>
        <v>#N/A</v>
      </c>
      <c r="BD141" s="204"/>
      <c r="BE141" s="204"/>
      <c r="BF141" s="204"/>
      <c r="BG141" s="204"/>
      <c r="BH141" s="204"/>
    </row>
    <row r="142" spans="1:60" x14ac:dyDescent="0.2">
      <c r="A142" s="204"/>
      <c r="B142" s="204"/>
      <c r="C142" s="204" t="str">
        <f>IF(AND(ISNUMBER('Precision '!C144),E$2="Y"),'Precision '!C144,"")</f>
        <v/>
      </c>
      <c r="D142" s="204" t="str">
        <f>IF(AND(ISNUMBER('Precision '!D144),F$2="Y"),'Precision '!D144,"")</f>
        <v/>
      </c>
      <c r="E142" s="204" t="str">
        <f>IF(AND(ISNUMBER('Precision '!E144),G$2="Y"),'Precision '!E144,"")</f>
        <v/>
      </c>
      <c r="F142" s="204" t="str">
        <f>IF(AND(ISNUMBER('Precision '!F144),H$2="Y"),'Precision '!F144,"")</f>
        <v/>
      </c>
      <c r="G142" s="204" t="str">
        <f>IF(AND(ISNUMBER('Precision '!G144),I$2="Y"),'Precision '!G144,"")</f>
        <v/>
      </c>
      <c r="H142" s="204" t="str">
        <f>IF(AND(ISNUMBER('Precision '!H144),J$2="Y"),'Precision '!H144,"")</f>
        <v/>
      </c>
      <c r="I142" s="204" t="str">
        <f>IF(AND(ISNUMBER('Precision '!I144),K$2="Y"),'Precision '!I144,"")</f>
        <v/>
      </c>
      <c r="J142" s="204" t="str">
        <f>IF(AND(ISNUMBER('Precision '!J144),L$2="Y"),'Precision '!J144,"")</f>
        <v/>
      </c>
      <c r="K142" s="204" t="str">
        <f>IF(AND(ISNUMBER('Precision '!K144),M$2="Y"),'Precision '!K144,"")</f>
        <v/>
      </c>
      <c r="L142" s="204" t="str">
        <f>IF(AND(ISNUMBER('Precision '!L144),N$2="Y"),'Precision '!L144,"")</f>
        <v/>
      </c>
      <c r="M142" s="204" t="str">
        <f>IF(AND(ISNUMBER('Precision '!M144),O$2="Y"),'Precision '!M144,"")</f>
        <v/>
      </c>
      <c r="N142" s="204" t="str">
        <f>IF(AND(ISNUMBER('Precision '!N144),P$2="Y"),'Precision '!N144,"")</f>
        <v/>
      </c>
      <c r="O142" s="204" t="str">
        <f>IF(AND(ISNUMBER('Precision '!O144),E$3="Y"),'Precision '!O144,"")</f>
        <v/>
      </c>
      <c r="P142" s="204" t="str">
        <f>IF(AND(ISNUMBER('Precision '!P144),F$3="Y"),'Precision '!P144,"")</f>
        <v/>
      </c>
      <c r="Q142" s="204" t="str">
        <f>IF(AND(ISNUMBER('Precision '!Q144),G$3="Y"),'Precision '!Q144,"")</f>
        <v/>
      </c>
      <c r="R142" s="204" t="str">
        <f>IF(AND(ISNUMBER('Precision '!R144),H$3="Y"),'Precision '!R144,"")</f>
        <v/>
      </c>
      <c r="S142" s="204" t="str">
        <f>IF(AND(ISNUMBER('Precision '!S144),I$3="Y"),'Precision '!S144,"")</f>
        <v/>
      </c>
      <c r="T142" s="204" t="str">
        <f>IF(AND(ISNUMBER('Precision '!T144),J$3="Y"),'Precision '!T144,"")</f>
        <v/>
      </c>
      <c r="U142" s="204" t="str">
        <f>IF(AND(ISNUMBER('Precision '!U144),K$3="Y"),'Precision '!U144,"")</f>
        <v/>
      </c>
      <c r="V142" s="204" t="str">
        <f>IF(AND(ISNUMBER('Precision '!V144),L$3="Y"),'Precision '!V144,"")</f>
        <v/>
      </c>
      <c r="W142" s="204" t="str">
        <f>IF(AND(ISNUMBER('Precision '!W144),M$3="Y"),'Precision '!W144,"")</f>
        <v/>
      </c>
      <c r="X142" s="204" t="str">
        <f>IF(AND(ISNUMBER('Precision '!X144),N$3="Y"),'Precision '!X144,"")</f>
        <v/>
      </c>
      <c r="Y142" s="204" t="str">
        <f>IF(AND(ISNUMBER('Precision '!Y144),O$3="Y"),'Precision '!Y144,"")</f>
        <v/>
      </c>
      <c r="Z142" s="204" t="str">
        <f>IF(AND(ISNUMBER('Precision '!Z144),P$3="Y"),'Precision '!Z144,"")</f>
        <v/>
      </c>
      <c r="AA142" s="204"/>
      <c r="AB142" s="204"/>
      <c r="AC142" s="204"/>
      <c r="AD142" s="204"/>
      <c r="AE142" s="300">
        <v>106</v>
      </c>
      <c r="AF142" s="209" t="e">
        <f>IF(OR(ISBLANK('Precision '!C144),E$2="N"),NA(),'Precision '!C144)</f>
        <v>#N/A</v>
      </c>
      <c r="AG142" s="209" t="e">
        <f>IF(OR(ISBLANK('Precision '!D144),F$2="N"),NA(),'Precision '!D144)</f>
        <v>#N/A</v>
      </c>
      <c r="AH142" s="209" t="e">
        <f>IF(OR(ISBLANK('Precision '!E144),G$2="N"),NA(),'Precision '!E144)</f>
        <v>#N/A</v>
      </c>
      <c r="AI142" s="209" t="e">
        <f>IF(OR(ISBLANK('Precision '!F144),H$2="N"),NA(),'Precision '!F144)</f>
        <v>#N/A</v>
      </c>
      <c r="AJ142" s="209" t="e">
        <f>IF(OR(ISBLANK('Precision '!G144),I$2="N"),NA(),'Precision '!G144)</f>
        <v>#N/A</v>
      </c>
      <c r="AK142" s="209" t="e">
        <f>IF(OR(ISBLANK('Precision '!H144),J$2="N"),NA(),'Precision '!H144)</f>
        <v>#N/A</v>
      </c>
      <c r="AL142" s="209" t="e">
        <f>IF(OR(ISBLANK('Precision '!I144),K$2="N"),NA(),'Precision '!I144)</f>
        <v>#N/A</v>
      </c>
      <c r="AM142" s="209" t="e">
        <f>IF(OR(ISBLANK('Precision '!J144),L$2="N"),NA(),'Precision '!J144)</f>
        <v>#N/A</v>
      </c>
      <c r="AN142" s="209" t="e">
        <f>IF(OR(ISBLANK('Precision '!K144),M$2="N"),NA(),'Precision '!K144)</f>
        <v>#N/A</v>
      </c>
      <c r="AO142" s="209" t="e">
        <f>IF(OR(ISBLANK('Precision '!L144),N$2="N"),NA(),'Precision '!L144)</f>
        <v>#N/A</v>
      </c>
      <c r="AP142" s="209" t="e">
        <f>IF(OR(ISBLANK('Precision '!M144),O$2="N"),NA(),'Precision '!M144)</f>
        <v>#N/A</v>
      </c>
      <c r="AQ142" s="209" t="e">
        <f>IF(OR(ISBLANK('Precision '!N144),P$2="N"),NA(),'Precision '!N144)</f>
        <v>#N/A</v>
      </c>
      <c r="AR142" s="209" t="e">
        <f>IF(OR(ISBLANK('Precision '!O144),E$3="N"),NA(),'Precision '!O144)</f>
        <v>#N/A</v>
      </c>
      <c r="AS142" s="209" t="e">
        <f>IF(OR(ISBLANK('Precision '!P144),F$3="N"),NA(),'Precision '!P144)</f>
        <v>#N/A</v>
      </c>
      <c r="AT142" s="209" t="e">
        <f>IF(OR(ISBLANK('Precision '!Q144),G$3="N"),NA(),'Precision '!Q144)</f>
        <v>#N/A</v>
      </c>
      <c r="AU142" s="209" t="e">
        <f>IF(OR(ISBLANK('Precision '!R144),H$3="N"),NA(),'Precision '!R144)</f>
        <v>#N/A</v>
      </c>
      <c r="AV142" s="209" t="e">
        <f>IF(OR(ISBLANK('Precision '!S144),I$3="N"),NA(),'Precision '!S144)</f>
        <v>#N/A</v>
      </c>
      <c r="AW142" s="209" t="e">
        <f>IF(OR(ISBLANK('Precision '!T144),J$3="N"),NA(),'Precision '!T144)</f>
        <v>#N/A</v>
      </c>
      <c r="AX142" s="209" t="e">
        <f>IF(OR(ISBLANK('Precision '!U144),K$3="N"),NA(),'Precision '!U144)</f>
        <v>#N/A</v>
      </c>
      <c r="AY142" s="209" t="e">
        <f>IF(OR(ISBLANK('Precision '!V144),L$3="N"),NA(),'Precision '!V144)</f>
        <v>#N/A</v>
      </c>
      <c r="AZ142" s="209" t="e">
        <f>IF(OR(ISBLANK('Precision '!W144),M$3="N"),NA(),'Precision '!W144)</f>
        <v>#N/A</v>
      </c>
      <c r="BA142" s="209" t="e">
        <f>IF(OR(ISBLANK('Precision '!X144),N$3="N"),NA(),'Precision '!X144)</f>
        <v>#N/A</v>
      </c>
      <c r="BB142" s="209" t="e">
        <f>IF(OR(ISBLANK('Precision '!Y144),O$3="N"),NA(),'Precision '!Y144)</f>
        <v>#N/A</v>
      </c>
      <c r="BC142" s="209" t="e">
        <f>IF(OR(ISBLANK('Precision '!Z144),P$3="N"),NA(),'Precision '!Z144)</f>
        <v>#N/A</v>
      </c>
      <c r="BD142" s="204"/>
      <c r="BE142" s="204"/>
      <c r="BF142" s="204"/>
      <c r="BG142" s="204"/>
      <c r="BH142" s="204"/>
    </row>
    <row r="143" spans="1:60" x14ac:dyDescent="0.2">
      <c r="A143" s="204"/>
      <c r="B143" s="204"/>
      <c r="C143" s="204" t="str">
        <f>IF(AND(ISNUMBER('Precision '!C145),E$2="Y"),'Precision '!C145,"")</f>
        <v/>
      </c>
      <c r="D143" s="204" t="str">
        <f>IF(AND(ISNUMBER('Precision '!D145),F$2="Y"),'Precision '!D145,"")</f>
        <v/>
      </c>
      <c r="E143" s="204" t="str">
        <f>IF(AND(ISNUMBER('Precision '!E145),G$2="Y"),'Precision '!E145,"")</f>
        <v/>
      </c>
      <c r="F143" s="204" t="str">
        <f>IF(AND(ISNUMBER('Precision '!F145),H$2="Y"),'Precision '!F145,"")</f>
        <v/>
      </c>
      <c r="G143" s="204" t="str">
        <f>IF(AND(ISNUMBER('Precision '!G145),I$2="Y"),'Precision '!G145,"")</f>
        <v/>
      </c>
      <c r="H143" s="204" t="str">
        <f>IF(AND(ISNUMBER('Precision '!H145),J$2="Y"),'Precision '!H145,"")</f>
        <v/>
      </c>
      <c r="I143" s="204" t="str">
        <f>IF(AND(ISNUMBER('Precision '!I145),K$2="Y"),'Precision '!I145,"")</f>
        <v/>
      </c>
      <c r="J143" s="204" t="str">
        <f>IF(AND(ISNUMBER('Precision '!J145),L$2="Y"),'Precision '!J145,"")</f>
        <v/>
      </c>
      <c r="K143" s="204" t="str">
        <f>IF(AND(ISNUMBER('Precision '!K145),M$2="Y"),'Precision '!K145,"")</f>
        <v/>
      </c>
      <c r="L143" s="204" t="str">
        <f>IF(AND(ISNUMBER('Precision '!L145),N$2="Y"),'Precision '!L145,"")</f>
        <v/>
      </c>
      <c r="M143" s="204" t="str">
        <f>IF(AND(ISNUMBER('Precision '!M145),O$2="Y"),'Precision '!M145,"")</f>
        <v/>
      </c>
      <c r="N143" s="204" t="str">
        <f>IF(AND(ISNUMBER('Precision '!N145),P$2="Y"),'Precision '!N145,"")</f>
        <v/>
      </c>
      <c r="O143" s="204" t="str">
        <f>IF(AND(ISNUMBER('Precision '!O145),E$3="Y"),'Precision '!O145,"")</f>
        <v/>
      </c>
      <c r="P143" s="204" t="str">
        <f>IF(AND(ISNUMBER('Precision '!P145),F$3="Y"),'Precision '!P145,"")</f>
        <v/>
      </c>
      <c r="Q143" s="204" t="str">
        <f>IF(AND(ISNUMBER('Precision '!Q145),G$3="Y"),'Precision '!Q145,"")</f>
        <v/>
      </c>
      <c r="R143" s="204" t="str">
        <f>IF(AND(ISNUMBER('Precision '!R145),H$3="Y"),'Precision '!R145,"")</f>
        <v/>
      </c>
      <c r="S143" s="204" t="str">
        <f>IF(AND(ISNUMBER('Precision '!S145),I$3="Y"),'Precision '!S145,"")</f>
        <v/>
      </c>
      <c r="T143" s="204" t="str">
        <f>IF(AND(ISNUMBER('Precision '!T145),J$3="Y"),'Precision '!T145,"")</f>
        <v/>
      </c>
      <c r="U143" s="204" t="str">
        <f>IF(AND(ISNUMBER('Precision '!U145),K$3="Y"),'Precision '!U145,"")</f>
        <v/>
      </c>
      <c r="V143" s="204" t="str">
        <f>IF(AND(ISNUMBER('Precision '!V145),L$3="Y"),'Precision '!V145,"")</f>
        <v/>
      </c>
      <c r="W143" s="204" t="str">
        <f>IF(AND(ISNUMBER('Precision '!W145),M$3="Y"),'Precision '!W145,"")</f>
        <v/>
      </c>
      <c r="X143" s="204" t="str">
        <f>IF(AND(ISNUMBER('Precision '!X145),N$3="Y"),'Precision '!X145,"")</f>
        <v/>
      </c>
      <c r="Y143" s="204" t="str">
        <f>IF(AND(ISNUMBER('Precision '!Y145),O$3="Y"),'Precision '!Y145,"")</f>
        <v/>
      </c>
      <c r="Z143" s="204" t="str">
        <f>IF(AND(ISNUMBER('Precision '!Z145),P$3="Y"),'Precision '!Z145,"")</f>
        <v/>
      </c>
      <c r="AA143" s="204"/>
      <c r="AB143" s="204"/>
      <c r="AC143" s="204"/>
      <c r="AD143" s="204"/>
      <c r="AE143" s="300">
        <v>107</v>
      </c>
      <c r="AF143" s="209" t="e">
        <f>IF(OR(ISBLANK('Precision '!C145),E$2="N"),NA(),'Precision '!C145)</f>
        <v>#N/A</v>
      </c>
      <c r="AG143" s="209" t="e">
        <f>IF(OR(ISBLANK('Precision '!D145),F$2="N"),NA(),'Precision '!D145)</f>
        <v>#N/A</v>
      </c>
      <c r="AH143" s="209" t="e">
        <f>IF(OR(ISBLANK('Precision '!E145),G$2="N"),NA(),'Precision '!E145)</f>
        <v>#N/A</v>
      </c>
      <c r="AI143" s="209" t="e">
        <f>IF(OR(ISBLANK('Precision '!F145),H$2="N"),NA(),'Precision '!F145)</f>
        <v>#N/A</v>
      </c>
      <c r="AJ143" s="209" t="e">
        <f>IF(OR(ISBLANK('Precision '!G145),I$2="N"),NA(),'Precision '!G145)</f>
        <v>#N/A</v>
      </c>
      <c r="AK143" s="209" t="e">
        <f>IF(OR(ISBLANK('Precision '!H145),J$2="N"),NA(),'Precision '!H145)</f>
        <v>#N/A</v>
      </c>
      <c r="AL143" s="209" t="e">
        <f>IF(OR(ISBLANK('Precision '!I145),K$2="N"),NA(),'Precision '!I145)</f>
        <v>#N/A</v>
      </c>
      <c r="AM143" s="209" t="e">
        <f>IF(OR(ISBLANK('Precision '!J145),L$2="N"),NA(),'Precision '!J145)</f>
        <v>#N/A</v>
      </c>
      <c r="AN143" s="209" t="e">
        <f>IF(OR(ISBLANK('Precision '!K145),M$2="N"),NA(),'Precision '!K145)</f>
        <v>#N/A</v>
      </c>
      <c r="AO143" s="209" t="e">
        <f>IF(OR(ISBLANK('Precision '!L145),N$2="N"),NA(),'Precision '!L145)</f>
        <v>#N/A</v>
      </c>
      <c r="AP143" s="209" t="e">
        <f>IF(OR(ISBLANK('Precision '!M145),O$2="N"),NA(),'Precision '!M145)</f>
        <v>#N/A</v>
      </c>
      <c r="AQ143" s="209" t="e">
        <f>IF(OR(ISBLANK('Precision '!N145),P$2="N"),NA(),'Precision '!N145)</f>
        <v>#N/A</v>
      </c>
      <c r="AR143" s="209" t="e">
        <f>IF(OR(ISBLANK('Precision '!O145),E$3="N"),NA(),'Precision '!O145)</f>
        <v>#N/A</v>
      </c>
      <c r="AS143" s="209" t="e">
        <f>IF(OR(ISBLANK('Precision '!P145),F$3="N"),NA(),'Precision '!P145)</f>
        <v>#N/A</v>
      </c>
      <c r="AT143" s="209" t="e">
        <f>IF(OR(ISBLANK('Precision '!Q145),G$3="N"),NA(),'Precision '!Q145)</f>
        <v>#N/A</v>
      </c>
      <c r="AU143" s="209" t="e">
        <f>IF(OR(ISBLANK('Precision '!R145),H$3="N"),NA(),'Precision '!R145)</f>
        <v>#N/A</v>
      </c>
      <c r="AV143" s="209" t="e">
        <f>IF(OR(ISBLANK('Precision '!S145),I$3="N"),NA(),'Precision '!S145)</f>
        <v>#N/A</v>
      </c>
      <c r="AW143" s="209" t="e">
        <f>IF(OR(ISBLANK('Precision '!T145),J$3="N"),NA(),'Precision '!T145)</f>
        <v>#N/A</v>
      </c>
      <c r="AX143" s="209" t="e">
        <f>IF(OR(ISBLANK('Precision '!U145),K$3="N"),NA(),'Precision '!U145)</f>
        <v>#N/A</v>
      </c>
      <c r="AY143" s="209" t="e">
        <f>IF(OR(ISBLANK('Precision '!V145),L$3="N"),NA(),'Precision '!V145)</f>
        <v>#N/A</v>
      </c>
      <c r="AZ143" s="209" t="e">
        <f>IF(OR(ISBLANK('Precision '!W145),M$3="N"),NA(),'Precision '!W145)</f>
        <v>#N/A</v>
      </c>
      <c r="BA143" s="209" t="e">
        <f>IF(OR(ISBLANK('Precision '!X145),N$3="N"),NA(),'Precision '!X145)</f>
        <v>#N/A</v>
      </c>
      <c r="BB143" s="209" t="e">
        <f>IF(OR(ISBLANK('Precision '!Y145),O$3="N"),NA(),'Precision '!Y145)</f>
        <v>#N/A</v>
      </c>
      <c r="BC143" s="209" t="e">
        <f>IF(OR(ISBLANK('Precision '!Z145),P$3="N"),NA(),'Precision '!Z145)</f>
        <v>#N/A</v>
      </c>
      <c r="BD143" s="204"/>
      <c r="BE143" s="204"/>
      <c r="BF143" s="204"/>
      <c r="BG143" s="204"/>
      <c r="BH143" s="204"/>
    </row>
    <row r="144" spans="1:60" x14ac:dyDescent="0.2">
      <c r="A144" s="204"/>
      <c r="B144" s="204"/>
      <c r="C144" s="204" t="str">
        <f>IF(AND(ISNUMBER('Precision '!C146),E$2="Y"),'Precision '!C146,"")</f>
        <v/>
      </c>
      <c r="D144" s="204" t="str">
        <f>IF(AND(ISNUMBER('Precision '!D146),F$2="Y"),'Precision '!D146,"")</f>
        <v/>
      </c>
      <c r="E144" s="204" t="str">
        <f>IF(AND(ISNUMBER('Precision '!E146),G$2="Y"),'Precision '!E146,"")</f>
        <v/>
      </c>
      <c r="F144" s="204" t="str">
        <f>IF(AND(ISNUMBER('Precision '!F146),H$2="Y"),'Precision '!F146,"")</f>
        <v/>
      </c>
      <c r="G144" s="204" t="str">
        <f>IF(AND(ISNUMBER('Precision '!G146),I$2="Y"),'Precision '!G146,"")</f>
        <v/>
      </c>
      <c r="H144" s="204" t="str">
        <f>IF(AND(ISNUMBER('Precision '!H146),J$2="Y"),'Precision '!H146,"")</f>
        <v/>
      </c>
      <c r="I144" s="204" t="str">
        <f>IF(AND(ISNUMBER('Precision '!I146),K$2="Y"),'Precision '!I146,"")</f>
        <v/>
      </c>
      <c r="J144" s="204" t="str">
        <f>IF(AND(ISNUMBER('Precision '!J146),L$2="Y"),'Precision '!J146,"")</f>
        <v/>
      </c>
      <c r="K144" s="204" t="str">
        <f>IF(AND(ISNUMBER('Precision '!K146),M$2="Y"),'Precision '!K146,"")</f>
        <v/>
      </c>
      <c r="L144" s="204" t="str">
        <f>IF(AND(ISNUMBER('Precision '!L146),N$2="Y"),'Precision '!L146,"")</f>
        <v/>
      </c>
      <c r="M144" s="204" t="str">
        <f>IF(AND(ISNUMBER('Precision '!M146),O$2="Y"),'Precision '!M146,"")</f>
        <v/>
      </c>
      <c r="N144" s="204" t="str">
        <f>IF(AND(ISNUMBER('Precision '!N146),P$2="Y"),'Precision '!N146,"")</f>
        <v/>
      </c>
      <c r="O144" s="204" t="str">
        <f>IF(AND(ISNUMBER('Precision '!O146),E$3="Y"),'Precision '!O146,"")</f>
        <v/>
      </c>
      <c r="P144" s="204" t="str">
        <f>IF(AND(ISNUMBER('Precision '!P146),F$3="Y"),'Precision '!P146,"")</f>
        <v/>
      </c>
      <c r="Q144" s="204" t="str">
        <f>IF(AND(ISNUMBER('Precision '!Q146),G$3="Y"),'Precision '!Q146,"")</f>
        <v/>
      </c>
      <c r="R144" s="204" t="str">
        <f>IF(AND(ISNUMBER('Precision '!R146),H$3="Y"),'Precision '!R146,"")</f>
        <v/>
      </c>
      <c r="S144" s="204" t="str">
        <f>IF(AND(ISNUMBER('Precision '!S146),I$3="Y"),'Precision '!S146,"")</f>
        <v/>
      </c>
      <c r="T144" s="204" t="str">
        <f>IF(AND(ISNUMBER('Precision '!T146),J$3="Y"),'Precision '!T146,"")</f>
        <v/>
      </c>
      <c r="U144" s="204" t="str">
        <f>IF(AND(ISNUMBER('Precision '!U146),K$3="Y"),'Precision '!U146,"")</f>
        <v/>
      </c>
      <c r="V144" s="204" t="str">
        <f>IF(AND(ISNUMBER('Precision '!V146),L$3="Y"),'Precision '!V146,"")</f>
        <v/>
      </c>
      <c r="W144" s="204" t="str">
        <f>IF(AND(ISNUMBER('Precision '!W146),M$3="Y"),'Precision '!W146,"")</f>
        <v/>
      </c>
      <c r="X144" s="204" t="str">
        <f>IF(AND(ISNUMBER('Precision '!X146),N$3="Y"),'Precision '!X146,"")</f>
        <v/>
      </c>
      <c r="Y144" s="204" t="str">
        <f>IF(AND(ISNUMBER('Precision '!Y146),O$3="Y"),'Precision '!Y146,"")</f>
        <v/>
      </c>
      <c r="Z144" s="204" t="str">
        <f>IF(AND(ISNUMBER('Precision '!Z146),P$3="Y"),'Precision '!Z146,"")</f>
        <v/>
      </c>
      <c r="AA144" s="204"/>
      <c r="AB144" s="204"/>
      <c r="AC144" s="204"/>
      <c r="AD144" s="204"/>
      <c r="AE144" s="300">
        <v>108</v>
      </c>
      <c r="AF144" s="209" t="e">
        <f>IF(OR(ISBLANK('Precision '!C146),E$2="N"),NA(),'Precision '!C146)</f>
        <v>#N/A</v>
      </c>
      <c r="AG144" s="209" t="e">
        <f>IF(OR(ISBLANK('Precision '!D146),F$2="N"),NA(),'Precision '!D146)</f>
        <v>#N/A</v>
      </c>
      <c r="AH144" s="209" t="e">
        <f>IF(OR(ISBLANK('Precision '!E146),G$2="N"),NA(),'Precision '!E146)</f>
        <v>#N/A</v>
      </c>
      <c r="AI144" s="209" t="e">
        <f>IF(OR(ISBLANK('Precision '!F146),H$2="N"),NA(),'Precision '!F146)</f>
        <v>#N/A</v>
      </c>
      <c r="AJ144" s="209" t="e">
        <f>IF(OR(ISBLANK('Precision '!G146),I$2="N"),NA(),'Precision '!G146)</f>
        <v>#N/A</v>
      </c>
      <c r="AK144" s="209" t="e">
        <f>IF(OR(ISBLANK('Precision '!H146),J$2="N"),NA(),'Precision '!H146)</f>
        <v>#N/A</v>
      </c>
      <c r="AL144" s="209" t="e">
        <f>IF(OR(ISBLANK('Precision '!I146),K$2="N"),NA(),'Precision '!I146)</f>
        <v>#N/A</v>
      </c>
      <c r="AM144" s="209" t="e">
        <f>IF(OR(ISBLANK('Precision '!J146),L$2="N"),NA(),'Precision '!J146)</f>
        <v>#N/A</v>
      </c>
      <c r="AN144" s="209" t="e">
        <f>IF(OR(ISBLANK('Precision '!K146),M$2="N"),NA(),'Precision '!K146)</f>
        <v>#N/A</v>
      </c>
      <c r="AO144" s="209" t="e">
        <f>IF(OR(ISBLANK('Precision '!L146),N$2="N"),NA(),'Precision '!L146)</f>
        <v>#N/A</v>
      </c>
      <c r="AP144" s="209" t="e">
        <f>IF(OR(ISBLANK('Precision '!M146),O$2="N"),NA(),'Precision '!M146)</f>
        <v>#N/A</v>
      </c>
      <c r="AQ144" s="209" t="e">
        <f>IF(OR(ISBLANK('Precision '!N146),P$2="N"),NA(),'Precision '!N146)</f>
        <v>#N/A</v>
      </c>
      <c r="AR144" s="209" t="e">
        <f>IF(OR(ISBLANK('Precision '!O146),E$3="N"),NA(),'Precision '!O146)</f>
        <v>#N/A</v>
      </c>
      <c r="AS144" s="209" t="e">
        <f>IF(OR(ISBLANK('Precision '!P146),F$3="N"),NA(),'Precision '!P146)</f>
        <v>#N/A</v>
      </c>
      <c r="AT144" s="209" t="e">
        <f>IF(OR(ISBLANK('Precision '!Q146),G$3="N"),NA(),'Precision '!Q146)</f>
        <v>#N/A</v>
      </c>
      <c r="AU144" s="209" t="e">
        <f>IF(OR(ISBLANK('Precision '!R146),H$3="N"),NA(),'Precision '!R146)</f>
        <v>#N/A</v>
      </c>
      <c r="AV144" s="209" t="e">
        <f>IF(OR(ISBLANK('Precision '!S146),I$3="N"),NA(),'Precision '!S146)</f>
        <v>#N/A</v>
      </c>
      <c r="AW144" s="209" t="e">
        <f>IF(OR(ISBLANK('Precision '!T146),J$3="N"),NA(),'Precision '!T146)</f>
        <v>#N/A</v>
      </c>
      <c r="AX144" s="209" t="e">
        <f>IF(OR(ISBLANK('Precision '!U146),K$3="N"),NA(),'Precision '!U146)</f>
        <v>#N/A</v>
      </c>
      <c r="AY144" s="209" t="e">
        <f>IF(OR(ISBLANK('Precision '!V146),L$3="N"),NA(),'Precision '!V146)</f>
        <v>#N/A</v>
      </c>
      <c r="AZ144" s="209" t="e">
        <f>IF(OR(ISBLANK('Precision '!W146),M$3="N"),NA(),'Precision '!W146)</f>
        <v>#N/A</v>
      </c>
      <c r="BA144" s="209" t="e">
        <f>IF(OR(ISBLANK('Precision '!X146),N$3="N"),NA(),'Precision '!X146)</f>
        <v>#N/A</v>
      </c>
      <c r="BB144" s="209" t="e">
        <f>IF(OR(ISBLANK('Precision '!Y146),O$3="N"),NA(),'Precision '!Y146)</f>
        <v>#N/A</v>
      </c>
      <c r="BC144" s="209" t="e">
        <f>IF(OR(ISBLANK('Precision '!Z146),P$3="N"),NA(),'Precision '!Z146)</f>
        <v>#N/A</v>
      </c>
      <c r="BD144" s="204"/>
      <c r="BE144" s="204"/>
      <c r="BF144" s="204"/>
      <c r="BG144" s="204"/>
      <c r="BH144" s="204"/>
    </row>
    <row r="145" spans="1:60" x14ac:dyDescent="0.2">
      <c r="A145" s="204"/>
      <c r="B145" s="204"/>
      <c r="C145" s="204" t="str">
        <f>IF(AND(ISNUMBER('Precision '!C147),E$2="Y"),'Precision '!C147,"")</f>
        <v/>
      </c>
      <c r="D145" s="204" t="str">
        <f>IF(AND(ISNUMBER('Precision '!D147),F$2="Y"),'Precision '!D147,"")</f>
        <v/>
      </c>
      <c r="E145" s="204" t="str">
        <f>IF(AND(ISNUMBER('Precision '!E147),G$2="Y"),'Precision '!E147,"")</f>
        <v/>
      </c>
      <c r="F145" s="204" t="str">
        <f>IF(AND(ISNUMBER('Precision '!F147),H$2="Y"),'Precision '!F147,"")</f>
        <v/>
      </c>
      <c r="G145" s="204" t="str">
        <f>IF(AND(ISNUMBER('Precision '!G147),I$2="Y"),'Precision '!G147,"")</f>
        <v/>
      </c>
      <c r="H145" s="204" t="str">
        <f>IF(AND(ISNUMBER('Precision '!H147),J$2="Y"),'Precision '!H147,"")</f>
        <v/>
      </c>
      <c r="I145" s="204" t="str">
        <f>IF(AND(ISNUMBER('Precision '!I147),K$2="Y"),'Precision '!I147,"")</f>
        <v/>
      </c>
      <c r="J145" s="204" t="str">
        <f>IF(AND(ISNUMBER('Precision '!J147),L$2="Y"),'Precision '!J147,"")</f>
        <v/>
      </c>
      <c r="K145" s="204" t="str">
        <f>IF(AND(ISNUMBER('Precision '!K147),M$2="Y"),'Precision '!K147,"")</f>
        <v/>
      </c>
      <c r="L145" s="204" t="str">
        <f>IF(AND(ISNUMBER('Precision '!L147),N$2="Y"),'Precision '!L147,"")</f>
        <v/>
      </c>
      <c r="M145" s="204" t="str">
        <f>IF(AND(ISNUMBER('Precision '!M147),O$2="Y"),'Precision '!M147,"")</f>
        <v/>
      </c>
      <c r="N145" s="204" t="str">
        <f>IF(AND(ISNUMBER('Precision '!N147),P$2="Y"),'Precision '!N147,"")</f>
        <v/>
      </c>
      <c r="O145" s="204" t="str">
        <f>IF(AND(ISNUMBER('Precision '!O147),E$3="Y"),'Precision '!O147,"")</f>
        <v/>
      </c>
      <c r="P145" s="204" t="str">
        <f>IF(AND(ISNUMBER('Precision '!P147),F$3="Y"),'Precision '!P147,"")</f>
        <v/>
      </c>
      <c r="Q145" s="204" t="str">
        <f>IF(AND(ISNUMBER('Precision '!Q147),G$3="Y"),'Precision '!Q147,"")</f>
        <v/>
      </c>
      <c r="R145" s="204" t="str">
        <f>IF(AND(ISNUMBER('Precision '!R147),H$3="Y"),'Precision '!R147,"")</f>
        <v/>
      </c>
      <c r="S145" s="204" t="str">
        <f>IF(AND(ISNUMBER('Precision '!S147),I$3="Y"),'Precision '!S147,"")</f>
        <v/>
      </c>
      <c r="T145" s="204" t="str">
        <f>IF(AND(ISNUMBER('Precision '!T147),J$3="Y"),'Precision '!T147,"")</f>
        <v/>
      </c>
      <c r="U145" s="204" t="str">
        <f>IF(AND(ISNUMBER('Precision '!U147),K$3="Y"),'Precision '!U147,"")</f>
        <v/>
      </c>
      <c r="V145" s="204" t="str">
        <f>IF(AND(ISNUMBER('Precision '!V147),L$3="Y"),'Precision '!V147,"")</f>
        <v/>
      </c>
      <c r="W145" s="204" t="str">
        <f>IF(AND(ISNUMBER('Precision '!W147),M$3="Y"),'Precision '!W147,"")</f>
        <v/>
      </c>
      <c r="X145" s="204" t="str">
        <f>IF(AND(ISNUMBER('Precision '!X147),N$3="Y"),'Precision '!X147,"")</f>
        <v/>
      </c>
      <c r="Y145" s="204" t="str">
        <f>IF(AND(ISNUMBER('Precision '!Y147),O$3="Y"),'Precision '!Y147,"")</f>
        <v/>
      </c>
      <c r="Z145" s="204" t="str">
        <f>IF(AND(ISNUMBER('Precision '!Z147),P$3="Y"),'Precision '!Z147,"")</f>
        <v/>
      </c>
      <c r="AA145" s="204"/>
      <c r="AB145" s="204"/>
      <c r="AC145" s="204"/>
      <c r="AD145" s="204"/>
      <c r="AE145" s="300">
        <v>109</v>
      </c>
      <c r="AF145" s="209" t="e">
        <f>IF(OR(ISBLANK('Precision '!C147),E$2="N"),NA(),'Precision '!C147)</f>
        <v>#N/A</v>
      </c>
      <c r="AG145" s="209" t="e">
        <f>IF(OR(ISBLANK('Precision '!D147),F$2="N"),NA(),'Precision '!D147)</f>
        <v>#N/A</v>
      </c>
      <c r="AH145" s="209" t="e">
        <f>IF(OR(ISBLANK('Precision '!E147),G$2="N"),NA(),'Precision '!E147)</f>
        <v>#N/A</v>
      </c>
      <c r="AI145" s="209" t="e">
        <f>IF(OR(ISBLANK('Precision '!F147),H$2="N"),NA(),'Precision '!F147)</f>
        <v>#N/A</v>
      </c>
      <c r="AJ145" s="209" t="e">
        <f>IF(OR(ISBLANK('Precision '!G147),I$2="N"),NA(),'Precision '!G147)</f>
        <v>#N/A</v>
      </c>
      <c r="AK145" s="209" t="e">
        <f>IF(OR(ISBLANK('Precision '!H147),J$2="N"),NA(),'Precision '!H147)</f>
        <v>#N/A</v>
      </c>
      <c r="AL145" s="209" t="e">
        <f>IF(OR(ISBLANK('Precision '!I147),K$2="N"),NA(),'Precision '!I147)</f>
        <v>#N/A</v>
      </c>
      <c r="AM145" s="209" t="e">
        <f>IF(OR(ISBLANK('Precision '!J147),L$2="N"),NA(),'Precision '!J147)</f>
        <v>#N/A</v>
      </c>
      <c r="AN145" s="209" t="e">
        <f>IF(OR(ISBLANK('Precision '!K147),M$2="N"),NA(),'Precision '!K147)</f>
        <v>#N/A</v>
      </c>
      <c r="AO145" s="209" t="e">
        <f>IF(OR(ISBLANK('Precision '!L147),N$2="N"),NA(),'Precision '!L147)</f>
        <v>#N/A</v>
      </c>
      <c r="AP145" s="209" t="e">
        <f>IF(OR(ISBLANK('Precision '!M147),O$2="N"),NA(),'Precision '!M147)</f>
        <v>#N/A</v>
      </c>
      <c r="AQ145" s="209" t="e">
        <f>IF(OR(ISBLANK('Precision '!N147),P$2="N"),NA(),'Precision '!N147)</f>
        <v>#N/A</v>
      </c>
      <c r="AR145" s="209" t="e">
        <f>IF(OR(ISBLANK('Precision '!O147),E$3="N"),NA(),'Precision '!O147)</f>
        <v>#N/A</v>
      </c>
      <c r="AS145" s="209" t="e">
        <f>IF(OR(ISBLANK('Precision '!P147),F$3="N"),NA(),'Precision '!P147)</f>
        <v>#N/A</v>
      </c>
      <c r="AT145" s="209" t="e">
        <f>IF(OR(ISBLANK('Precision '!Q147),G$3="N"),NA(),'Precision '!Q147)</f>
        <v>#N/A</v>
      </c>
      <c r="AU145" s="209" t="e">
        <f>IF(OR(ISBLANK('Precision '!R147),H$3="N"),NA(),'Precision '!R147)</f>
        <v>#N/A</v>
      </c>
      <c r="AV145" s="209" t="e">
        <f>IF(OR(ISBLANK('Precision '!S147),I$3="N"),NA(),'Precision '!S147)</f>
        <v>#N/A</v>
      </c>
      <c r="AW145" s="209" t="e">
        <f>IF(OR(ISBLANK('Precision '!T147),J$3="N"),NA(),'Precision '!T147)</f>
        <v>#N/A</v>
      </c>
      <c r="AX145" s="209" t="e">
        <f>IF(OR(ISBLANK('Precision '!U147),K$3="N"),NA(),'Precision '!U147)</f>
        <v>#N/A</v>
      </c>
      <c r="AY145" s="209" t="e">
        <f>IF(OR(ISBLANK('Precision '!V147),L$3="N"),NA(),'Precision '!V147)</f>
        <v>#N/A</v>
      </c>
      <c r="AZ145" s="209" t="e">
        <f>IF(OR(ISBLANK('Precision '!W147),M$3="N"),NA(),'Precision '!W147)</f>
        <v>#N/A</v>
      </c>
      <c r="BA145" s="209" t="e">
        <f>IF(OR(ISBLANK('Precision '!X147),N$3="N"),NA(),'Precision '!X147)</f>
        <v>#N/A</v>
      </c>
      <c r="BB145" s="209" t="e">
        <f>IF(OR(ISBLANK('Precision '!Y147),O$3="N"),NA(),'Precision '!Y147)</f>
        <v>#N/A</v>
      </c>
      <c r="BC145" s="209" t="e">
        <f>IF(OR(ISBLANK('Precision '!Z147),P$3="N"),NA(),'Precision '!Z147)</f>
        <v>#N/A</v>
      </c>
      <c r="BD145" s="204"/>
      <c r="BE145" s="204"/>
      <c r="BF145" s="204"/>
      <c r="BG145" s="204"/>
      <c r="BH145" s="204"/>
    </row>
    <row r="146" spans="1:60" x14ac:dyDescent="0.2">
      <c r="A146" s="204"/>
      <c r="B146" s="204"/>
      <c r="C146" s="204" t="str">
        <f>IF(AND(ISNUMBER('Precision '!C148),E$2="Y"),'Precision '!C148,"")</f>
        <v/>
      </c>
      <c r="D146" s="204" t="str">
        <f>IF(AND(ISNUMBER('Precision '!D148),F$2="Y"),'Precision '!D148,"")</f>
        <v/>
      </c>
      <c r="E146" s="204" t="str">
        <f>IF(AND(ISNUMBER('Precision '!E148),G$2="Y"),'Precision '!E148,"")</f>
        <v/>
      </c>
      <c r="F146" s="204" t="str">
        <f>IF(AND(ISNUMBER('Precision '!F148),H$2="Y"),'Precision '!F148,"")</f>
        <v/>
      </c>
      <c r="G146" s="204" t="str">
        <f>IF(AND(ISNUMBER('Precision '!G148),I$2="Y"),'Precision '!G148,"")</f>
        <v/>
      </c>
      <c r="H146" s="204" t="str">
        <f>IF(AND(ISNUMBER('Precision '!H148),J$2="Y"),'Precision '!H148,"")</f>
        <v/>
      </c>
      <c r="I146" s="204" t="str">
        <f>IF(AND(ISNUMBER('Precision '!I148),K$2="Y"),'Precision '!I148,"")</f>
        <v/>
      </c>
      <c r="J146" s="204" t="str">
        <f>IF(AND(ISNUMBER('Precision '!J148),L$2="Y"),'Precision '!J148,"")</f>
        <v/>
      </c>
      <c r="K146" s="204" t="str">
        <f>IF(AND(ISNUMBER('Precision '!K148),M$2="Y"),'Precision '!K148,"")</f>
        <v/>
      </c>
      <c r="L146" s="204" t="str">
        <f>IF(AND(ISNUMBER('Precision '!L148),N$2="Y"),'Precision '!L148,"")</f>
        <v/>
      </c>
      <c r="M146" s="204" t="str">
        <f>IF(AND(ISNUMBER('Precision '!M148),O$2="Y"),'Precision '!M148,"")</f>
        <v/>
      </c>
      <c r="N146" s="204" t="str">
        <f>IF(AND(ISNUMBER('Precision '!N148),P$2="Y"),'Precision '!N148,"")</f>
        <v/>
      </c>
      <c r="O146" s="204" t="str">
        <f>IF(AND(ISNUMBER('Precision '!O148),E$3="Y"),'Precision '!O148,"")</f>
        <v/>
      </c>
      <c r="P146" s="204" t="str">
        <f>IF(AND(ISNUMBER('Precision '!P148),F$3="Y"),'Precision '!P148,"")</f>
        <v/>
      </c>
      <c r="Q146" s="204" t="str">
        <f>IF(AND(ISNUMBER('Precision '!Q148),G$3="Y"),'Precision '!Q148,"")</f>
        <v/>
      </c>
      <c r="R146" s="204" t="str">
        <f>IF(AND(ISNUMBER('Precision '!R148),H$3="Y"),'Precision '!R148,"")</f>
        <v/>
      </c>
      <c r="S146" s="204" t="str">
        <f>IF(AND(ISNUMBER('Precision '!S148),I$3="Y"),'Precision '!S148,"")</f>
        <v/>
      </c>
      <c r="T146" s="204" t="str">
        <f>IF(AND(ISNUMBER('Precision '!T148),J$3="Y"),'Precision '!T148,"")</f>
        <v/>
      </c>
      <c r="U146" s="204" t="str">
        <f>IF(AND(ISNUMBER('Precision '!U148),K$3="Y"),'Precision '!U148,"")</f>
        <v/>
      </c>
      <c r="V146" s="204" t="str">
        <f>IF(AND(ISNUMBER('Precision '!V148),L$3="Y"),'Precision '!V148,"")</f>
        <v/>
      </c>
      <c r="W146" s="204" t="str">
        <f>IF(AND(ISNUMBER('Precision '!W148),M$3="Y"),'Precision '!W148,"")</f>
        <v/>
      </c>
      <c r="X146" s="204" t="str">
        <f>IF(AND(ISNUMBER('Precision '!X148),N$3="Y"),'Precision '!X148,"")</f>
        <v/>
      </c>
      <c r="Y146" s="204" t="str">
        <f>IF(AND(ISNUMBER('Precision '!Y148),O$3="Y"),'Precision '!Y148,"")</f>
        <v/>
      </c>
      <c r="Z146" s="204" t="str">
        <f>IF(AND(ISNUMBER('Precision '!Z148),P$3="Y"),'Precision '!Z148,"")</f>
        <v/>
      </c>
      <c r="AA146" s="204"/>
      <c r="AB146" s="204"/>
      <c r="AC146" s="204"/>
      <c r="AD146" s="204"/>
      <c r="AE146" s="300">
        <v>110</v>
      </c>
      <c r="AF146" s="209" t="e">
        <f>IF(OR(ISBLANK('Precision '!C148),E$2="N"),NA(),'Precision '!C148)</f>
        <v>#N/A</v>
      </c>
      <c r="AG146" s="209" t="e">
        <f>IF(OR(ISBLANK('Precision '!D148),F$2="N"),NA(),'Precision '!D148)</f>
        <v>#N/A</v>
      </c>
      <c r="AH146" s="209" t="e">
        <f>IF(OR(ISBLANK('Precision '!E148),G$2="N"),NA(),'Precision '!E148)</f>
        <v>#N/A</v>
      </c>
      <c r="AI146" s="209" t="e">
        <f>IF(OR(ISBLANK('Precision '!F148),H$2="N"),NA(),'Precision '!F148)</f>
        <v>#N/A</v>
      </c>
      <c r="AJ146" s="209" t="e">
        <f>IF(OR(ISBLANK('Precision '!G148),I$2="N"),NA(),'Precision '!G148)</f>
        <v>#N/A</v>
      </c>
      <c r="AK146" s="209" t="e">
        <f>IF(OR(ISBLANK('Precision '!H148),J$2="N"),NA(),'Precision '!H148)</f>
        <v>#N/A</v>
      </c>
      <c r="AL146" s="209" t="e">
        <f>IF(OR(ISBLANK('Precision '!I148),K$2="N"),NA(),'Precision '!I148)</f>
        <v>#N/A</v>
      </c>
      <c r="AM146" s="209" t="e">
        <f>IF(OR(ISBLANK('Precision '!J148),L$2="N"),NA(),'Precision '!J148)</f>
        <v>#N/A</v>
      </c>
      <c r="AN146" s="209" t="e">
        <f>IF(OR(ISBLANK('Precision '!K148),M$2="N"),NA(),'Precision '!K148)</f>
        <v>#N/A</v>
      </c>
      <c r="AO146" s="209" t="e">
        <f>IF(OR(ISBLANK('Precision '!L148),N$2="N"),NA(),'Precision '!L148)</f>
        <v>#N/A</v>
      </c>
      <c r="AP146" s="209" t="e">
        <f>IF(OR(ISBLANK('Precision '!M148),O$2="N"),NA(),'Precision '!M148)</f>
        <v>#N/A</v>
      </c>
      <c r="AQ146" s="209" t="e">
        <f>IF(OR(ISBLANK('Precision '!N148),P$2="N"),NA(),'Precision '!N148)</f>
        <v>#N/A</v>
      </c>
      <c r="AR146" s="209" t="e">
        <f>IF(OR(ISBLANK('Precision '!O148),E$3="N"),NA(),'Precision '!O148)</f>
        <v>#N/A</v>
      </c>
      <c r="AS146" s="209" t="e">
        <f>IF(OR(ISBLANK('Precision '!P148),F$3="N"),NA(),'Precision '!P148)</f>
        <v>#N/A</v>
      </c>
      <c r="AT146" s="209" t="e">
        <f>IF(OR(ISBLANK('Precision '!Q148),G$3="N"),NA(),'Precision '!Q148)</f>
        <v>#N/A</v>
      </c>
      <c r="AU146" s="209" t="e">
        <f>IF(OR(ISBLANK('Precision '!R148),H$3="N"),NA(),'Precision '!R148)</f>
        <v>#N/A</v>
      </c>
      <c r="AV146" s="209" t="e">
        <f>IF(OR(ISBLANK('Precision '!S148),I$3="N"),NA(),'Precision '!S148)</f>
        <v>#N/A</v>
      </c>
      <c r="AW146" s="209" t="e">
        <f>IF(OR(ISBLANK('Precision '!T148),J$3="N"),NA(),'Precision '!T148)</f>
        <v>#N/A</v>
      </c>
      <c r="AX146" s="209" t="e">
        <f>IF(OR(ISBLANK('Precision '!U148),K$3="N"),NA(),'Precision '!U148)</f>
        <v>#N/A</v>
      </c>
      <c r="AY146" s="209" t="e">
        <f>IF(OR(ISBLANK('Precision '!V148),L$3="N"),NA(),'Precision '!V148)</f>
        <v>#N/A</v>
      </c>
      <c r="AZ146" s="209" t="e">
        <f>IF(OR(ISBLANK('Precision '!W148),M$3="N"),NA(),'Precision '!W148)</f>
        <v>#N/A</v>
      </c>
      <c r="BA146" s="209" t="e">
        <f>IF(OR(ISBLANK('Precision '!X148),N$3="N"),NA(),'Precision '!X148)</f>
        <v>#N/A</v>
      </c>
      <c r="BB146" s="209" t="e">
        <f>IF(OR(ISBLANK('Precision '!Y148),O$3="N"),NA(),'Precision '!Y148)</f>
        <v>#N/A</v>
      </c>
      <c r="BC146" s="209" t="e">
        <f>IF(OR(ISBLANK('Precision '!Z148),P$3="N"),NA(),'Precision '!Z148)</f>
        <v>#N/A</v>
      </c>
      <c r="BD146" s="204"/>
      <c r="BE146" s="204"/>
      <c r="BF146" s="204"/>
      <c r="BG146" s="204"/>
      <c r="BH146" s="204"/>
    </row>
    <row r="147" spans="1:60" x14ac:dyDescent="0.2">
      <c r="A147" s="204"/>
      <c r="B147" s="204"/>
      <c r="C147" s="204" t="str">
        <f>IF(AND(ISNUMBER('Precision '!C149),E$2="Y"),'Precision '!C149,"")</f>
        <v/>
      </c>
      <c r="D147" s="204" t="str">
        <f>IF(AND(ISNUMBER('Precision '!D149),F$2="Y"),'Precision '!D149,"")</f>
        <v/>
      </c>
      <c r="E147" s="204" t="str">
        <f>IF(AND(ISNUMBER('Precision '!E149),G$2="Y"),'Precision '!E149,"")</f>
        <v/>
      </c>
      <c r="F147" s="204" t="str">
        <f>IF(AND(ISNUMBER('Precision '!F149),H$2="Y"),'Precision '!F149,"")</f>
        <v/>
      </c>
      <c r="G147" s="204" t="str">
        <f>IF(AND(ISNUMBER('Precision '!G149),I$2="Y"),'Precision '!G149,"")</f>
        <v/>
      </c>
      <c r="H147" s="204" t="str">
        <f>IF(AND(ISNUMBER('Precision '!H149),J$2="Y"),'Precision '!H149,"")</f>
        <v/>
      </c>
      <c r="I147" s="204" t="str">
        <f>IF(AND(ISNUMBER('Precision '!I149),K$2="Y"),'Precision '!I149,"")</f>
        <v/>
      </c>
      <c r="J147" s="204" t="str">
        <f>IF(AND(ISNUMBER('Precision '!J149),L$2="Y"),'Precision '!J149,"")</f>
        <v/>
      </c>
      <c r="K147" s="204" t="str">
        <f>IF(AND(ISNUMBER('Precision '!K149),M$2="Y"),'Precision '!K149,"")</f>
        <v/>
      </c>
      <c r="L147" s="204" t="str">
        <f>IF(AND(ISNUMBER('Precision '!L149),N$2="Y"),'Precision '!L149,"")</f>
        <v/>
      </c>
      <c r="M147" s="204" t="str">
        <f>IF(AND(ISNUMBER('Precision '!M149),O$2="Y"),'Precision '!M149,"")</f>
        <v/>
      </c>
      <c r="N147" s="204" t="str">
        <f>IF(AND(ISNUMBER('Precision '!N149),P$2="Y"),'Precision '!N149,"")</f>
        <v/>
      </c>
      <c r="O147" s="204" t="str">
        <f>IF(AND(ISNUMBER('Precision '!O149),E$3="Y"),'Precision '!O149,"")</f>
        <v/>
      </c>
      <c r="P147" s="204" t="str">
        <f>IF(AND(ISNUMBER('Precision '!P149),F$3="Y"),'Precision '!P149,"")</f>
        <v/>
      </c>
      <c r="Q147" s="204" t="str">
        <f>IF(AND(ISNUMBER('Precision '!Q149),G$3="Y"),'Precision '!Q149,"")</f>
        <v/>
      </c>
      <c r="R147" s="204" t="str">
        <f>IF(AND(ISNUMBER('Precision '!R149),H$3="Y"),'Precision '!R149,"")</f>
        <v/>
      </c>
      <c r="S147" s="204" t="str">
        <f>IF(AND(ISNUMBER('Precision '!S149),I$3="Y"),'Precision '!S149,"")</f>
        <v/>
      </c>
      <c r="T147" s="204" t="str">
        <f>IF(AND(ISNUMBER('Precision '!T149),J$3="Y"),'Precision '!T149,"")</f>
        <v/>
      </c>
      <c r="U147" s="204" t="str">
        <f>IF(AND(ISNUMBER('Precision '!U149),K$3="Y"),'Precision '!U149,"")</f>
        <v/>
      </c>
      <c r="V147" s="204" t="str">
        <f>IF(AND(ISNUMBER('Precision '!V149),L$3="Y"),'Precision '!V149,"")</f>
        <v/>
      </c>
      <c r="W147" s="204" t="str">
        <f>IF(AND(ISNUMBER('Precision '!W149),M$3="Y"),'Precision '!W149,"")</f>
        <v/>
      </c>
      <c r="X147" s="204" t="str">
        <f>IF(AND(ISNUMBER('Precision '!X149),N$3="Y"),'Precision '!X149,"")</f>
        <v/>
      </c>
      <c r="Y147" s="204" t="str">
        <f>IF(AND(ISNUMBER('Precision '!Y149),O$3="Y"),'Precision '!Y149,"")</f>
        <v/>
      </c>
      <c r="Z147" s="204" t="str">
        <f>IF(AND(ISNUMBER('Precision '!Z149),P$3="Y"),'Precision '!Z149,"")</f>
        <v/>
      </c>
      <c r="AA147" s="204"/>
      <c r="AB147" s="204"/>
      <c r="AC147" s="204"/>
      <c r="AD147" s="204"/>
      <c r="AE147" s="300">
        <v>111</v>
      </c>
      <c r="AF147" s="209" t="e">
        <f>IF(OR(ISBLANK('Precision '!C149),E$2="N"),NA(),'Precision '!C149)</f>
        <v>#N/A</v>
      </c>
      <c r="AG147" s="209" t="e">
        <f>IF(OR(ISBLANK('Precision '!D149),F$2="N"),NA(),'Precision '!D149)</f>
        <v>#N/A</v>
      </c>
      <c r="AH147" s="209" t="e">
        <f>IF(OR(ISBLANK('Precision '!E149),G$2="N"),NA(),'Precision '!E149)</f>
        <v>#N/A</v>
      </c>
      <c r="AI147" s="209" t="e">
        <f>IF(OR(ISBLANK('Precision '!F149),H$2="N"),NA(),'Precision '!F149)</f>
        <v>#N/A</v>
      </c>
      <c r="AJ147" s="209" t="e">
        <f>IF(OR(ISBLANK('Precision '!G149),I$2="N"),NA(),'Precision '!G149)</f>
        <v>#N/A</v>
      </c>
      <c r="AK147" s="209" t="e">
        <f>IF(OR(ISBLANK('Precision '!H149),J$2="N"),NA(),'Precision '!H149)</f>
        <v>#N/A</v>
      </c>
      <c r="AL147" s="209" t="e">
        <f>IF(OR(ISBLANK('Precision '!I149),K$2="N"),NA(),'Precision '!I149)</f>
        <v>#N/A</v>
      </c>
      <c r="AM147" s="209" t="e">
        <f>IF(OR(ISBLANK('Precision '!J149),L$2="N"),NA(),'Precision '!J149)</f>
        <v>#N/A</v>
      </c>
      <c r="AN147" s="209" t="e">
        <f>IF(OR(ISBLANK('Precision '!K149),M$2="N"),NA(),'Precision '!K149)</f>
        <v>#N/A</v>
      </c>
      <c r="AO147" s="209" t="e">
        <f>IF(OR(ISBLANK('Precision '!L149),N$2="N"),NA(),'Precision '!L149)</f>
        <v>#N/A</v>
      </c>
      <c r="AP147" s="209" t="e">
        <f>IF(OR(ISBLANK('Precision '!M149),O$2="N"),NA(),'Precision '!M149)</f>
        <v>#N/A</v>
      </c>
      <c r="AQ147" s="209" t="e">
        <f>IF(OR(ISBLANK('Precision '!N149),P$2="N"),NA(),'Precision '!N149)</f>
        <v>#N/A</v>
      </c>
      <c r="AR147" s="209" t="e">
        <f>IF(OR(ISBLANK('Precision '!O149),E$3="N"),NA(),'Precision '!O149)</f>
        <v>#N/A</v>
      </c>
      <c r="AS147" s="209" t="e">
        <f>IF(OR(ISBLANK('Precision '!P149),F$3="N"),NA(),'Precision '!P149)</f>
        <v>#N/A</v>
      </c>
      <c r="AT147" s="209" t="e">
        <f>IF(OR(ISBLANK('Precision '!Q149),G$3="N"),NA(),'Precision '!Q149)</f>
        <v>#N/A</v>
      </c>
      <c r="AU147" s="209" t="e">
        <f>IF(OR(ISBLANK('Precision '!R149),H$3="N"),NA(),'Precision '!R149)</f>
        <v>#N/A</v>
      </c>
      <c r="AV147" s="209" t="e">
        <f>IF(OR(ISBLANK('Precision '!S149),I$3="N"),NA(),'Precision '!S149)</f>
        <v>#N/A</v>
      </c>
      <c r="AW147" s="209" t="e">
        <f>IF(OR(ISBLANK('Precision '!T149),J$3="N"),NA(),'Precision '!T149)</f>
        <v>#N/A</v>
      </c>
      <c r="AX147" s="209" t="e">
        <f>IF(OR(ISBLANK('Precision '!U149),K$3="N"),NA(),'Precision '!U149)</f>
        <v>#N/A</v>
      </c>
      <c r="AY147" s="209" t="e">
        <f>IF(OR(ISBLANK('Precision '!V149),L$3="N"),NA(),'Precision '!V149)</f>
        <v>#N/A</v>
      </c>
      <c r="AZ147" s="209" t="e">
        <f>IF(OR(ISBLANK('Precision '!W149),M$3="N"),NA(),'Precision '!W149)</f>
        <v>#N/A</v>
      </c>
      <c r="BA147" s="209" t="e">
        <f>IF(OR(ISBLANK('Precision '!X149),N$3="N"),NA(),'Precision '!X149)</f>
        <v>#N/A</v>
      </c>
      <c r="BB147" s="209" t="e">
        <f>IF(OR(ISBLANK('Precision '!Y149),O$3="N"),NA(),'Precision '!Y149)</f>
        <v>#N/A</v>
      </c>
      <c r="BC147" s="209" t="e">
        <f>IF(OR(ISBLANK('Precision '!Z149),P$3="N"),NA(),'Precision '!Z149)</f>
        <v>#N/A</v>
      </c>
      <c r="BD147" s="204"/>
      <c r="BE147" s="204"/>
      <c r="BF147" s="204"/>
      <c r="BG147" s="204"/>
      <c r="BH147" s="204"/>
    </row>
    <row r="148" spans="1:60" x14ac:dyDescent="0.2">
      <c r="A148" s="204"/>
      <c r="B148" s="204"/>
      <c r="C148" s="204" t="str">
        <f>IF(AND(ISNUMBER('Precision '!C150),E$2="Y"),'Precision '!C150,"")</f>
        <v/>
      </c>
      <c r="D148" s="204" t="str">
        <f>IF(AND(ISNUMBER('Precision '!D150),F$2="Y"),'Precision '!D150,"")</f>
        <v/>
      </c>
      <c r="E148" s="204" t="str">
        <f>IF(AND(ISNUMBER('Precision '!E150),G$2="Y"),'Precision '!E150,"")</f>
        <v/>
      </c>
      <c r="F148" s="204" t="str">
        <f>IF(AND(ISNUMBER('Precision '!F150),H$2="Y"),'Precision '!F150,"")</f>
        <v/>
      </c>
      <c r="G148" s="204" t="str">
        <f>IF(AND(ISNUMBER('Precision '!G150),I$2="Y"),'Precision '!G150,"")</f>
        <v/>
      </c>
      <c r="H148" s="204" t="str">
        <f>IF(AND(ISNUMBER('Precision '!H150),J$2="Y"),'Precision '!H150,"")</f>
        <v/>
      </c>
      <c r="I148" s="204" t="str">
        <f>IF(AND(ISNUMBER('Precision '!I150),K$2="Y"),'Precision '!I150,"")</f>
        <v/>
      </c>
      <c r="J148" s="204" t="str">
        <f>IF(AND(ISNUMBER('Precision '!J150),L$2="Y"),'Precision '!J150,"")</f>
        <v/>
      </c>
      <c r="K148" s="204" t="str">
        <f>IF(AND(ISNUMBER('Precision '!K150),M$2="Y"),'Precision '!K150,"")</f>
        <v/>
      </c>
      <c r="L148" s="204" t="str">
        <f>IF(AND(ISNUMBER('Precision '!L150),N$2="Y"),'Precision '!L150,"")</f>
        <v/>
      </c>
      <c r="M148" s="204" t="str">
        <f>IF(AND(ISNUMBER('Precision '!M150),O$2="Y"),'Precision '!M150,"")</f>
        <v/>
      </c>
      <c r="N148" s="204" t="str">
        <f>IF(AND(ISNUMBER('Precision '!N150),P$2="Y"),'Precision '!N150,"")</f>
        <v/>
      </c>
      <c r="O148" s="204" t="str">
        <f>IF(AND(ISNUMBER('Precision '!O150),E$3="Y"),'Precision '!O150,"")</f>
        <v/>
      </c>
      <c r="P148" s="204" t="str">
        <f>IF(AND(ISNUMBER('Precision '!P150),F$3="Y"),'Precision '!P150,"")</f>
        <v/>
      </c>
      <c r="Q148" s="204" t="str">
        <f>IF(AND(ISNUMBER('Precision '!Q150),G$3="Y"),'Precision '!Q150,"")</f>
        <v/>
      </c>
      <c r="R148" s="204" t="str">
        <f>IF(AND(ISNUMBER('Precision '!R150),H$3="Y"),'Precision '!R150,"")</f>
        <v/>
      </c>
      <c r="S148" s="204" t="str">
        <f>IF(AND(ISNUMBER('Precision '!S150),I$3="Y"),'Precision '!S150,"")</f>
        <v/>
      </c>
      <c r="T148" s="204" t="str">
        <f>IF(AND(ISNUMBER('Precision '!T150),J$3="Y"),'Precision '!T150,"")</f>
        <v/>
      </c>
      <c r="U148" s="204" t="str">
        <f>IF(AND(ISNUMBER('Precision '!U150),K$3="Y"),'Precision '!U150,"")</f>
        <v/>
      </c>
      <c r="V148" s="204" t="str">
        <f>IF(AND(ISNUMBER('Precision '!V150),L$3="Y"),'Precision '!V150,"")</f>
        <v/>
      </c>
      <c r="W148" s="204" t="str">
        <f>IF(AND(ISNUMBER('Precision '!W150),M$3="Y"),'Precision '!W150,"")</f>
        <v/>
      </c>
      <c r="X148" s="204" t="str">
        <f>IF(AND(ISNUMBER('Precision '!X150),N$3="Y"),'Precision '!X150,"")</f>
        <v/>
      </c>
      <c r="Y148" s="204" t="str">
        <f>IF(AND(ISNUMBER('Precision '!Y150),O$3="Y"),'Precision '!Y150,"")</f>
        <v/>
      </c>
      <c r="Z148" s="204" t="str">
        <f>IF(AND(ISNUMBER('Precision '!Z150),P$3="Y"),'Precision '!Z150,"")</f>
        <v/>
      </c>
      <c r="AA148" s="204"/>
      <c r="AB148" s="204"/>
      <c r="AC148" s="204"/>
      <c r="AD148" s="204"/>
      <c r="AE148" s="300">
        <v>112</v>
      </c>
      <c r="AF148" s="209" t="e">
        <f>IF(OR(ISBLANK('Precision '!C150),E$2="N"),NA(),'Precision '!C150)</f>
        <v>#N/A</v>
      </c>
      <c r="AG148" s="209" t="e">
        <f>IF(OR(ISBLANK('Precision '!D150),F$2="N"),NA(),'Precision '!D150)</f>
        <v>#N/A</v>
      </c>
      <c r="AH148" s="209" t="e">
        <f>IF(OR(ISBLANK('Precision '!E150),G$2="N"),NA(),'Precision '!E150)</f>
        <v>#N/A</v>
      </c>
      <c r="AI148" s="209" t="e">
        <f>IF(OR(ISBLANK('Precision '!F150),H$2="N"),NA(),'Precision '!F150)</f>
        <v>#N/A</v>
      </c>
      <c r="AJ148" s="209" t="e">
        <f>IF(OR(ISBLANK('Precision '!G150),I$2="N"),NA(),'Precision '!G150)</f>
        <v>#N/A</v>
      </c>
      <c r="AK148" s="209" t="e">
        <f>IF(OR(ISBLANK('Precision '!H150),J$2="N"),NA(),'Precision '!H150)</f>
        <v>#N/A</v>
      </c>
      <c r="AL148" s="209" t="e">
        <f>IF(OR(ISBLANK('Precision '!I150),K$2="N"),NA(),'Precision '!I150)</f>
        <v>#N/A</v>
      </c>
      <c r="AM148" s="209" t="e">
        <f>IF(OR(ISBLANK('Precision '!J150),L$2="N"),NA(),'Precision '!J150)</f>
        <v>#N/A</v>
      </c>
      <c r="AN148" s="209" t="e">
        <f>IF(OR(ISBLANK('Precision '!K150),M$2="N"),NA(),'Precision '!K150)</f>
        <v>#N/A</v>
      </c>
      <c r="AO148" s="209" t="e">
        <f>IF(OR(ISBLANK('Precision '!L150),N$2="N"),NA(),'Precision '!L150)</f>
        <v>#N/A</v>
      </c>
      <c r="AP148" s="209" t="e">
        <f>IF(OR(ISBLANK('Precision '!M150),O$2="N"),NA(),'Precision '!M150)</f>
        <v>#N/A</v>
      </c>
      <c r="AQ148" s="209" t="e">
        <f>IF(OR(ISBLANK('Precision '!N150),P$2="N"),NA(),'Precision '!N150)</f>
        <v>#N/A</v>
      </c>
      <c r="AR148" s="209" t="e">
        <f>IF(OR(ISBLANK('Precision '!O150),E$3="N"),NA(),'Precision '!O150)</f>
        <v>#N/A</v>
      </c>
      <c r="AS148" s="209" t="e">
        <f>IF(OR(ISBLANK('Precision '!P150),F$3="N"),NA(),'Precision '!P150)</f>
        <v>#N/A</v>
      </c>
      <c r="AT148" s="209" t="e">
        <f>IF(OR(ISBLANK('Precision '!Q150),G$3="N"),NA(),'Precision '!Q150)</f>
        <v>#N/A</v>
      </c>
      <c r="AU148" s="209" t="e">
        <f>IF(OR(ISBLANK('Precision '!R150),H$3="N"),NA(),'Precision '!R150)</f>
        <v>#N/A</v>
      </c>
      <c r="AV148" s="209" t="e">
        <f>IF(OR(ISBLANK('Precision '!S150),I$3="N"),NA(),'Precision '!S150)</f>
        <v>#N/A</v>
      </c>
      <c r="AW148" s="209" t="e">
        <f>IF(OR(ISBLANK('Precision '!T150),J$3="N"),NA(),'Precision '!T150)</f>
        <v>#N/A</v>
      </c>
      <c r="AX148" s="209" t="e">
        <f>IF(OR(ISBLANK('Precision '!U150),K$3="N"),NA(),'Precision '!U150)</f>
        <v>#N/A</v>
      </c>
      <c r="AY148" s="209" t="e">
        <f>IF(OR(ISBLANK('Precision '!V150),L$3="N"),NA(),'Precision '!V150)</f>
        <v>#N/A</v>
      </c>
      <c r="AZ148" s="209" t="e">
        <f>IF(OR(ISBLANK('Precision '!W150),M$3="N"),NA(),'Precision '!W150)</f>
        <v>#N/A</v>
      </c>
      <c r="BA148" s="209" t="e">
        <f>IF(OR(ISBLANK('Precision '!X150),N$3="N"),NA(),'Precision '!X150)</f>
        <v>#N/A</v>
      </c>
      <c r="BB148" s="209" t="e">
        <f>IF(OR(ISBLANK('Precision '!Y150),O$3="N"),NA(),'Precision '!Y150)</f>
        <v>#N/A</v>
      </c>
      <c r="BC148" s="209" t="e">
        <f>IF(OR(ISBLANK('Precision '!Z150),P$3="N"),NA(),'Precision '!Z150)</f>
        <v>#N/A</v>
      </c>
      <c r="BD148" s="204"/>
      <c r="BE148" s="204"/>
      <c r="BF148" s="204"/>
      <c r="BG148" s="204"/>
      <c r="BH148" s="204"/>
    </row>
    <row r="149" spans="1:60" x14ac:dyDescent="0.2">
      <c r="A149" s="204"/>
      <c r="B149" s="204"/>
      <c r="C149" s="204" t="str">
        <f>IF(AND(ISNUMBER('Precision '!C151),E$2="Y"),'Precision '!C151,"")</f>
        <v/>
      </c>
      <c r="D149" s="204" t="str">
        <f>IF(AND(ISNUMBER('Precision '!D151),F$2="Y"),'Precision '!D151,"")</f>
        <v/>
      </c>
      <c r="E149" s="204" t="str">
        <f>IF(AND(ISNUMBER('Precision '!E151),G$2="Y"),'Precision '!E151,"")</f>
        <v/>
      </c>
      <c r="F149" s="204" t="str">
        <f>IF(AND(ISNUMBER('Precision '!F151),H$2="Y"),'Precision '!F151,"")</f>
        <v/>
      </c>
      <c r="G149" s="204" t="str">
        <f>IF(AND(ISNUMBER('Precision '!G151),I$2="Y"),'Precision '!G151,"")</f>
        <v/>
      </c>
      <c r="H149" s="204" t="str">
        <f>IF(AND(ISNUMBER('Precision '!H151),J$2="Y"),'Precision '!H151,"")</f>
        <v/>
      </c>
      <c r="I149" s="204" t="str">
        <f>IF(AND(ISNUMBER('Precision '!I151),K$2="Y"),'Precision '!I151,"")</f>
        <v/>
      </c>
      <c r="J149" s="204" t="str">
        <f>IF(AND(ISNUMBER('Precision '!J151),L$2="Y"),'Precision '!J151,"")</f>
        <v/>
      </c>
      <c r="K149" s="204" t="str">
        <f>IF(AND(ISNUMBER('Precision '!K151),M$2="Y"),'Precision '!K151,"")</f>
        <v/>
      </c>
      <c r="L149" s="204" t="str">
        <f>IF(AND(ISNUMBER('Precision '!L151),N$2="Y"),'Precision '!L151,"")</f>
        <v/>
      </c>
      <c r="M149" s="204" t="str">
        <f>IF(AND(ISNUMBER('Precision '!M151),O$2="Y"),'Precision '!M151,"")</f>
        <v/>
      </c>
      <c r="N149" s="204" t="str">
        <f>IF(AND(ISNUMBER('Precision '!N151),P$2="Y"),'Precision '!N151,"")</f>
        <v/>
      </c>
      <c r="O149" s="204" t="str">
        <f>IF(AND(ISNUMBER('Precision '!O151),E$3="Y"),'Precision '!O151,"")</f>
        <v/>
      </c>
      <c r="P149" s="204" t="str">
        <f>IF(AND(ISNUMBER('Precision '!P151),F$3="Y"),'Precision '!P151,"")</f>
        <v/>
      </c>
      <c r="Q149" s="204" t="str">
        <f>IF(AND(ISNUMBER('Precision '!Q151),G$3="Y"),'Precision '!Q151,"")</f>
        <v/>
      </c>
      <c r="R149" s="204" t="str">
        <f>IF(AND(ISNUMBER('Precision '!R151),H$3="Y"),'Precision '!R151,"")</f>
        <v/>
      </c>
      <c r="S149" s="204" t="str">
        <f>IF(AND(ISNUMBER('Precision '!S151),I$3="Y"),'Precision '!S151,"")</f>
        <v/>
      </c>
      <c r="T149" s="204" t="str">
        <f>IF(AND(ISNUMBER('Precision '!T151),J$3="Y"),'Precision '!T151,"")</f>
        <v/>
      </c>
      <c r="U149" s="204" t="str">
        <f>IF(AND(ISNUMBER('Precision '!U151),K$3="Y"),'Precision '!U151,"")</f>
        <v/>
      </c>
      <c r="V149" s="204" t="str">
        <f>IF(AND(ISNUMBER('Precision '!V151),L$3="Y"),'Precision '!V151,"")</f>
        <v/>
      </c>
      <c r="W149" s="204" t="str">
        <f>IF(AND(ISNUMBER('Precision '!W151),M$3="Y"),'Precision '!W151,"")</f>
        <v/>
      </c>
      <c r="X149" s="204" t="str">
        <f>IF(AND(ISNUMBER('Precision '!X151),N$3="Y"),'Precision '!X151,"")</f>
        <v/>
      </c>
      <c r="Y149" s="204" t="str">
        <f>IF(AND(ISNUMBER('Precision '!Y151),O$3="Y"),'Precision '!Y151,"")</f>
        <v/>
      </c>
      <c r="Z149" s="204" t="str">
        <f>IF(AND(ISNUMBER('Precision '!Z151),P$3="Y"),'Precision '!Z151,"")</f>
        <v/>
      </c>
      <c r="AA149" s="204"/>
      <c r="AB149" s="204"/>
      <c r="AC149" s="204"/>
      <c r="AD149" s="204"/>
      <c r="AE149" s="300">
        <v>113</v>
      </c>
      <c r="AF149" s="209" t="e">
        <f>IF(OR(ISBLANK('Precision '!C151),E$2="N"),NA(),'Precision '!C151)</f>
        <v>#N/A</v>
      </c>
      <c r="AG149" s="209" t="e">
        <f>IF(OR(ISBLANK('Precision '!D151),F$2="N"),NA(),'Precision '!D151)</f>
        <v>#N/A</v>
      </c>
      <c r="AH149" s="209" t="e">
        <f>IF(OR(ISBLANK('Precision '!E151),G$2="N"),NA(),'Precision '!E151)</f>
        <v>#N/A</v>
      </c>
      <c r="AI149" s="209" t="e">
        <f>IF(OR(ISBLANK('Precision '!F151),H$2="N"),NA(),'Precision '!F151)</f>
        <v>#N/A</v>
      </c>
      <c r="AJ149" s="209" t="e">
        <f>IF(OR(ISBLANK('Precision '!G151),I$2="N"),NA(),'Precision '!G151)</f>
        <v>#N/A</v>
      </c>
      <c r="AK149" s="209" t="e">
        <f>IF(OR(ISBLANK('Precision '!H151),J$2="N"),NA(),'Precision '!H151)</f>
        <v>#N/A</v>
      </c>
      <c r="AL149" s="209" t="e">
        <f>IF(OR(ISBLANK('Precision '!I151),K$2="N"),NA(),'Precision '!I151)</f>
        <v>#N/A</v>
      </c>
      <c r="AM149" s="209" t="e">
        <f>IF(OR(ISBLANK('Precision '!J151),L$2="N"),NA(),'Precision '!J151)</f>
        <v>#N/A</v>
      </c>
      <c r="AN149" s="209" t="e">
        <f>IF(OR(ISBLANK('Precision '!K151),M$2="N"),NA(),'Precision '!K151)</f>
        <v>#N/A</v>
      </c>
      <c r="AO149" s="209" t="e">
        <f>IF(OR(ISBLANK('Precision '!L151),N$2="N"),NA(),'Precision '!L151)</f>
        <v>#N/A</v>
      </c>
      <c r="AP149" s="209" t="e">
        <f>IF(OR(ISBLANK('Precision '!M151),O$2="N"),NA(),'Precision '!M151)</f>
        <v>#N/A</v>
      </c>
      <c r="AQ149" s="209" t="e">
        <f>IF(OR(ISBLANK('Precision '!N151),P$2="N"),NA(),'Precision '!N151)</f>
        <v>#N/A</v>
      </c>
      <c r="AR149" s="209" t="e">
        <f>IF(OR(ISBLANK('Precision '!O151),E$3="N"),NA(),'Precision '!O151)</f>
        <v>#N/A</v>
      </c>
      <c r="AS149" s="209" t="e">
        <f>IF(OR(ISBLANK('Precision '!P151),F$3="N"),NA(),'Precision '!P151)</f>
        <v>#N/A</v>
      </c>
      <c r="AT149" s="209" t="e">
        <f>IF(OR(ISBLANK('Precision '!Q151),G$3="N"),NA(),'Precision '!Q151)</f>
        <v>#N/A</v>
      </c>
      <c r="AU149" s="209" t="e">
        <f>IF(OR(ISBLANK('Precision '!R151),H$3="N"),NA(),'Precision '!R151)</f>
        <v>#N/A</v>
      </c>
      <c r="AV149" s="209" t="e">
        <f>IF(OR(ISBLANK('Precision '!S151),I$3="N"),NA(),'Precision '!S151)</f>
        <v>#N/A</v>
      </c>
      <c r="AW149" s="209" t="e">
        <f>IF(OR(ISBLANK('Precision '!T151),J$3="N"),NA(),'Precision '!T151)</f>
        <v>#N/A</v>
      </c>
      <c r="AX149" s="209" t="e">
        <f>IF(OR(ISBLANK('Precision '!U151),K$3="N"),NA(),'Precision '!U151)</f>
        <v>#N/A</v>
      </c>
      <c r="AY149" s="209" t="e">
        <f>IF(OR(ISBLANK('Precision '!V151),L$3="N"),NA(),'Precision '!V151)</f>
        <v>#N/A</v>
      </c>
      <c r="AZ149" s="209" t="e">
        <f>IF(OR(ISBLANK('Precision '!W151),M$3="N"),NA(),'Precision '!W151)</f>
        <v>#N/A</v>
      </c>
      <c r="BA149" s="209" t="e">
        <f>IF(OR(ISBLANK('Precision '!X151),N$3="N"),NA(),'Precision '!X151)</f>
        <v>#N/A</v>
      </c>
      <c r="BB149" s="209" t="e">
        <f>IF(OR(ISBLANK('Precision '!Y151),O$3="N"),NA(),'Precision '!Y151)</f>
        <v>#N/A</v>
      </c>
      <c r="BC149" s="209" t="e">
        <f>IF(OR(ISBLANK('Precision '!Z151),P$3="N"),NA(),'Precision '!Z151)</f>
        <v>#N/A</v>
      </c>
      <c r="BD149" s="204"/>
      <c r="BE149" s="204"/>
      <c r="BF149" s="204"/>
      <c r="BG149" s="204"/>
      <c r="BH149" s="204"/>
    </row>
    <row r="150" spans="1:60" x14ac:dyDescent="0.2">
      <c r="A150" s="204"/>
      <c r="B150" s="204"/>
      <c r="C150" s="204" t="str">
        <f>IF(AND(ISNUMBER('Precision '!C152),E$2="Y"),'Precision '!C152,"")</f>
        <v/>
      </c>
      <c r="D150" s="204" t="str">
        <f>IF(AND(ISNUMBER('Precision '!D152),F$2="Y"),'Precision '!D152,"")</f>
        <v/>
      </c>
      <c r="E150" s="204" t="str">
        <f>IF(AND(ISNUMBER('Precision '!E152),G$2="Y"),'Precision '!E152,"")</f>
        <v/>
      </c>
      <c r="F150" s="204" t="str">
        <f>IF(AND(ISNUMBER('Precision '!F152),H$2="Y"),'Precision '!F152,"")</f>
        <v/>
      </c>
      <c r="G150" s="204" t="str">
        <f>IF(AND(ISNUMBER('Precision '!G152),I$2="Y"),'Precision '!G152,"")</f>
        <v/>
      </c>
      <c r="H150" s="204" t="str">
        <f>IF(AND(ISNUMBER('Precision '!H152),J$2="Y"),'Precision '!H152,"")</f>
        <v/>
      </c>
      <c r="I150" s="204" t="str">
        <f>IF(AND(ISNUMBER('Precision '!I152),K$2="Y"),'Precision '!I152,"")</f>
        <v/>
      </c>
      <c r="J150" s="204" t="str">
        <f>IF(AND(ISNUMBER('Precision '!J152),L$2="Y"),'Precision '!J152,"")</f>
        <v/>
      </c>
      <c r="K150" s="204" t="str">
        <f>IF(AND(ISNUMBER('Precision '!K152),M$2="Y"),'Precision '!K152,"")</f>
        <v/>
      </c>
      <c r="L150" s="204" t="str">
        <f>IF(AND(ISNUMBER('Precision '!L152),N$2="Y"),'Precision '!L152,"")</f>
        <v/>
      </c>
      <c r="M150" s="204" t="str">
        <f>IF(AND(ISNUMBER('Precision '!M152),O$2="Y"),'Precision '!M152,"")</f>
        <v/>
      </c>
      <c r="N150" s="204" t="str">
        <f>IF(AND(ISNUMBER('Precision '!N152),P$2="Y"),'Precision '!N152,"")</f>
        <v/>
      </c>
      <c r="O150" s="204" t="str">
        <f>IF(AND(ISNUMBER('Precision '!O152),E$3="Y"),'Precision '!O152,"")</f>
        <v/>
      </c>
      <c r="P150" s="204" t="str">
        <f>IF(AND(ISNUMBER('Precision '!P152),F$3="Y"),'Precision '!P152,"")</f>
        <v/>
      </c>
      <c r="Q150" s="204" t="str">
        <f>IF(AND(ISNUMBER('Precision '!Q152),G$3="Y"),'Precision '!Q152,"")</f>
        <v/>
      </c>
      <c r="R150" s="204" t="str">
        <f>IF(AND(ISNUMBER('Precision '!R152),H$3="Y"),'Precision '!R152,"")</f>
        <v/>
      </c>
      <c r="S150" s="204" t="str">
        <f>IF(AND(ISNUMBER('Precision '!S152),I$3="Y"),'Precision '!S152,"")</f>
        <v/>
      </c>
      <c r="T150" s="204" t="str">
        <f>IF(AND(ISNUMBER('Precision '!T152),J$3="Y"),'Precision '!T152,"")</f>
        <v/>
      </c>
      <c r="U150" s="204" t="str">
        <f>IF(AND(ISNUMBER('Precision '!U152),K$3="Y"),'Precision '!U152,"")</f>
        <v/>
      </c>
      <c r="V150" s="204" t="str">
        <f>IF(AND(ISNUMBER('Precision '!V152),L$3="Y"),'Precision '!V152,"")</f>
        <v/>
      </c>
      <c r="W150" s="204" t="str">
        <f>IF(AND(ISNUMBER('Precision '!W152),M$3="Y"),'Precision '!W152,"")</f>
        <v/>
      </c>
      <c r="X150" s="204" t="str">
        <f>IF(AND(ISNUMBER('Precision '!X152),N$3="Y"),'Precision '!X152,"")</f>
        <v/>
      </c>
      <c r="Y150" s="204" t="str">
        <f>IF(AND(ISNUMBER('Precision '!Y152),O$3="Y"),'Precision '!Y152,"")</f>
        <v/>
      </c>
      <c r="Z150" s="204" t="str">
        <f>IF(AND(ISNUMBER('Precision '!Z152),P$3="Y"),'Precision '!Z152,"")</f>
        <v/>
      </c>
      <c r="AA150" s="204"/>
      <c r="AB150" s="204"/>
      <c r="AC150" s="204"/>
      <c r="AD150" s="204"/>
      <c r="AE150" s="300">
        <v>114</v>
      </c>
      <c r="AF150" s="209" t="e">
        <f>IF(OR(ISBLANK('Precision '!C152),E$2="N"),NA(),'Precision '!C152)</f>
        <v>#N/A</v>
      </c>
      <c r="AG150" s="209" t="e">
        <f>IF(OR(ISBLANK('Precision '!D152),F$2="N"),NA(),'Precision '!D152)</f>
        <v>#N/A</v>
      </c>
      <c r="AH150" s="209" t="e">
        <f>IF(OR(ISBLANK('Precision '!E152),G$2="N"),NA(),'Precision '!E152)</f>
        <v>#N/A</v>
      </c>
      <c r="AI150" s="209" t="e">
        <f>IF(OR(ISBLANK('Precision '!F152),H$2="N"),NA(),'Precision '!F152)</f>
        <v>#N/A</v>
      </c>
      <c r="AJ150" s="209" t="e">
        <f>IF(OR(ISBLANK('Precision '!G152),I$2="N"),NA(),'Precision '!G152)</f>
        <v>#N/A</v>
      </c>
      <c r="AK150" s="209" t="e">
        <f>IF(OR(ISBLANK('Precision '!H152),J$2="N"),NA(),'Precision '!H152)</f>
        <v>#N/A</v>
      </c>
      <c r="AL150" s="209" t="e">
        <f>IF(OR(ISBLANK('Precision '!I152),K$2="N"),NA(),'Precision '!I152)</f>
        <v>#N/A</v>
      </c>
      <c r="AM150" s="209" t="e">
        <f>IF(OR(ISBLANK('Precision '!J152),L$2="N"),NA(),'Precision '!J152)</f>
        <v>#N/A</v>
      </c>
      <c r="AN150" s="209" t="e">
        <f>IF(OR(ISBLANK('Precision '!K152),M$2="N"),NA(),'Precision '!K152)</f>
        <v>#N/A</v>
      </c>
      <c r="AO150" s="209" t="e">
        <f>IF(OR(ISBLANK('Precision '!L152),N$2="N"),NA(),'Precision '!L152)</f>
        <v>#N/A</v>
      </c>
      <c r="AP150" s="209" t="e">
        <f>IF(OR(ISBLANK('Precision '!M152),O$2="N"),NA(),'Precision '!M152)</f>
        <v>#N/A</v>
      </c>
      <c r="AQ150" s="209" t="e">
        <f>IF(OR(ISBLANK('Precision '!N152),P$2="N"),NA(),'Precision '!N152)</f>
        <v>#N/A</v>
      </c>
      <c r="AR150" s="209" t="e">
        <f>IF(OR(ISBLANK('Precision '!O152),E$3="N"),NA(),'Precision '!O152)</f>
        <v>#N/A</v>
      </c>
      <c r="AS150" s="209" t="e">
        <f>IF(OR(ISBLANK('Precision '!P152),F$3="N"),NA(),'Precision '!P152)</f>
        <v>#N/A</v>
      </c>
      <c r="AT150" s="209" t="e">
        <f>IF(OR(ISBLANK('Precision '!Q152),G$3="N"),NA(),'Precision '!Q152)</f>
        <v>#N/A</v>
      </c>
      <c r="AU150" s="209" t="e">
        <f>IF(OR(ISBLANK('Precision '!R152),H$3="N"),NA(),'Precision '!R152)</f>
        <v>#N/A</v>
      </c>
      <c r="AV150" s="209" t="e">
        <f>IF(OR(ISBLANK('Precision '!S152),I$3="N"),NA(),'Precision '!S152)</f>
        <v>#N/A</v>
      </c>
      <c r="AW150" s="209" t="e">
        <f>IF(OR(ISBLANK('Precision '!T152),J$3="N"),NA(),'Precision '!T152)</f>
        <v>#N/A</v>
      </c>
      <c r="AX150" s="209" t="e">
        <f>IF(OR(ISBLANK('Precision '!U152),K$3="N"),NA(),'Precision '!U152)</f>
        <v>#N/A</v>
      </c>
      <c r="AY150" s="209" t="e">
        <f>IF(OR(ISBLANK('Precision '!V152),L$3="N"),NA(),'Precision '!V152)</f>
        <v>#N/A</v>
      </c>
      <c r="AZ150" s="209" t="e">
        <f>IF(OR(ISBLANK('Precision '!W152),M$3="N"),NA(),'Precision '!W152)</f>
        <v>#N/A</v>
      </c>
      <c r="BA150" s="209" t="e">
        <f>IF(OR(ISBLANK('Precision '!X152),N$3="N"),NA(),'Precision '!X152)</f>
        <v>#N/A</v>
      </c>
      <c r="BB150" s="209" t="e">
        <f>IF(OR(ISBLANK('Precision '!Y152),O$3="N"),NA(),'Precision '!Y152)</f>
        <v>#N/A</v>
      </c>
      <c r="BC150" s="209" t="e">
        <f>IF(OR(ISBLANK('Precision '!Z152),P$3="N"),NA(),'Precision '!Z152)</f>
        <v>#N/A</v>
      </c>
      <c r="BD150" s="204"/>
      <c r="BE150" s="204"/>
      <c r="BF150" s="204"/>
      <c r="BG150" s="204"/>
      <c r="BH150" s="204"/>
    </row>
    <row r="151" spans="1:60" x14ac:dyDescent="0.2">
      <c r="A151" s="204"/>
      <c r="B151" s="204"/>
      <c r="C151" s="204" t="str">
        <f>IF(AND(ISNUMBER('Precision '!C153),E$2="Y"),'Precision '!C153,"")</f>
        <v/>
      </c>
      <c r="D151" s="204" t="str">
        <f>IF(AND(ISNUMBER('Precision '!D153),F$2="Y"),'Precision '!D153,"")</f>
        <v/>
      </c>
      <c r="E151" s="204" t="str">
        <f>IF(AND(ISNUMBER('Precision '!E153),G$2="Y"),'Precision '!E153,"")</f>
        <v/>
      </c>
      <c r="F151" s="204" t="str">
        <f>IF(AND(ISNUMBER('Precision '!F153),H$2="Y"),'Precision '!F153,"")</f>
        <v/>
      </c>
      <c r="G151" s="204" t="str">
        <f>IF(AND(ISNUMBER('Precision '!G153),I$2="Y"),'Precision '!G153,"")</f>
        <v/>
      </c>
      <c r="H151" s="204" t="str">
        <f>IF(AND(ISNUMBER('Precision '!H153),J$2="Y"),'Precision '!H153,"")</f>
        <v/>
      </c>
      <c r="I151" s="204" t="str">
        <f>IF(AND(ISNUMBER('Precision '!I153),K$2="Y"),'Precision '!I153,"")</f>
        <v/>
      </c>
      <c r="J151" s="204" t="str">
        <f>IF(AND(ISNUMBER('Precision '!J153),L$2="Y"),'Precision '!J153,"")</f>
        <v/>
      </c>
      <c r="K151" s="204" t="str">
        <f>IF(AND(ISNUMBER('Precision '!K153),M$2="Y"),'Precision '!K153,"")</f>
        <v/>
      </c>
      <c r="L151" s="204" t="str">
        <f>IF(AND(ISNUMBER('Precision '!L153),N$2="Y"),'Precision '!L153,"")</f>
        <v/>
      </c>
      <c r="M151" s="204" t="str">
        <f>IF(AND(ISNUMBER('Precision '!M153),O$2="Y"),'Precision '!M153,"")</f>
        <v/>
      </c>
      <c r="N151" s="204" t="str">
        <f>IF(AND(ISNUMBER('Precision '!N153),P$2="Y"),'Precision '!N153,"")</f>
        <v/>
      </c>
      <c r="O151" s="204" t="str">
        <f>IF(AND(ISNUMBER('Precision '!O153),E$3="Y"),'Precision '!O153,"")</f>
        <v/>
      </c>
      <c r="P151" s="204" t="str">
        <f>IF(AND(ISNUMBER('Precision '!P153),F$3="Y"),'Precision '!P153,"")</f>
        <v/>
      </c>
      <c r="Q151" s="204" t="str">
        <f>IF(AND(ISNUMBER('Precision '!Q153),G$3="Y"),'Precision '!Q153,"")</f>
        <v/>
      </c>
      <c r="R151" s="204" t="str">
        <f>IF(AND(ISNUMBER('Precision '!R153),H$3="Y"),'Precision '!R153,"")</f>
        <v/>
      </c>
      <c r="S151" s="204" t="str">
        <f>IF(AND(ISNUMBER('Precision '!S153),I$3="Y"),'Precision '!S153,"")</f>
        <v/>
      </c>
      <c r="T151" s="204" t="str">
        <f>IF(AND(ISNUMBER('Precision '!T153),J$3="Y"),'Precision '!T153,"")</f>
        <v/>
      </c>
      <c r="U151" s="204" t="str">
        <f>IF(AND(ISNUMBER('Precision '!U153),K$3="Y"),'Precision '!U153,"")</f>
        <v/>
      </c>
      <c r="V151" s="204" t="str">
        <f>IF(AND(ISNUMBER('Precision '!V153),L$3="Y"),'Precision '!V153,"")</f>
        <v/>
      </c>
      <c r="W151" s="204" t="str">
        <f>IF(AND(ISNUMBER('Precision '!W153),M$3="Y"),'Precision '!W153,"")</f>
        <v/>
      </c>
      <c r="X151" s="204" t="str">
        <f>IF(AND(ISNUMBER('Precision '!X153),N$3="Y"),'Precision '!X153,"")</f>
        <v/>
      </c>
      <c r="Y151" s="204" t="str">
        <f>IF(AND(ISNUMBER('Precision '!Y153),O$3="Y"),'Precision '!Y153,"")</f>
        <v/>
      </c>
      <c r="Z151" s="204" t="str">
        <f>IF(AND(ISNUMBER('Precision '!Z153),P$3="Y"),'Precision '!Z153,"")</f>
        <v/>
      </c>
      <c r="AA151" s="204"/>
      <c r="AB151" s="204"/>
      <c r="AC151" s="204"/>
      <c r="AD151" s="204"/>
      <c r="AE151" s="300">
        <v>115</v>
      </c>
      <c r="AF151" s="209" t="e">
        <f>IF(OR(ISBLANK('Precision '!C153),E$2="N"),NA(),'Precision '!C153)</f>
        <v>#N/A</v>
      </c>
      <c r="AG151" s="209" t="e">
        <f>IF(OR(ISBLANK('Precision '!D153),F$2="N"),NA(),'Precision '!D153)</f>
        <v>#N/A</v>
      </c>
      <c r="AH151" s="209" t="e">
        <f>IF(OR(ISBLANK('Precision '!E153),G$2="N"),NA(),'Precision '!E153)</f>
        <v>#N/A</v>
      </c>
      <c r="AI151" s="209" t="e">
        <f>IF(OR(ISBLANK('Precision '!F153),H$2="N"),NA(),'Precision '!F153)</f>
        <v>#N/A</v>
      </c>
      <c r="AJ151" s="209" t="e">
        <f>IF(OR(ISBLANK('Precision '!G153),I$2="N"),NA(),'Precision '!G153)</f>
        <v>#N/A</v>
      </c>
      <c r="AK151" s="209" t="e">
        <f>IF(OR(ISBLANK('Precision '!H153),J$2="N"),NA(),'Precision '!H153)</f>
        <v>#N/A</v>
      </c>
      <c r="AL151" s="209" t="e">
        <f>IF(OR(ISBLANK('Precision '!I153),K$2="N"),NA(),'Precision '!I153)</f>
        <v>#N/A</v>
      </c>
      <c r="AM151" s="209" t="e">
        <f>IF(OR(ISBLANK('Precision '!J153),L$2="N"),NA(),'Precision '!J153)</f>
        <v>#N/A</v>
      </c>
      <c r="AN151" s="209" t="e">
        <f>IF(OR(ISBLANK('Precision '!K153),M$2="N"),NA(),'Precision '!K153)</f>
        <v>#N/A</v>
      </c>
      <c r="AO151" s="209" t="e">
        <f>IF(OR(ISBLANK('Precision '!L153),N$2="N"),NA(),'Precision '!L153)</f>
        <v>#N/A</v>
      </c>
      <c r="AP151" s="209" t="e">
        <f>IF(OR(ISBLANK('Precision '!M153),O$2="N"),NA(),'Precision '!M153)</f>
        <v>#N/A</v>
      </c>
      <c r="AQ151" s="209" t="e">
        <f>IF(OR(ISBLANK('Precision '!N153),P$2="N"),NA(),'Precision '!N153)</f>
        <v>#N/A</v>
      </c>
      <c r="AR151" s="209" t="e">
        <f>IF(OR(ISBLANK('Precision '!O153),E$3="N"),NA(),'Precision '!O153)</f>
        <v>#N/A</v>
      </c>
      <c r="AS151" s="209" t="e">
        <f>IF(OR(ISBLANK('Precision '!P153),F$3="N"),NA(),'Precision '!P153)</f>
        <v>#N/A</v>
      </c>
      <c r="AT151" s="209" t="e">
        <f>IF(OR(ISBLANK('Precision '!Q153),G$3="N"),NA(),'Precision '!Q153)</f>
        <v>#N/A</v>
      </c>
      <c r="AU151" s="209" t="e">
        <f>IF(OR(ISBLANK('Precision '!R153),H$3="N"),NA(),'Precision '!R153)</f>
        <v>#N/A</v>
      </c>
      <c r="AV151" s="209" t="e">
        <f>IF(OR(ISBLANK('Precision '!S153),I$3="N"),NA(),'Precision '!S153)</f>
        <v>#N/A</v>
      </c>
      <c r="AW151" s="209" t="e">
        <f>IF(OR(ISBLANK('Precision '!T153),J$3="N"),NA(),'Precision '!T153)</f>
        <v>#N/A</v>
      </c>
      <c r="AX151" s="209" t="e">
        <f>IF(OR(ISBLANK('Precision '!U153),K$3="N"),NA(),'Precision '!U153)</f>
        <v>#N/A</v>
      </c>
      <c r="AY151" s="209" t="e">
        <f>IF(OR(ISBLANK('Precision '!V153),L$3="N"),NA(),'Precision '!V153)</f>
        <v>#N/A</v>
      </c>
      <c r="AZ151" s="209" t="e">
        <f>IF(OR(ISBLANK('Precision '!W153),M$3="N"),NA(),'Precision '!W153)</f>
        <v>#N/A</v>
      </c>
      <c r="BA151" s="209" t="e">
        <f>IF(OR(ISBLANK('Precision '!X153),N$3="N"),NA(),'Precision '!X153)</f>
        <v>#N/A</v>
      </c>
      <c r="BB151" s="209" t="e">
        <f>IF(OR(ISBLANK('Precision '!Y153),O$3="N"),NA(),'Precision '!Y153)</f>
        <v>#N/A</v>
      </c>
      <c r="BC151" s="209" t="e">
        <f>IF(OR(ISBLANK('Precision '!Z153),P$3="N"),NA(),'Precision '!Z153)</f>
        <v>#N/A</v>
      </c>
      <c r="BD151" s="204"/>
      <c r="BE151" s="204"/>
      <c r="BF151" s="204"/>
      <c r="BG151" s="204"/>
      <c r="BH151" s="204"/>
    </row>
    <row r="152" spans="1:60" x14ac:dyDescent="0.2">
      <c r="A152" s="204"/>
      <c r="B152" s="204"/>
      <c r="C152" s="204" t="str">
        <f>IF(AND(ISNUMBER('Precision '!C154),E$2="Y"),'Precision '!C154,"")</f>
        <v/>
      </c>
      <c r="D152" s="204" t="str">
        <f>IF(AND(ISNUMBER('Precision '!D154),F$2="Y"),'Precision '!D154,"")</f>
        <v/>
      </c>
      <c r="E152" s="204" t="str">
        <f>IF(AND(ISNUMBER('Precision '!E154),G$2="Y"),'Precision '!E154,"")</f>
        <v/>
      </c>
      <c r="F152" s="204" t="str">
        <f>IF(AND(ISNUMBER('Precision '!F154),H$2="Y"),'Precision '!F154,"")</f>
        <v/>
      </c>
      <c r="G152" s="204" t="str">
        <f>IF(AND(ISNUMBER('Precision '!G154),I$2="Y"),'Precision '!G154,"")</f>
        <v/>
      </c>
      <c r="H152" s="204" t="str">
        <f>IF(AND(ISNUMBER('Precision '!H154),J$2="Y"),'Precision '!H154,"")</f>
        <v/>
      </c>
      <c r="I152" s="204" t="str">
        <f>IF(AND(ISNUMBER('Precision '!I154),K$2="Y"),'Precision '!I154,"")</f>
        <v/>
      </c>
      <c r="J152" s="204" t="str">
        <f>IF(AND(ISNUMBER('Precision '!J154),L$2="Y"),'Precision '!J154,"")</f>
        <v/>
      </c>
      <c r="K152" s="204" t="str">
        <f>IF(AND(ISNUMBER('Precision '!K154),M$2="Y"),'Precision '!K154,"")</f>
        <v/>
      </c>
      <c r="L152" s="204" t="str">
        <f>IF(AND(ISNUMBER('Precision '!L154),N$2="Y"),'Precision '!L154,"")</f>
        <v/>
      </c>
      <c r="M152" s="204" t="str">
        <f>IF(AND(ISNUMBER('Precision '!M154),O$2="Y"),'Precision '!M154,"")</f>
        <v/>
      </c>
      <c r="N152" s="204" t="str">
        <f>IF(AND(ISNUMBER('Precision '!N154),P$2="Y"),'Precision '!N154,"")</f>
        <v/>
      </c>
      <c r="O152" s="204" t="str">
        <f>IF(AND(ISNUMBER('Precision '!O154),E$3="Y"),'Precision '!O154,"")</f>
        <v/>
      </c>
      <c r="P152" s="204" t="str">
        <f>IF(AND(ISNUMBER('Precision '!P154),F$3="Y"),'Precision '!P154,"")</f>
        <v/>
      </c>
      <c r="Q152" s="204" t="str">
        <f>IF(AND(ISNUMBER('Precision '!Q154),G$3="Y"),'Precision '!Q154,"")</f>
        <v/>
      </c>
      <c r="R152" s="204" t="str">
        <f>IF(AND(ISNUMBER('Precision '!R154),H$3="Y"),'Precision '!R154,"")</f>
        <v/>
      </c>
      <c r="S152" s="204" t="str">
        <f>IF(AND(ISNUMBER('Precision '!S154),I$3="Y"),'Precision '!S154,"")</f>
        <v/>
      </c>
      <c r="T152" s="204" t="str">
        <f>IF(AND(ISNUMBER('Precision '!T154),J$3="Y"),'Precision '!T154,"")</f>
        <v/>
      </c>
      <c r="U152" s="204" t="str">
        <f>IF(AND(ISNUMBER('Precision '!U154),K$3="Y"),'Precision '!U154,"")</f>
        <v/>
      </c>
      <c r="V152" s="204" t="str">
        <f>IF(AND(ISNUMBER('Precision '!V154),L$3="Y"),'Precision '!V154,"")</f>
        <v/>
      </c>
      <c r="W152" s="204" t="str">
        <f>IF(AND(ISNUMBER('Precision '!W154),M$3="Y"),'Precision '!W154,"")</f>
        <v/>
      </c>
      <c r="X152" s="204" t="str">
        <f>IF(AND(ISNUMBER('Precision '!X154),N$3="Y"),'Precision '!X154,"")</f>
        <v/>
      </c>
      <c r="Y152" s="204" t="str">
        <f>IF(AND(ISNUMBER('Precision '!Y154),O$3="Y"),'Precision '!Y154,"")</f>
        <v/>
      </c>
      <c r="Z152" s="204" t="str">
        <f>IF(AND(ISNUMBER('Precision '!Z154),P$3="Y"),'Precision '!Z154,"")</f>
        <v/>
      </c>
      <c r="AA152" s="204"/>
      <c r="AB152" s="204"/>
      <c r="AC152" s="204"/>
      <c r="AD152" s="204"/>
      <c r="AE152" s="300">
        <v>116</v>
      </c>
      <c r="AF152" s="209" t="e">
        <f>IF(OR(ISBLANK('Precision '!C154),E$2="N"),NA(),'Precision '!C154)</f>
        <v>#N/A</v>
      </c>
      <c r="AG152" s="209" t="e">
        <f>IF(OR(ISBLANK('Precision '!D154),F$2="N"),NA(),'Precision '!D154)</f>
        <v>#N/A</v>
      </c>
      <c r="AH152" s="209" t="e">
        <f>IF(OR(ISBLANK('Precision '!E154),G$2="N"),NA(),'Precision '!E154)</f>
        <v>#N/A</v>
      </c>
      <c r="AI152" s="209" t="e">
        <f>IF(OR(ISBLANK('Precision '!F154),H$2="N"),NA(),'Precision '!F154)</f>
        <v>#N/A</v>
      </c>
      <c r="AJ152" s="209" t="e">
        <f>IF(OR(ISBLANK('Precision '!G154),I$2="N"),NA(),'Precision '!G154)</f>
        <v>#N/A</v>
      </c>
      <c r="AK152" s="209" t="e">
        <f>IF(OR(ISBLANK('Precision '!H154),J$2="N"),NA(),'Precision '!H154)</f>
        <v>#N/A</v>
      </c>
      <c r="AL152" s="209" t="e">
        <f>IF(OR(ISBLANK('Precision '!I154),K$2="N"),NA(),'Precision '!I154)</f>
        <v>#N/A</v>
      </c>
      <c r="AM152" s="209" t="e">
        <f>IF(OR(ISBLANK('Precision '!J154),L$2="N"),NA(),'Precision '!J154)</f>
        <v>#N/A</v>
      </c>
      <c r="AN152" s="209" t="e">
        <f>IF(OR(ISBLANK('Precision '!K154),M$2="N"),NA(),'Precision '!K154)</f>
        <v>#N/A</v>
      </c>
      <c r="AO152" s="209" t="e">
        <f>IF(OR(ISBLANK('Precision '!L154),N$2="N"),NA(),'Precision '!L154)</f>
        <v>#N/A</v>
      </c>
      <c r="AP152" s="209" t="e">
        <f>IF(OR(ISBLANK('Precision '!M154),O$2="N"),NA(),'Precision '!M154)</f>
        <v>#N/A</v>
      </c>
      <c r="AQ152" s="209" t="e">
        <f>IF(OR(ISBLANK('Precision '!N154),P$2="N"),NA(),'Precision '!N154)</f>
        <v>#N/A</v>
      </c>
      <c r="AR152" s="209" t="e">
        <f>IF(OR(ISBLANK('Precision '!O154),E$3="N"),NA(),'Precision '!O154)</f>
        <v>#N/A</v>
      </c>
      <c r="AS152" s="209" t="e">
        <f>IF(OR(ISBLANK('Precision '!P154),F$3="N"),NA(),'Precision '!P154)</f>
        <v>#N/A</v>
      </c>
      <c r="AT152" s="209" t="e">
        <f>IF(OR(ISBLANK('Precision '!Q154),G$3="N"),NA(),'Precision '!Q154)</f>
        <v>#N/A</v>
      </c>
      <c r="AU152" s="209" t="e">
        <f>IF(OR(ISBLANK('Precision '!R154),H$3="N"),NA(),'Precision '!R154)</f>
        <v>#N/A</v>
      </c>
      <c r="AV152" s="209" t="e">
        <f>IF(OR(ISBLANK('Precision '!S154),I$3="N"),NA(),'Precision '!S154)</f>
        <v>#N/A</v>
      </c>
      <c r="AW152" s="209" t="e">
        <f>IF(OR(ISBLANK('Precision '!T154),J$3="N"),NA(),'Precision '!T154)</f>
        <v>#N/A</v>
      </c>
      <c r="AX152" s="209" t="e">
        <f>IF(OR(ISBLANK('Precision '!U154),K$3="N"),NA(),'Precision '!U154)</f>
        <v>#N/A</v>
      </c>
      <c r="AY152" s="209" t="e">
        <f>IF(OR(ISBLANK('Precision '!V154),L$3="N"),NA(),'Precision '!V154)</f>
        <v>#N/A</v>
      </c>
      <c r="AZ152" s="209" t="e">
        <f>IF(OR(ISBLANK('Precision '!W154),M$3="N"),NA(),'Precision '!W154)</f>
        <v>#N/A</v>
      </c>
      <c r="BA152" s="209" t="e">
        <f>IF(OR(ISBLANK('Precision '!X154),N$3="N"),NA(),'Precision '!X154)</f>
        <v>#N/A</v>
      </c>
      <c r="BB152" s="209" t="e">
        <f>IF(OR(ISBLANK('Precision '!Y154),O$3="N"),NA(),'Precision '!Y154)</f>
        <v>#N/A</v>
      </c>
      <c r="BC152" s="209" t="e">
        <f>IF(OR(ISBLANK('Precision '!Z154),P$3="N"),NA(),'Precision '!Z154)</f>
        <v>#N/A</v>
      </c>
      <c r="BD152" s="204"/>
      <c r="BE152" s="204"/>
      <c r="BF152" s="204"/>
      <c r="BG152" s="204"/>
      <c r="BH152" s="204"/>
    </row>
    <row r="153" spans="1:60" x14ac:dyDescent="0.2">
      <c r="A153" s="204"/>
      <c r="B153" s="204"/>
      <c r="C153" s="204" t="str">
        <f>IF(AND(ISNUMBER('Precision '!C155),E$2="Y"),'Precision '!C155,"")</f>
        <v/>
      </c>
      <c r="D153" s="204" t="str">
        <f>IF(AND(ISNUMBER('Precision '!D155),F$2="Y"),'Precision '!D155,"")</f>
        <v/>
      </c>
      <c r="E153" s="204" t="str">
        <f>IF(AND(ISNUMBER('Precision '!E155),G$2="Y"),'Precision '!E155,"")</f>
        <v/>
      </c>
      <c r="F153" s="204" t="str">
        <f>IF(AND(ISNUMBER('Precision '!F155),H$2="Y"),'Precision '!F155,"")</f>
        <v/>
      </c>
      <c r="G153" s="204" t="str">
        <f>IF(AND(ISNUMBER('Precision '!G155),I$2="Y"),'Precision '!G155,"")</f>
        <v/>
      </c>
      <c r="H153" s="204" t="str">
        <f>IF(AND(ISNUMBER('Precision '!H155),J$2="Y"),'Precision '!H155,"")</f>
        <v/>
      </c>
      <c r="I153" s="204" t="str">
        <f>IF(AND(ISNUMBER('Precision '!I155),K$2="Y"),'Precision '!I155,"")</f>
        <v/>
      </c>
      <c r="J153" s="204" t="str">
        <f>IF(AND(ISNUMBER('Precision '!J155),L$2="Y"),'Precision '!J155,"")</f>
        <v/>
      </c>
      <c r="K153" s="204" t="str">
        <f>IF(AND(ISNUMBER('Precision '!K155),M$2="Y"),'Precision '!K155,"")</f>
        <v/>
      </c>
      <c r="L153" s="204" t="str">
        <f>IF(AND(ISNUMBER('Precision '!L155),N$2="Y"),'Precision '!L155,"")</f>
        <v/>
      </c>
      <c r="M153" s="204" t="str">
        <f>IF(AND(ISNUMBER('Precision '!M155),O$2="Y"),'Precision '!M155,"")</f>
        <v/>
      </c>
      <c r="N153" s="204" t="str">
        <f>IF(AND(ISNUMBER('Precision '!N155),P$2="Y"),'Precision '!N155,"")</f>
        <v/>
      </c>
      <c r="O153" s="204" t="str">
        <f>IF(AND(ISNUMBER('Precision '!O155),E$3="Y"),'Precision '!O155,"")</f>
        <v/>
      </c>
      <c r="P153" s="204" t="str">
        <f>IF(AND(ISNUMBER('Precision '!P155),F$3="Y"),'Precision '!P155,"")</f>
        <v/>
      </c>
      <c r="Q153" s="204" t="str">
        <f>IF(AND(ISNUMBER('Precision '!Q155),G$3="Y"),'Precision '!Q155,"")</f>
        <v/>
      </c>
      <c r="R153" s="204" t="str">
        <f>IF(AND(ISNUMBER('Precision '!R155),H$3="Y"),'Precision '!R155,"")</f>
        <v/>
      </c>
      <c r="S153" s="204" t="str">
        <f>IF(AND(ISNUMBER('Precision '!S155),I$3="Y"),'Precision '!S155,"")</f>
        <v/>
      </c>
      <c r="T153" s="204" t="str">
        <f>IF(AND(ISNUMBER('Precision '!T155),J$3="Y"),'Precision '!T155,"")</f>
        <v/>
      </c>
      <c r="U153" s="204" t="str">
        <f>IF(AND(ISNUMBER('Precision '!U155),K$3="Y"),'Precision '!U155,"")</f>
        <v/>
      </c>
      <c r="V153" s="204" t="str">
        <f>IF(AND(ISNUMBER('Precision '!V155),L$3="Y"),'Precision '!V155,"")</f>
        <v/>
      </c>
      <c r="W153" s="204" t="str">
        <f>IF(AND(ISNUMBER('Precision '!W155),M$3="Y"),'Precision '!W155,"")</f>
        <v/>
      </c>
      <c r="X153" s="204" t="str">
        <f>IF(AND(ISNUMBER('Precision '!X155),N$3="Y"),'Precision '!X155,"")</f>
        <v/>
      </c>
      <c r="Y153" s="204" t="str">
        <f>IF(AND(ISNUMBER('Precision '!Y155),O$3="Y"),'Precision '!Y155,"")</f>
        <v/>
      </c>
      <c r="Z153" s="204" t="str">
        <f>IF(AND(ISNUMBER('Precision '!Z155),P$3="Y"),'Precision '!Z155,"")</f>
        <v/>
      </c>
      <c r="AA153" s="204"/>
      <c r="AB153" s="204"/>
      <c r="AC153" s="204"/>
      <c r="AD153" s="204"/>
      <c r="AE153" s="300">
        <v>117</v>
      </c>
      <c r="AF153" s="209" t="e">
        <f>IF(OR(ISBLANK('Precision '!C155),E$2="N"),NA(),'Precision '!C155)</f>
        <v>#N/A</v>
      </c>
      <c r="AG153" s="209" t="e">
        <f>IF(OR(ISBLANK('Precision '!D155),F$2="N"),NA(),'Precision '!D155)</f>
        <v>#N/A</v>
      </c>
      <c r="AH153" s="209" t="e">
        <f>IF(OR(ISBLANK('Precision '!E155),G$2="N"),NA(),'Precision '!E155)</f>
        <v>#N/A</v>
      </c>
      <c r="AI153" s="209" t="e">
        <f>IF(OR(ISBLANK('Precision '!F155),H$2="N"),NA(),'Precision '!F155)</f>
        <v>#N/A</v>
      </c>
      <c r="AJ153" s="209" t="e">
        <f>IF(OR(ISBLANK('Precision '!G155),I$2="N"),NA(),'Precision '!G155)</f>
        <v>#N/A</v>
      </c>
      <c r="AK153" s="209" t="e">
        <f>IF(OR(ISBLANK('Precision '!H155),J$2="N"),NA(),'Precision '!H155)</f>
        <v>#N/A</v>
      </c>
      <c r="AL153" s="209" t="e">
        <f>IF(OR(ISBLANK('Precision '!I155),K$2="N"),NA(),'Precision '!I155)</f>
        <v>#N/A</v>
      </c>
      <c r="AM153" s="209" t="e">
        <f>IF(OR(ISBLANK('Precision '!J155),L$2="N"),NA(),'Precision '!J155)</f>
        <v>#N/A</v>
      </c>
      <c r="AN153" s="209" t="e">
        <f>IF(OR(ISBLANK('Precision '!K155),M$2="N"),NA(),'Precision '!K155)</f>
        <v>#N/A</v>
      </c>
      <c r="AO153" s="209" t="e">
        <f>IF(OR(ISBLANK('Precision '!L155),N$2="N"),NA(),'Precision '!L155)</f>
        <v>#N/A</v>
      </c>
      <c r="AP153" s="209" t="e">
        <f>IF(OR(ISBLANK('Precision '!M155),O$2="N"),NA(),'Precision '!M155)</f>
        <v>#N/A</v>
      </c>
      <c r="AQ153" s="209" t="e">
        <f>IF(OR(ISBLANK('Precision '!N155),P$2="N"),NA(),'Precision '!N155)</f>
        <v>#N/A</v>
      </c>
      <c r="AR153" s="209" t="e">
        <f>IF(OR(ISBLANK('Precision '!O155),E$3="N"),NA(),'Precision '!O155)</f>
        <v>#N/A</v>
      </c>
      <c r="AS153" s="209" t="e">
        <f>IF(OR(ISBLANK('Precision '!P155),F$3="N"),NA(),'Precision '!P155)</f>
        <v>#N/A</v>
      </c>
      <c r="AT153" s="209" t="e">
        <f>IF(OR(ISBLANK('Precision '!Q155),G$3="N"),NA(),'Precision '!Q155)</f>
        <v>#N/A</v>
      </c>
      <c r="AU153" s="209" t="e">
        <f>IF(OR(ISBLANK('Precision '!R155),H$3="N"),NA(),'Precision '!R155)</f>
        <v>#N/A</v>
      </c>
      <c r="AV153" s="209" t="e">
        <f>IF(OR(ISBLANK('Precision '!S155),I$3="N"),NA(),'Precision '!S155)</f>
        <v>#N/A</v>
      </c>
      <c r="AW153" s="209" t="e">
        <f>IF(OR(ISBLANK('Precision '!T155),J$3="N"),NA(),'Precision '!T155)</f>
        <v>#N/A</v>
      </c>
      <c r="AX153" s="209" t="e">
        <f>IF(OR(ISBLANK('Precision '!U155),K$3="N"),NA(),'Precision '!U155)</f>
        <v>#N/A</v>
      </c>
      <c r="AY153" s="209" t="e">
        <f>IF(OR(ISBLANK('Precision '!V155),L$3="N"),NA(),'Precision '!V155)</f>
        <v>#N/A</v>
      </c>
      <c r="AZ153" s="209" t="e">
        <f>IF(OR(ISBLANK('Precision '!W155),M$3="N"),NA(),'Precision '!W155)</f>
        <v>#N/A</v>
      </c>
      <c r="BA153" s="209" t="e">
        <f>IF(OR(ISBLANK('Precision '!X155),N$3="N"),NA(),'Precision '!X155)</f>
        <v>#N/A</v>
      </c>
      <c r="BB153" s="209" t="e">
        <f>IF(OR(ISBLANK('Precision '!Y155),O$3="N"),NA(),'Precision '!Y155)</f>
        <v>#N/A</v>
      </c>
      <c r="BC153" s="209" t="e">
        <f>IF(OR(ISBLANK('Precision '!Z155),P$3="N"),NA(),'Precision '!Z155)</f>
        <v>#N/A</v>
      </c>
      <c r="BD153" s="204"/>
      <c r="BE153" s="204"/>
      <c r="BF153" s="204"/>
      <c r="BG153" s="204"/>
      <c r="BH153" s="204"/>
    </row>
    <row r="154" spans="1:60" x14ac:dyDescent="0.2">
      <c r="A154" s="204"/>
      <c r="B154" s="204"/>
      <c r="C154" s="204" t="str">
        <f>IF(AND(ISNUMBER('Precision '!C156),E$2="Y"),'Precision '!C156,"")</f>
        <v/>
      </c>
      <c r="D154" s="204" t="str">
        <f>IF(AND(ISNUMBER('Precision '!D156),F$2="Y"),'Precision '!D156,"")</f>
        <v/>
      </c>
      <c r="E154" s="204" t="str">
        <f>IF(AND(ISNUMBER('Precision '!E156),G$2="Y"),'Precision '!E156,"")</f>
        <v/>
      </c>
      <c r="F154" s="204" t="str">
        <f>IF(AND(ISNUMBER('Precision '!F156),H$2="Y"),'Precision '!F156,"")</f>
        <v/>
      </c>
      <c r="G154" s="204" t="str">
        <f>IF(AND(ISNUMBER('Precision '!G156),I$2="Y"),'Precision '!G156,"")</f>
        <v/>
      </c>
      <c r="H154" s="204" t="str">
        <f>IF(AND(ISNUMBER('Precision '!H156),J$2="Y"),'Precision '!H156,"")</f>
        <v/>
      </c>
      <c r="I154" s="204" t="str">
        <f>IF(AND(ISNUMBER('Precision '!I156),K$2="Y"),'Precision '!I156,"")</f>
        <v/>
      </c>
      <c r="J154" s="204" t="str">
        <f>IF(AND(ISNUMBER('Precision '!J156),L$2="Y"),'Precision '!J156,"")</f>
        <v/>
      </c>
      <c r="K154" s="204" t="str">
        <f>IF(AND(ISNUMBER('Precision '!K156),M$2="Y"),'Precision '!K156,"")</f>
        <v/>
      </c>
      <c r="L154" s="204" t="str">
        <f>IF(AND(ISNUMBER('Precision '!L156),N$2="Y"),'Precision '!L156,"")</f>
        <v/>
      </c>
      <c r="M154" s="204" t="str">
        <f>IF(AND(ISNUMBER('Precision '!M156),O$2="Y"),'Precision '!M156,"")</f>
        <v/>
      </c>
      <c r="N154" s="204" t="str">
        <f>IF(AND(ISNUMBER('Precision '!N156),P$2="Y"),'Precision '!N156,"")</f>
        <v/>
      </c>
      <c r="O154" s="204" t="str">
        <f>IF(AND(ISNUMBER('Precision '!O156),E$3="Y"),'Precision '!O156,"")</f>
        <v/>
      </c>
      <c r="P154" s="204" t="str">
        <f>IF(AND(ISNUMBER('Precision '!P156),F$3="Y"),'Precision '!P156,"")</f>
        <v/>
      </c>
      <c r="Q154" s="204" t="str">
        <f>IF(AND(ISNUMBER('Precision '!Q156),G$3="Y"),'Precision '!Q156,"")</f>
        <v/>
      </c>
      <c r="R154" s="204" t="str">
        <f>IF(AND(ISNUMBER('Precision '!R156),H$3="Y"),'Precision '!R156,"")</f>
        <v/>
      </c>
      <c r="S154" s="204" t="str">
        <f>IF(AND(ISNUMBER('Precision '!S156),I$3="Y"),'Precision '!S156,"")</f>
        <v/>
      </c>
      <c r="T154" s="204" t="str">
        <f>IF(AND(ISNUMBER('Precision '!T156),J$3="Y"),'Precision '!T156,"")</f>
        <v/>
      </c>
      <c r="U154" s="204" t="str">
        <f>IF(AND(ISNUMBER('Precision '!U156),K$3="Y"),'Precision '!U156,"")</f>
        <v/>
      </c>
      <c r="V154" s="204" t="str">
        <f>IF(AND(ISNUMBER('Precision '!V156),L$3="Y"),'Precision '!V156,"")</f>
        <v/>
      </c>
      <c r="W154" s="204" t="str">
        <f>IF(AND(ISNUMBER('Precision '!W156),M$3="Y"),'Precision '!W156,"")</f>
        <v/>
      </c>
      <c r="X154" s="204" t="str">
        <f>IF(AND(ISNUMBER('Precision '!X156),N$3="Y"),'Precision '!X156,"")</f>
        <v/>
      </c>
      <c r="Y154" s="204" t="str">
        <f>IF(AND(ISNUMBER('Precision '!Y156),O$3="Y"),'Precision '!Y156,"")</f>
        <v/>
      </c>
      <c r="Z154" s="204" t="str">
        <f>IF(AND(ISNUMBER('Precision '!Z156),P$3="Y"),'Precision '!Z156,"")</f>
        <v/>
      </c>
      <c r="AA154" s="204"/>
      <c r="AB154" s="204"/>
      <c r="AC154" s="204"/>
      <c r="AD154" s="204"/>
      <c r="AE154" s="300">
        <v>118</v>
      </c>
      <c r="AF154" s="209" t="e">
        <f>IF(OR(ISBLANK('Precision '!C156),E$2="N"),NA(),'Precision '!C156)</f>
        <v>#N/A</v>
      </c>
      <c r="AG154" s="209" t="e">
        <f>IF(OR(ISBLANK('Precision '!D156),F$2="N"),NA(),'Precision '!D156)</f>
        <v>#N/A</v>
      </c>
      <c r="AH154" s="209" t="e">
        <f>IF(OR(ISBLANK('Precision '!E156),G$2="N"),NA(),'Precision '!E156)</f>
        <v>#N/A</v>
      </c>
      <c r="AI154" s="209" t="e">
        <f>IF(OR(ISBLANK('Precision '!F156),H$2="N"),NA(),'Precision '!F156)</f>
        <v>#N/A</v>
      </c>
      <c r="AJ154" s="209" t="e">
        <f>IF(OR(ISBLANK('Precision '!G156),I$2="N"),NA(),'Precision '!G156)</f>
        <v>#N/A</v>
      </c>
      <c r="AK154" s="209" t="e">
        <f>IF(OR(ISBLANK('Precision '!H156),J$2="N"),NA(),'Precision '!H156)</f>
        <v>#N/A</v>
      </c>
      <c r="AL154" s="209" t="e">
        <f>IF(OR(ISBLANK('Precision '!I156),K$2="N"),NA(),'Precision '!I156)</f>
        <v>#N/A</v>
      </c>
      <c r="AM154" s="209" t="e">
        <f>IF(OR(ISBLANK('Precision '!J156),L$2="N"),NA(),'Precision '!J156)</f>
        <v>#N/A</v>
      </c>
      <c r="AN154" s="209" t="e">
        <f>IF(OR(ISBLANK('Precision '!K156),M$2="N"),NA(),'Precision '!K156)</f>
        <v>#N/A</v>
      </c>
      <c r="AO154" s="209" t="e">
        <f>IF(OR(ISBLANK('Precision '!L156),N$2="N"),NA(),'Precision '!L156)</f>
        <v>#N/A</v>
      </c>
      <c r="AP154" s="209" t="e">
        <f>IF(OR(ISBLANK('Precision '!M156),O$2="N"),NA(),'Precision '!M156)</f>
        <v>#N/A</v>
      </c>
      <c r="AQ154" s="209" t="e">
        <f>IF(OR(ISBLANK('Precision '!N156),P$2="N"),NA(),'Precision '!N156)</f>
        <v>#N/A</v>
      </c>
      <c r="AR154" s="209" t="e">
        <f>IF(OR(ISBLANK('Precision '!O156),E$3="N"),NA(),'Precision '!O156)</f>
        <v>#N/A</v>
      </c>
      <c r="AS154" s="209" t="e">
        <f>IF(OR(ISBLANK('Precision '!P156),F$3="N"),NA(),'Precision '!P156)</f>
        <v>#N/A</v>
      </c>
      <c r="AT154" s="209" t="e">
        <f>IF(OR(ISBLANK('Precision '!Q156),G$3="N"),NA(),'Precision '!Q156)</f>
        <v>#N/A</v>
      </c>
      <c r="AU154" s="209" t="e">
        <f>IF(OR(ISBLANK('Precision '!R156),H$3="N"),NA(),'Precision '!R156)</f>
        <v>#N/A</v>
      </c>
      <c r="AV154" s="209" t="e">
        <f>IF(OR(ISBLANK('Precision '!S156),I$3="N"),NA(),'Precision '!S156)</f>
        <v>#N/A</v>
      </c>
      <c r="AW154" s="209" t="e">
        <f>IF(OR(ISBLANK('Precision '!T156),J$3="N"),NA(),'Precision '!T156)</f>
        <v>#N/A</v>
      </c>
      <c r="AX154" s="209" t="e">
        <f>IF(OR(ISBLANK('Precision '!U156),K$3="N"),NA(),'Precision '!U156)</f>
        <v>#N/A</v>
      </c>
      <c r="AY154" s="209" t="e">
        <f>IF(OR(ISBLANK('Precision '!V156),L$3="N"),NA(),'Precision '!V156)</f>
        <v>#N/A</v>
      </c>
      <c r="AZ154" s="209" t="e">
        <f>IF(OR(ISBLANK('Precision '!W156),M$3="N"),NA(),'Precision '!W156)</f>
        <v>#N/A</v>
      </c>
      <c r="BA154" s="209" t="e">
        <f>IF(OR(ISBLANK('Precision '!X156),N$3="N"),NA(),'Precision '!X156)</f>
        <v>#N/A</v>
      </c>
      <c r="BB154" s="209" t="e">
        <f>IF(OR(ISBLANK('Precision '!Y156),O$3="N"),NA(),'Precision '!Y156)</f>
        <v>#N/A</v>
      </c>
      <c r="BC154" s="209" t="e">
        <f>IF(OR(ISBLANK('Precision '!Z156),P$3="N"),NA(),'Precision '!Z156)</f>
        <v>#N/A</v>
      </c>
      <c r="BD154" s="204"/>
      <c r="BE154" s="204"/>
      <c r="BF154" s="204"/>
      <c r="BG154" s="204"/>
      <c r="BH154" s="204"/>
    </row>
    <row r="155" spans="1:60" x14ac:dyDescent="0.2">
      <c r="A155" s="204"/>
      <c r="B155" s="204"/>
      <c r="C155" s="204" t="str">
        <f>IF(AND(ISNUMBER('Precision '!C157),E$2="Y"),'Precision '!C157,"")</f>
        <v/>
      </c>
      <c r="D155" s="204" t="str">
        <f>IF(AND(ISNUMBER('Precision '!D157),F$2="Y"),'Precision '!D157,"")</f>
        <v/>
      </c>
      <c r="E155" s="204" t="str">
        <f>IF(AND(ISNUMBER('Precision '!E157),G$2="Y"),'Precision '!E157,"")</f>
        <v/>
      </c>
      <c r="F155" s="204" t="str">
        <f>IF(AND(ISNUMBER('Precision '!F157),H$2="Y"),'Precision '!F157,"")</f>
        <v/>
      </c>
      <c r="G155" s="204" t="str">
        <f>IF(AND(ISNUMBER('Precision '!G157),I$2="Y"),'Precision '!G157,"")</f>
        <v/>
      </c>
      <c r="H155" s="204" t="str">
        <f>IF(AND(ISNUMBER('Precision '!H157),J$2="Y"),'Precision '!H157,"")</f>
        <v/>
      </c>
      <c r="I155" s="204" t="str">
        <f>IF(AND(ISNUMBER('Precision '!I157),K$2="Y"),'Precision '!I157,"")</f>
        <v/>
      </c>
      <c r="J155" s="204" t="str">
        <f>IF(AND(ISNUMBER('Precision '!J157),L$2="Y"),'Precision '!J157,"")</f>
        <v/>
      </c>
      <c r="K155" s="204" t="str">
        <f>IF(AND(ISNUMBER('Precision '!K157),M$2="Y"),'Precision '!K157,"")</f>
        <v/>
      </c>
      <c r="L155" s="204" t="str">
        <f>IF(AND(ISNUMBER('Precision '!L157),N$2="Y"),'Precision '!L157,"")</f>
        <v/>
      </c>
      <c r="M155" s="204" t="str">
        <f>IF(AND(ISNUMBER('Precision '!M157),O$2="Y"),'Precision '!M157,"")</f>
        <v/>
      </c>
      <c r="N155" s="204" t="str">
        <f>IF(AND(ISNUMBER('Precision '!N157),P$2="Y"),'Precision '!N157,"")</f>
        <v/>
      </c>
      <c r="O155" s="204" t="str">
        <f>IF(AND(ISNUMBER('Precision '!O157),E$3="Y"),'Precision '!O157,"")</f>
        <v/>
      </c>
      <c r="P155" s="204" t="str">
        <f>IF(AND(ISNUMBER('Precision '!P157),F$3="Y"),'Precision '!P157,"")</f>
        <v/>
      </c>
      <c r="Q155" s="204" t="str">
        <f>IF(AND(ISNUMBER('Precision '!Q157),G$3="Y"),'Precision '!Q157,"")</f>
        <v/>
      </c>
      <c r="R155" s="204" t="str">
        <f>IF(AND(ISNUMBER('Precision '!R157),H$3="Y"),'Precision '!R157,"")</f>
        <v/>
      </c>
      <c r="S155" s="204" t="str">
        <f>IF(AND(ISNUMBER('Precision '!S157),I$3="Y"),'Precision '!S157,"")</f>
        <v/>
      </c>
      <c r="T155" s="204" t="str">
        <f>IF(AND(ISNUMBER('Precision '!T157),J$3="Y"),'Precision '!T157,"")</f>
        <v/>
      </c>
      <c r="U155" s="204" t="str">
        <f>IF(AND(ISNUMBER('Precision '!U157),K$3="Y"),'Precision '!U157,"")</f>
        <v/>
      </c>
      <c r="V155" s="204" t="str">
        <f>IF(AND(ISNUMBER('Precision '!V157),L$3="Y"),'Precision '!V157,"")</f>
        <v/>
      </c>
      <c r="W155" s="204" t="str">
        <f>IF(AND(ISNUMBER('Precision '!W157),M$3="Y"),'Precision '!W157,"")</f>
        <v/>
      </c>
      <c r="X155" s="204" t="str">
        <f>IF(AND(ISNUMBER('Precision '!X157),N$3="Y"),'Precision '!X157,"")</f>
        <v/>
      </c>
      <c r="Y155" s="204" t="str">
        <f>IF(AND(ISNUMBER('Precision '!Y157),O$3="Y"),'Precision '!Y157,"")</f>
        <v/>
      </c>
      <c r="Z155" s="204" t="str">
        <f>IF(AND(ISNUMBER('Precision '!Z157),P$3="Y"),'Precision '!Z157,"")</f>
        <v/>
      </c>
      <c r="AA155" s="204"/>
      <c r="AB155" s="204"/>
      <c r="AC155" s="204"/>
      <c r="AD155" s="204"/>
      <c r="AE155" s="300">
        <v>119</v>
      </c>
      <c r="AF155" s="209" t="e">
        <f>IF(OR(ISBLANK('Precision '!C157),E$2="N"),NA(),'Precision '!C157)</f>
        <v>#N/A</v>
      </c>
      <c r="AG155" s="209" t="e">
        <f>IF(OR(ISBLANK('Precision '!D157),F$2="N"),NA(),'Precision '!D157)</f>
        <v>#N/A</v>
      </c>
      <c r="AH155" s="209" t="e">
        <f>IF(OR(ISBLANK('Precision '!E157),G$2="N"),NA(),'Precision '!E157)</f>
        <v>#N/A</v>
      </c>
      <c r="AI155" s="209" t="e">
        <f>IF(OR(ISBLANK('Precision '!F157),H$2="N"),NA(),'Precision '!F157)</f>
        <v>#N/A</v>
      </c>
      <c r="AJ155" s="209" t="e">
        <f>IF(OR(ISBLANK('Precision '!G157),I$2="N"),NA(),'Precision '!G157)</f>
        <v>#N/A</v>
      </c>
      <c r="AK155" s="209" t="e">
        <f>IF(OR(ISBLANK('Precision '!H157),J$2="N"),NA(),'Precision '!H157)</f>
        <v>#N/A</v>
      </c>
      <c r="AL155" s="209" t="e">
        <f>IF(OR(ISBLANK('Precision '!I157),K$2="N"),NA(),'Precision '!I157)</f>
        <v>#N/A</v>
      </c>
      <c r="AM155" s="209" t="e">
        <f>IF(OR(ISBLANK('Precision '!J157),L$2="N"),NA(),'Precision '!J157)</f>
        <v>#N/A</v>
      </c>
      <c r="AN155" s="209" t="e">
        <f>IF(OR(ISBLANK('Precision '!K157),M$2="N"),NA(),'Precision '!K157)</f>
        <v>#N/A</v>
      </c>
      <c r="AO155" s="209" t="e">
        <f>IF(OR(ISBLANK('Precision '!L157),N$2="N"),NA(),'Precision '!L157)</f>
        <v>#N/A</v>
      </c>
      <c r="AP155" s="209" t="e">
        <f>IF(OR(ISBLANK('Precision '!M157),O$2="N"),NA(),'Precision '!M157)</f>
        <v>#N/A</v>
      </c>
      <c r="AQ155" s="209" t="e">
        <f>IF(OR(ISBLANK('Precision '!N157),P$2="N"),NA(),'Precision '!N157)</f>
        <v>#N/A</v>
      </c>
      <c r="AR155" s="209" t="e">
        <f>IF(OR(ISBLANK('Precision '!O157),E$3="N"),NA(),'Precision '!O157)</f>
        <v>#N/A</v>
      </c>
      <c r="AS155" s="209" t="e">
        <f>IF(OR(ISBLANK('Precision '!P157),F$3="N"),NA(),'Precision '!P157)</f>
        <v>#N/A</v>
      </c>
      <c r="AT155" s="209" t="e">
        <f>IF(OR(ISBLANK('Precision '!Q157),G$3="N"),NA(),'Precision '!Q157)</f>
        <v>#N/A</v>
      </c>
      <c r="AU155" s="209" t="e">
        <f>IF(OR(ISBLANK('Precision '!R157),H$3="N"),NA(),'Precision '!R157)</f>
        <v>#N/A</v>
      </c>
      <c r="AV155" s="209" t="e">
        <f>IF(OR(ISBLANK('Precision '!S157),I$3="N"),NA(),'Precision '!S157)</f>
        <v>#N/A</v>
      </c>
      <c r="AW155" s="209" t="e">
        <f>IF(OR(ISBLANK('Precision '!T157),J$3="N"),NA(),'Precision '!T157)</f>
        <v>#N/A</v>
      </c>
      <c r="AX155" s="209" t="e">
        <f>IF(OR(ISBLANK('Precision '!U157),K$3="N"),NA(),'Precision '!U157)</f>
        <v>#N/A</v>
      </c>
      <c r="AY155" s="209" t="e">
        <f>IF(OR(ISBLANK('Precision '!V157),L$3="N"),NA(),'Precision '!V157)</f>
        <v>#N/A</v>
      </c>
      <c r="AZ155" s="209" t="e">
        <f>IF(OR(ISBLANK('Precision '!W157),M$3="N"),NA(),'Precision '!W157)</f>
        <v>#N/A</v>
      </c>
      <c r="BA155" s="209" t="e">
        <f>IF(OR(ISBLANK('Precision '!X157),N$3="N"),NA(),'Precision '!X157)</f>
        <v>#N/A</v>
      </c>
      <c r="BB155" s="209" t="e">
        <f>IF(OR(ISBLANK('Precision '!Y157),O$3="N"),NA(),'Precision '!Y157)</f>
        <v>#N/A</v>
      </c>
      <c r="BC155" s="209" t="e">
        <f>IF(OR(ISBLANK('Precision '!Z157),P$3="N"),NA(),'Precision '!Z157)</f>
        <v>#N/A</v>
      </c>
      <c r="BD155" s="204"/>
      <c r="BE155" s="204"/>
      <c r="BF155" s="204"/>
      <c r="BG155" s="204"/>
      <c r="BH155" s="204"/>
    </row>
    <row r="156" spans="1:60" x14ac:dyDescent="0.2">
      <c r="A156" s="204"/>
      <c r="B156" s="204"/>
      <c r="C156" s="204" t="str">
        <f>IF(AND(ISNUMBER('Precision '!C158),E$2="Y"),'Precision '!C158,"")</f>
        <v/>
      </c>
      <c r="D156" s="204" t="str">
        <f>IF(AND(ISNUMBER('Precision '!D158),F$2="Y"),'Precision '!D158,"")</f>
        <v/>
      </c>
      <c r="E156" s="204" t="str">
        <f>IF(AND(ISNUMBER('Precision '!E158),G$2="Y"),'Precision '!E158,"")</f>
        <v/>
      </c>
      <c r="F156" s="204" t="str">
        <f>IF(AND(ISNUMBER('Precision '!F158),H$2="Y"),'Precision '!F158,"")</f>
        <v/>
      </c>
      <c r="G156" s="204" t="str">
        <f>IF(AND(ISNUMBER('Precision '!G158),I$2="Y"),'Precision '!G158,"")</f>
        <v/>
      </c>
      <c r="H156" s="204" t="str">
        <f>IF(AND(ISNUMBER('Precision '!H158),J$2="Y"),'Precision '!H158,"")</f>
        <v/>
      </c>
      <c r="I156" s="204" t="str">
        <f>IF(AND(ISNUMBER('Precision '!I158),K$2="Y"),'Precision '!I158,"")</f>
        <v/>
      </c>
      <c r="J156" s="204" t="str">
        <f>IF(AND(ISNUMBER('Precision '!J158),L$2="Y"),'Precision '!J158,"")</f>
        <v/>
      </c>
      <c r="K156" s="204" t="str">
        <f>IF(AND(ISNUMBER('Precision '!K158),M$2="Y"),'Precision '!K158,"")</f>
        <v/>
      </c>
      <c r="L156" s="204" t="str">
        <f>IF(AND(ISNUMBER('Precision '!L158),N$2="Y"),'Precision '!L158,"")</f>
        <v/>
      </c>
      <c r="M156" s="204" t="str">
        <f>IF(AND(ISNUMBER('Precision '!M158),O$2="Y"),'Precision '!M158,"")</f>
        <v/>
      </c>
      <c r="N156" s="204" t="str">
        <f>IF(AND(ISNUMBER('Precision '!N158),P$2="Y"),'Precision '!N158,"")</f>
        <v/>
      </c>
      <c r="O156" s="204" t="str">
        <f>IF(AND(ISNUMBER('Precision '!O158),E$3="Y"),'Precision '!O158,"")</f>
        <v/>
      </c>
      <c r="P156" s="204" t="str">
        <f>IF(AND(ISNUMBER('Precision '!P158),F$3="Y"),'Precision '!P158,"")</f>
        <v/>
      </c>
      <c r="Q156" s="204" t="str">
        <f>IF(AND(ISNUMBER('Precision '!Q158),G$3="Y"),'Precision '!Q158,"")</f>
        <v/>
      </c>
      <c r="R156" s="204" t="str">
        <f>IF(AND(ISNUMBER('Precision '!R158),H$3="Y"),'Precision '!R158,"")</f>
        <v/>
      </c>
      <c r="S156" s="204" t="str">
        <f>IF(AND(ISNUMBER('Precision '!S158),I$3="Y"),'Precision '!S158,"")</f>
        <v/>
      </c>
      <c r="T156" s="204" t="str">
        <f>IF(AND(ISNUMBER('Precision '!T158),J$3="Y"),'Precision '!T158,"")</f>
        <v/>
      </c>
      <c r="U156" s="204" t="str">
        <f>IF(AND(ISNUMBER('Precision '!U158),K$3="Y"),'Precision '!U158,"")</f>
        <v/>
      </c>
      <c r="V156" s="204" t="str">
        <f>IF(AND(ISNUMBER('Precision '!V158),L$3="Y"),'Precision '!V158,"")</f>
        <v/>
      </c>
      <c r="W156" s="204" t="str">
        <f>IF(AND(ISNUMBER('Precision '!W158),M$3="Y"),'Precision '!W158,"")</f>
        <v/>
      </c>
      <c r="X156" s="204" t="str">
        <f>IF(AND(ISNUMBER('Precision '!X158),N$3="Y"),'Precision '!X158,"")</f>
        <v/>
      </c>
      <c r="Y156" s="204" t="str">
        <f>IF(AND(ISNUMBER('Precision '!Y158),O$3="Y"),'Precision '!Y158,"")</f>
        <v/>
      </c>
      <c r="Z156" s="204" t="str">
        <f>IF(AND(ISNUMBER('Precision '!Z158),P$3="Y"),'Precision '!Z158,"")</f>
        <v/>
      </c>
      <c r="AA156" s="204"/>
      <c r="AB156" s="204"/>
      <c r="AC156" s="204"/>
      <c r="AD156" s="204"/>
      <c r="AE156" s="300">
        <v>120</v>
      </c>
      <c r="AF156" s="209" t="e">
        <f>IF(OR(ISBLANK('Precision '!C158),E$2="N"),NA(),'Precision '!C158)</f>
        <v>#N/A</v>
      </c>
      <c r="AG156" s="209" t="e">
        <f>IF(OR(ISBLANK('Precision '!D158),F$2="N"),NA(),'Precision '!D158)</f>
        <v>#N/A</v>
      </c>
      <c r="AH156" s="209" t="e">
        <f>IF(OR(ISBLANK('Precision '!E158),G$2="N"),NA(),'Precision '!E158)</f>
        <v>#N/A</v>
      </c>
      <c r="AI156" s="209" t="e">
        <f>IF(OR(ISBLANK('Precision '!F158),H$2="N"),NA(),'Precision '!F158)</f>
        <v>#N/A</v>
      </c>
      <c r="AJ156" s="209" t="e">
        <f>IF(OR(ISBLANK('Precision '!G158),I$2="N"),NA(),'Precision '!G158)</f>
        <v>#N/A</v>
      </c>
      <c r="AK156" s="209" t="e">
        <f>IF(OR(ISBLANK('Precision '!H158),J$2="N"),NA(),'Precision '!H158)</f>
        <v>#N/A</v>
      </c>
      <c r="AL156" s="209" t="e">
        <f>IF(OR(ISBLANK('Precision '!I158),K$2="N"),NA(),'Precision '!I158)</f>
        <v>#N/A</v>
      </c>
      <c r="AM156" s="209" t="e">
        <f>IF(OR(ISBLANK('Precision '!J158),L$2="N"),NA(),'Precision '!J158)</f>
        <v>#N/A</v>
      </c>
      <c r="AN156" s="209" t="e">
        <f>IF(OR(ISBLANK('Precision '!K158),M$2="N"),NA(),'Precision '!K158)</f>
        <v>#N/A</v>
      </c>
      <c r="AO156" s="209" t="e">
        <f>IF(OR(ISBLANK('Precision '!L158),N$2="N"),NA(),'Precision '!L158)</f>
        <v>#N/A</v>
      </c>
      <c r="AP156" s="209" t="e">
        <f>IF(OR(ISBLANK('Precision '!M158),O$2="N"),NA(),'Precision '!M158)</f>
        <v>#N/A</v>
      </c>
      <c r="AQ156" s="209" t="e">
        <f>IF(OR(ISBLANK('Precision '!N158),P$2="N"),NA(),'Precision '!N158)</f>
        <v>#N/A</v>
      </c>
      <c r="AR156" s="209" t="e">
        <f>IF(OR(ISBLANK('Precision '!O158),E$3="N"),NA(),'Precision '!O158)</f>
        <v>#N/A</v>
      </c>
      <c r="AS156" s="209" t="e">
        <f>IF(OR(ISBLANK('Precision '!P158),F$3="N"),NA(),'Precision '!P158)</f>
        <v>#N/A</v>
      </c>
      <c r="AT156" s="209" t="e">
        <f>IF(OR(ISBLANK('Precision '!Q158),G$3="N"),NA(),'Precision '!Q158)</f>
        <v>#N/A</v>
      </c>
      <c r="AU156" s="209" t="e">
        <f>IF(OR(ISBLANK('Precision '!R158),H$3="N"),NA(),'Precision '!R158)</f>
        <v>#N/A</v>
      </c>
      <c r="AV156" s="209" t="e">
        <f>IF(OR(ISBLANK('Precision '!S158),I$3="N"),NA(),'Precision '!S158)</f>
        <v>#N/A</v>
      </c>
      <c r="AW156" s="209" t="e">
        <f>IF(OR(ISBLANK('Precision '!T158),J$3="N"),NA(),'Precision '!T158)</f>
        <v>#N/A</v>
      </c>
      <c r="AX156" s="209" t="e">
        <f>IF(OR(ISBLANK('Precision '!U158),K$3="N"),NA(),'Precision '!U158)</f>
        <v>#N/A</v>
      </c>
      <c r="AY156" s="209" t="e">
        <f>IF(OR(ISBLANK('Precision '!V158),L$3="N"),NA(),'Precision '!V158)</f>
        <v>#N/A</v>
      </c>
      <c r="AZ156" s="209" t="e">
        <f>IF(OR(ISBLANK('Precision '!W158),M$3="N"),NA(),'Precision '!W158)</f>
        <v>#N/A</v>
      </c>
      <c r="BA156" s="209" t="e">
        <f>IF(OR(ISBLANK('Precision '!X158),N$3="N"),NA(),'Precision '!X158)</f>
        <v>#N/A</v>
      </c>
      <c r="BB156" s="209" t="e">
        <f>IF(OR(ISBLANK('Precision '!Y158),O$3="N"),NA(),'Precision '!Y158)</f>
        <v>#N/A</v>
      </c>
      <c r="BC156" s="209" t="e">
        <f>IF(OR(ISBLANK('Precision '!Z158),P$3="N"),NA(),'Precision '!Z158)</f>
        <v>#N/A</v>
      </c>
      <c r="BD156" s="204"/>
      <c r="BE156" s="204"/>
      <c r="BF156" s="204"/>
      <c r="BG156" s="204"/>
      <c r="BH156" s="204"/>
    </row>
    <row r="157" spans="1:60" x14ac:dyDescent="0.2">
      <c r="A157" s="204"/>
      <c r="B157" s="204"/>
      <c r="C157" s="204" t="str">
        <f>IF(AND(ISNUMBER('Precision '!C159),E$2="Y"),'Precision '!C159,"")</f>
        <v/>
      </c>
      <c r="D157" s="204" t="str">
        <f>IF(AND(ISNUMBER('Precision '!D159),F$2="Y"),'Precision '!D159,"")</f>
        <v/>
      </c>
      <c r="E157" s="204" t="str">
        <f>IF(AND(ISNUMBER('Precision '!E159),G$2="Y"),'Precision '!E159,"")</f>
        <v/>
      </c>
      <c r="F157" s="204" t="str">
        <f>IF(AND(ISNUMBER('Precision '!F159),H$2="Y"),'Precision '!F159,"")</f>
        <v/>
      </c>
      <c r="G157" s="204" t="str">
        <f>IF(AND(ISNUMBER('Precision '!G159),I$2="Y"),'Precision '!G159,"")</f>
        <v/>
      </c>
      <c r="H157" s="204" t="str">
        <f>IF(AND(ISNUMBER('Precision '!H159),J$2="Y"),'Precision '!H159,"")</f>
        <v/>
      </c>
      <c r="I157" s="204" t="str">
        <f>IF(AND(ISNUMBER('Precision '!I159),K$2="Y"),'Precision '!I159,"")</f>
        <v/>
      </c>
      <c r="J157" s="204" t="str">
        <f>IF(AND(ISNUMBER('Precision '!J159),L$2="Y"),'Precision '!J159,"")</f>
        <v/>
      </c>
      <c r="K157" s="204" t="str">
        <f>IF(AND(ISNUMBER('Precision '!K159),M$2="Y"),'Precision '!K159,"")</f>
        <v/>
      </c>
      <c r="L157" s="204" t="str">
        <f>IF(AND(ISNUMBER('Precision '!L159),N$2="Y"),'Precision '!L159,"")</f>
        <v/>
      </c>
      <c r="M157" s="204" t="str">
        <f>IF(AND(ISNUMBER('Precision '!M159),O$2="Y"),'Precision '!M159,"")</f>
        <v/>
      </c>
      <c r="N157" s="204" t="str">
        <f>IF(AND(ISNUMBER('Precision '!N159),P$2="Y"),'Precision '!N159,"")</f>
        <v/>
      </c>
      <c r="O157" s="204" t="str">
        <f>IF(AND(ISNUMBER('Precision '!O159),E$3="Y"),'Precision '!O159,"")</f>
        <v/>
      </c>
      <c r="P157" s="204" t="str">
        <f>IF(AND(ISNUMBER('Precision '!P159),F$3="Y"),'Precision '!P159,"")</f>
        <v/>
      </c>
      <c r="Q157" s="204" t="str">
        <f>IF(AND(ISNUMBER('Precision '!Q159),G$3="Y"),'Precision '!Q159,"")</f>
        <v/>
      </c>
      <c r="R157" s="204" t="str">
        <f>IF(AND(ISNUMBER('Precision '!R159),H$3="Y"),'Precision '!R159,"")</f>
        <v/>
      </c>
      <c r="S157" s="204" t="str">
        <f>IF(AND(ISNUMBER('Precision '!S159),I$3="Y"),'Precision '!S159,"")</f>
        <v/>
      </c>
      <c r="T157" s="204" t="str">
        <f>IF(AND(ISNUMBER('Precision '!T159),J$3="Y"),'Precision '!T159,"")</f>
        <v/>
      </c>
      <c r="U157" s="204" t="str">
        <f>IF(AND(ISNUMBER('Precision '!U159),K$3="Y"),'Precision '!U159,"")</f>
        <v/>
      </c>
      <c r="V157" s="204" t="str">
        <f>IF(AND(ISNUMBER('Precision '!V159),L$3="Y"),'Precision '!V159,"")</f>
        <v/>
      </c>
      <c r="W157" s="204" t="str">
        <f>IF(AND(ISNUMBER('Precision '!W159),M$3="Y"),'Precision '!W159,"")</f>
        <v/>
      </c>
      <c r="X157" s="204" t="str">
        <f>IF(AND(ISNUMBER('Precision '!X159),N$3="Y"),'Precision '!X159,"")</f>
        <v/>
      </c>
      <c r="Y157" s="204" t="str">
        <f>IF(AND(ISNUMBER('Precision '!Y159),O$3="Y"),'Precision '!Y159,"")</f>
        <v/>
      </c>
      <c r="Z157" s="204" t="str">
        <f>IF(AND(ISNUMBER('Precision '!Z159),P$3="Y"),'Precision '!Z159,"")</f>
        <v/>
      </c>
      <c r="AA157" s="204"/>
      <c r="AB157" s="204"/>
      <c r="AC157" s="204"/>
      <c r="AD157" s="204"/>
      <c r="AE157" s="300">
        <v>121</v>
      </c>
      <c r="AF157" s="209" t="e">
        <f>IF(OR(ISBLANK('Precision '!C159),E$2="N"),NA(),'Precision '!C159)</f>
        <v>#N/A</v>
      </c>
      <c r="AG157" s="209" t="e">
        <f>IF(OR(ISBLANK('Precision '!D159),F$2="N"),NA(),'Precision '!D159)</f>
        <v>#N/A</v>
      </c>
      <c r="AH157" s="209" t="e">
        <f>IF(OR(ISBLANK('Precision '!E159),G$2="N"),NA(),'Precision '!E159)</f>
        <v>#N/A</v>
      </c>
      <c r="AI157" s="209" t="e">
        <f>IF(OR(ISBLANK('Precision '!F159),H$2="N"),NA(),'Precision '!F159)</f>
        <v>#N/A</v>
      </c>
      <c r="AJ157" s="209" t="e">
        <f>IF(OR(ISBLANK('Precision '!G159),I$2="N"),NA(),'Precision '!G159)</f>
        <v>#N/A</v>
      </c>
      <c r="AK157" s="209" t="e">
        <f>IF(OR(ISBLANK('Precision '!H159),J$2="N"),NA(),'Precision '!H159)</f>
        <v>#N/A</v>
      </c>
      <c r="AL157" s="209" t="e">
        <f>IF(OR(ISBLANK('Precision '!I159),K$2="N"),NA(),'Precision '!I159)</f>
        <v>#N/A</v>
      </c>
      <c r="AM157" s="209" t="e">
        <f>IF(OR(ISBLANK('Precision '!J159),L$2="N"),NA(),'Precision '!J159)</f>
        <v>#N/A</v>
      </c>
      <c r="AN157" s="209" t="e">
        <f>IF(OR(ISBLANK('Precision '!K159),M$2="N"),NA(),'Precision '!K159)</f>
        <v>#N/A</v>
      </c>
      <c r="AO157" s="209" t="e">
        <f>IF(OR(ISBLANK('Precision '!L159),N$2="N"),NA(),'Precision '!L159)</f>
        <v>#N/A</v>
      </c>
      <c r="AP157" s="209" t="e">
        <f>IF(OR(ISBLANK('Precision '!M159),O$2="N"),NA(),'Precision '!M159)</f>
        <v>#N/A</v>
      </c>
      <c r="AQ157" s="209" t="e">
        <f>IF(OR(ISBLANK('Precision '!N159),P$2="N"),NA(),'Precision '!N159)</f>
        <v>#N/A</v>
      </c>
      <c r="AR157" s="209" t="e">
        <f>IF(OR(ISBLANK('Precision '!O159),E$3="N"),NA(),'Precision '!O159)</f>
        <v>#N/A</v>
      </c>
      <c r="AS157" s="209" t="e">
        <f>IF(OR(ISBLANK('Precision '!P159),F$3="N"),NA(),'Precision '!P159)</f>
        <v>#N/A</v>
      </c>
      <c r="AT157" s="209" t="e">
        <f>IF(OR(ISBLANK('Precision '!Q159),G$3="N"),NA(),'Precision '!Q159)</f>
        <v>#N/A</v>
      </c>
      <c r="AU157" s="209" t="e">
        <f>IF(OR(ISBLANK('Precision '!R159),H$3="N"),NA(),'Precision '!R159)</f>
        <v>#N/A</v>
      </c>
      <c r="AV157" s="209" t="e">
        <f>IF(OR(ISBLANK('Precision '!S159),I$3="N"),NA(),'Precision '!S159)</f>
        <v>#N/A</v>
      </c>
      <c r="AW157" s="209" t="e">
        <f>IF(OR(ISBLANK('Precision '!T159),J$3="N"),NA(),'Precision '!T159)</f>
        <v>#N/A</v>
      </c>
      <c r="AX157" s="209" t="e">
        <f>IF(OR(ISBLANK('Precision '!U159),K$3="N"),NA(),'Precision '!U159)</f>
        <v>#N/A</v>
      </c>
      <c r="AY157" s="209" t="e">
        <f>IF(OR(ISBLANK('Precision '!V159),L$3="N"),NA(),'Precision '!V159)</f>
        <v>#N/A</v>
      </c>
      <c r="AZ157" s="209" t="e">
        <f>IF(OR(ISBLANK('Precision '!W159),M$3="N"),NA(),'Precision '!W159)</f>
        <v>#N/A</v>
      </c>
      <c r="BA157" s="209" t="e">
        <f>IF(OR(ISBLANK('Precision '!X159),N$3="N"),NA(),'Precision '!X159)</f>
        <v>#N/A</v>
      </c>
      <c r="BB157" s="209" t="e">
        <f>IF(OR(ISBLANK('Precision '!Y159),O$3="N"),NA(),'Precision '!Y159)</f>
        <v>#N/A</v>
      </c>
      <c r="BC157" s="209" t="e">
        <f>IF(OR(ISBLANK('Precision '!Z159),P$3="N"),NA(),'Precision '!Z159)</f>
        <v>#N/A</v>
      </c>
      <c r="BD157" s="204"/>
      <c r="BE157" s="204"/>
      <c r="BF157" s="204"/>
      <c r="BG157" s="204"/>
      <c r="BH157" s="204"/>
    </row>
    <row r="158" spans="1:60" x14ac:dyDescent="0.2">
      <c r="A158" s="204"/>
      <c r="B158" s="204"/>
      <c r="C158" s="204" t="str">
        <f>IF(AND(ISNUMBER('Precision '!C160),E$2="Y"),'Precision '!C160,"")</f>
        <v/>
      </c>
      <c r="D158" s="204" t="str">
        <f>IF(AND(ISNUMBER('Precision '!D160),F$2="Y"),'Precision '!D160,"")</f>
        <v/>
      </c>
      <c r="E158" s="204" t="str">
        <f>IF(AND(ISNUMBER('Precision '!E160),G$2="Y"),'Precision '!E160,"")</f>
        <v/>
      </c>
      <c r="F158" s="204" t="str">
        <f>IF(AND(ISNUMBER('Precision '!F160),H$2="Y"),'Precision '!F160,"")</f>
        <v/>
      </c>
      <c r="G158" s="204" t="str">
        <f>IF(AND(ISNUMBER('Precision '!G160),I$2="Y"),'Precision '!G160,"")</f>
        <v/>
      </c>
      <c r="H158" s="204" t="str">
        <f>IF(AND(ISNUMBER('Precision '!H160),J$2="Y"),'Precision '!H160,"")</f>
        <v/>
      </c>
      <c r="I158" s="204" t="str">
        <f>IF(AND(ISNUMBER('Precision '!I160),K$2="Y"),'Precision '!I160,"")</f>
        <v/>
      </c>
      <c r="J158" s="204" t="str">
        <f>IF(AND(ISNUMBER('Precision '!J160),L$2="Y"),'Precision '!J160,"")</f>
        <v/>
      </c>
      <c r="K158" s="204" t="str">
        <f>IF(AND(ISNUMBER('Precision '!K160),M$2="Y"),'Precision '!K160,"")</f>
        <v/>
      </c>
      <c r="L158" s="204" t="str">
        <f>IF(AND(ISNUMBER('Precision '!L160),N$2="Y"),'Precision '!L160,"")</f>
        <v/>
      </c>
      <c r="M158" s="204" t="str">
        <f>IF(AND(ISNUMBER('Precision '!M160),O$2="Y"),'Precision '!M160,"")</f>
        <v/>
      </c>
      <c r="N158" s="204" t="str">
        <f>IF(AND(ISNUMBER('Precision '!N160),P$2="Y"),'Precision '!N160,"")</f>
        <v/>
      </c>
      <c r="O158" s="204" t="str">
        <f>IF(AND(ISNUMBER('Precision '!O160),E$3="Y"),'Precision '!O160,"")</f>
        <v/>
      </c>
      <c r="P158" s="204" t="str">
        <f>IF(AND(ISNUMBER('Precision '!P160),F$3="Y"),'Precision '!P160,"")</f>
        <v/>
      </c>
      <c r="Q158" s="204" t="str">
        <f>IF(AND(ISNUMBER('Precision '!Q160),G$3="Y"),'Precision '!Q160,"")</f>
        <v/>
      </c>
      <c r="R158" s="204" t="str">
        <f>IF(AND(ISNUMBER('Precision '!R160),H$3="Y"),'Precision '!R160,"")</f>
        <v/>
      </c>
      <c r="S158" s="204" t="str">
        <f>IF(AND(ISNUMBER('Precision '!S160),I$3="Y"),'Precision '!S160,"")</f>
        <v/>
      </c>
      <c r="T158" s="204" t="str">
        <f>IF(AND(ISNUMBER('Precision '!T160),J$3="Y"),'Precision '!T160,"")</f>
        <v/>
      </c>
      <c r="U158" s="204" t="str">
        <f>IF(AND(ISNUMBER('Precision '!U160),K$3="Y"),'Precision '!U160,"")</f>
        <v/>
      </c>
      <c r="V158" s="204" t="str">
        <f>IF(AND(ISNUMBER('Precision '!V160),L$3="Y"),'Precision '!V160,"")</f>
        <v/>
      </c>
      <c r="W158" s="204" t="str">
        <f>IF(AND(ISNUMBER('Precision '!W160),M$3="Y"),'Precision '!W160,"")</f>
        <v/>
      </c>
      <c r="X158" s="204" t="str">
        <f>IF(AND(ISNUMBER('Precision '!X160),N$3="Y"),'Precision '!X160,"")</f>
        <v/>
      </c>
      <c r="Y158" s="204" t="str">
        <f>IF(AND(ISNUMBER('Precision '!Y160),O$3="Y"),'Precision '!Y160,"")</f>
        <v/>
      </c>
      <c r="Z158" s="204" t="str">
        <f>IF(AND(ISNUMBER('Precision '!Z160),P$3="Y"),'Precision '!Z160,"")</f>
        <v/>
      </c>
      <c r="AA158" s="204"/>
      <c r="AB158" s="204"/>
      <c r="AC158" s="204"/>
      <c r="AD158" s="204"/>
      <c r="AE158" s="300">
        <v>122</v>
      </c>
      <c r="AF158" s="209" t="e">
        <f>IF(OR(ISBLANK('Precision '!C160),E$2="N"),NA(),'Precision '!C160)</f>
        <v>#N/A</v>
      </c>
      <c r="AG158" s="209" t="e">
        <f>IF(OR(ISBLANK('Precision '!D160),F$2="N"),NA(),'Precision '!D160)</f>
        <v>#N/A</v>
      </c>
      <c r="AH158" s="209" t="e">
        <f>IF(OR(ISBLANK('Precision '!E160),G$2="N"),NA(),'Precision '!E160)</f>
        <v>#N/A</v>
      </c>
      <c r="AI158" s="209" t="e">
        <f>IF(OR(ISBLANK('Precision '!F160),H$2="N"),NA(),'Precision '!F160)</f>
        <v>#N/A</v>
      </c>
      <c r="AJ158" s="209" t="e">
        <f>IF(OR(ISBLANK('Precision '!G160),I$2="N"),NA(),'Precision '!G160)</f>
        <v>#N/A</v>
      </c>
      <c r="AK158" s="209" t="e">
        <f>IF(OR(ISBLANK('Precision '!H160),J$2="N"),NA(),'Precision '!H160)</f>
        <v>#N/A</v>
      </c>
      <c r="AL158" s="209" t="e">
        <f>IF(OR(ISBLANK('Precision '!I160),K$2="N"),NA(),'Precision '!I160)</f>
        <v>#N/A</v>
      </c>
      <c r="AM158" s="209" t="e">
        <f>IF(OR(ISBLANK('Precision '!J160),L$2="N"),NA(),'Precision '!J160)</f>
        <v>#N/A</v>
      </c>
      <c r="AN158" s="209" t="e">
        <f>IF(OR(ISBLANK('Precision '!K160),M$2="N"),NA(),'Precision '!K160)</f>
        <v>#N/A</v>
      </c>
      <c r="AO158" s="209" t="e">
        <f>IF(OR(ISBLANK('Precision '!L160),N$2="N"),NA(),'Precision '!L160)</f>
        <v>#N/A</v>
      </c>
      <c r="AP158" s="209" t="e">
        <f>IF(OR(ISBLANK('Precision '!M160),O$2="N"),NA(),'Precision '!M160)</f>
        <v>#N/A</v>
      </c>
      <c r="AQ158" s="209" t="e">
        <f>IF(OR(ISBLANK('Precision '!N160),P$2="N"),NA(),'Precision '!N160)</f>
        <v>#N/A</v>
      </c>
      <c r="AR158" s="209" t="e">
        <f>IF(OR(ISBLANK('Precision '!O160),E$3="N"),NA(),'Precision '!O160)</f>
        <v>#N/A</v>
      </c>
      <c r="AS158" s="209" t="e">
        <f>IF(OR(ISBLANK('Precision '!P160),F$3="N"),NA(),'Precision '!P160)</f>
        <v>#N/A</v>
      </c>
      <c r="AT158" s="209" t="e">
        <f>IF(OR(ISBLANK('Precision '!Q160),G$3="N"),NA(),'Precision '!Q160)</f>
        <v>#N/A</v>
      </c>
      <c r="AU158" s="209" t="e">
        <f>IF(OR(ISBLANK('Precision '!R160),H$3="N"),NA(),'Precision '!R160)</f>
        <v>#N/A</v>
      </c>
      <c r="AV158" s="209" t="e">
        <f>IF(OR(ISBLANK('Precision '!S160),I$3="N"),NA(),'Precision '!S160)</f>
        <v>#N/A</v>
      </c>
      <c r="AW158" s="209" t="e">
        <f>IF(OR(ISBLANK('Precision '!T160),J$3="N"),NA(),'Precision '!T160)</f>
        <v>#N/A</v>
      </c>
      <c r="AX158" s="209" t="e">
        <f>IF(OR(ISBLANK('Precision '!U160),K$3="N"),NA(),'Precision '!U160)</f>
        <v>#N/A</v>
      </c>
      <c r="AY158" s="209" t="e">
        <f>IF(OR(ISBLANK('Precision '!V160),L$3="N"),NA(),'Precision '!V160)</f>
        <v>#N/A</v>
      </c>
      <c r="AZ158" s="209" t="e">
        <f>IF(OR(ISBLANK('Precision '!W160),M$3="N"),NA(),'Precision '!W160)</f>
        <v>#N/A</v>
      </c>
      <c r="BA158" s="209" t="e">
        <f>IF(OR(ISBLANK('Precision '!X160),N$3="N"),NA(),'Precision '!X160)</f>
        <v>#N/A</v>
      </c>
      <c r="BB158" s="209" t="e">
        <f>IF(OR(ISBLANK('Precision '!Y160),O$3="N"),NA(),'Precision '!Y160)</f>
        <v>#N/A</v>
      </c>
      <c r="BC158" s="209" t="e">
        <f>IF(OR(ISBLANK('Precision '!Z160),P$3="N"),NA(),'Precision '!Z160)</f>
        <v>#N/A</v>
      </c>
      <c r="BD158" s="204"/>
      <c r="BE158" s="204"/>
      <c r="BF158" s="204"/>
      <c r="BG158" s="204"/>
      <c r="BH158" s="204"/>
    </row>
    <row r="159" spans="1:60" x14ac:dyDescent="0.2">
      <c r="A159" s="204"/>
      <c r="B159" s="204"/>
      <c r="C159" s="204" t="str">
        <f>IF(AND(ISNUMBER('Precision '!C161),E$2="Y"),'Precision '!C161,"")</f>
        <v/>
      </c>
      <c r="D159" s="204" t="str">
        <f>IF(AND(ISNUMBER('Precision '!D161),F$2="Y"),'Precision '!D161,"")</f>
        <v/>
      </c>
      <c r="E159" s="204" t="str">
        <f>IF(AND(ISNUMBER('Precision '!E161),G$2="Y"),'Precision '!E161,"")</f>
        <v/>
      </c>
      <c r="F159" s="204" t="str">
        <f>IF(AND(ISNUMBER('Precision '!F161),H$2="Y"),'Precision '!F161,"")</f>
        <v/>
      </c>
      <c r="G159" s="204" t="str">
        <f>IF(AND(ISNUMBER('Precision '!G161),I$2="Y"),'Precision '!G161,"")</f>
        <v/>
      </c>
      <c r="H159" s="204" t="str">
        <f>IF(AND(ISNUMBER('Precision '!H161),J$2="Y"),'Precision '!H161,"")</f>
        <v/>
      </c>
      <c r="I159" s="204" t="str">
        <f>IF(AND(ISNUMBER('Precision '!I161),K$2="Y"),'Precision '!I161,"")</f>
        <v/>
      </c>
      <c r="J159" s="204" t="str">
        <f>IF(AND(ISNUMBER('Precision '!J161),L$2="Y"),'Precision '!J161,"")</f>
        <v/>
      </c>
      <c r="K159" s="204" t="str">
        <f>IF(AND(ISNUMBER('Precision '!K161),M$2="Y"),'Precision '!K161,"")</f>
        <v/>
      </c>
      <c r="L159" s="204" t="str">
        <f>IF(AND(ISNUMBER('Precision '!L161),N$2="Y"),'Precision '!L161,"")</f>
        <v/>
      </c>
      <c r="M159" s="204" t="str">
        <f>IF(AND(ISNUMBER('Precision '!M161),O$2="Y"),'Precision '!M161,"")</f>
        <v/>
      </c>
      <c r="N159" s="204" t="str">
        <f>IF(AND(ISNUMBER('Precision '!N161),P$2="Y"),'Precision '!N161,"")</f>
        <v/>
      </c>
      <c r="O159" s="204" t="str">
        <f>IF(AND(ISNUMBER('Precision '!O161),E$3="Y"),'Precision '!O161,"")</f>
        <v/>
      </c>
      <c r="P159" s="204" t="str">
        <f>IF(AND(ISNUMBER('Precision '!P161),F$3="Y"),'Precision '!P161,"")</f>
        <v/>
      </c>
      <c r="Q159" s="204" t="str">
        <f>IF(AND(ISNUMBER('Precision '!Q161),G$3="Y"),'Precision '!Q161,"")</f>
        <v/>
      </c>
      <c r="R159" s="204" t="str">
        <f>IF(AND(ISNUMBER('Precision '!R161),H$3="Y"),'Precision '!R161,"")</f>
        <v/>
      </c>
      <c r="S159" s="204" t="str">
        <f>IF(AND(ISNUMBER('Precision '!S161),I$3="Y"),'Precision '!S161,"")</f>
        <v/>
      </c>
      <c r="T159" s="204" t="str">
        <f>IF(AND(ISNUMBER('Precision '!T161),J$3="Y"),'Precision '!T161,"")</f>
        <v/>
      </c>
      <c r="U159" s="204" t="str">
        <f>IF(AND(ISNUMBER('Precision '!U161),K$3="Y"),'Precision '!U161,"")</f>
        <v/>
      </c>
      <c r="V159" s="204" t="str">
        <f>IF(AND(ISNUMBER('Precision '!V161),L$3="Y"),'Precision '!V161,"")</f>
        <v/>
      </c>
      <c r="W159" s="204" t="str">
        <f>IF(AND(ISNUMBER('Precision '!W161),M$3="Y"),'Precision '!W161,"")</f>
        <v/>
      </c>
      <c r="X159" s="204" t="str">
        <f>IF(AND(ISNUMBER('Precision '!X161),N$3="Y"),'Precision '!X161,"")</f>
        <v/>
      </c>
      <c r="Y159" s="204" t="str">
        <f>IF(AND(ISNUMBER('Precision '!Y161),O$3="Y"),'Precision '!Y161,"")</f>
        <v/>
      </c>
      <c r="Z159" s="204" t="str">
        <f>IF(AND(ISNUMBER('Precision '!Z161),P$3="Y"),'Precision '!Z161,"")</f>
        <v/>
      </c>
      <c r="AA159" s="204"/>
      <c r="AB159" s="204"/>
      <c r="AC159" s="204"/>
      <c r="AD159" s="204"/>
      <c r="AE159" s="300">
        <v>123</v>
      </c>
      <c r="AF159" s="209" t="e">
        <f>IF(OR(ISBLANK('Precision '!C161),E$2="N"),NA(),'Precision '!C161)</f>
        <v>#N/A</v>
      </c>
      <c r="AG159" s="209" t="e">
        <f>IF(OR(ISBLANK('Precision '!D161),F$2="N"),NA(),'Precision '!D161)</f>
        <v>#N/A</v>
      </c>
      <c r="AH159" s="209" t="e">
        <f>IF(OR(ISBLANK('Precision '!E161),G$2="N"),NA(),'Precision '!E161)</f>
        <v>#N/A</v>
      </c>
      <c r="AI159" s="209" t="e">
        <f>IF(OR(ISBLANK('Precision '!F161),H$2="N"),NA(),'Precision '!F161)</f>
        <v>#N/A</v>
      </c>
      <c r="AJ159" s="209" t="e">
        <f>IF(OR(ISBLANK('Precision '!G161),I$2="N"),NA(),'Precision '!G161)</f>
        <v>#N/A</v>
      </c>
      <c r="AK159" s="209" t="e">
        <f>IF(OR(ISBLANK('Precision '!H161),J$2="N"),NA(),'Precision '!H161)</f>
        <v>#N/A</v>
      </c>
      <c r="AL159" s="209" t="e">
        <f>IF(OR(ISBLANK('Precision '!I161),K$2="N"),NA(),'Precision '!I161)</f>
        <v>#N/A</v>
      </c>
      <c r="AM159" s="209" t="e">
        <f>IF(OR(ISBLANK('Precision '!J161),L$2="N"),NA(),'Precision '!J161)</f>
        <v>#N/A</v>
      </c>
      <c r="AN159" s="209" t="e">
        <f>IF(OR(ISBLANK('Precision '!K161),M$2="N"),NA(),'Precision '!K161)</f>
        <v>#N/A</v>
      </c>
      <c r="AO159" s="209" t="e">
        <f>IF(OR(ISBLANK('Precision '!L161),N$2="N"),NA(),'Precision '!L161)</f>
        <v>#N/A</v>
      </c>
      <c r="AP159" s="209" t="e">
        <f>IF(OR(ISBLANK('Precision '!M161),O$2="N"),NA(),'Precision '!M161)</f>
        <v>#N/A</v>
      </c>
      <c r="AQ159" s="209" t="e">
        <f>IF(OR(ISBLANK('Precision '!N161),P$2="N"),NA(),'Precision '!N161)</f>
        <v>#N/A</v>
      </c>
      <c r="AR159" s="209" t="e">
        <f>IF(OR(ISBLANK('Precision '!O161),E$3="N"),NA(),'Precision '!O161)</f>
        <v>#N/A</v>
      </c>
      <c r="AS159" s="209" t="e">
        <f>IF(OR(ISBLANK('Precision '!P161),F$3="N"),NA(),'Precision '!P161)</f>
        <v>#N/A</v>
      </c>
      <c r="AT159" s="209" t="e">
        <f>IF(OR(ISBLANK('Precision '!Q161),G$3="N"),NA(),'Precision '!Q161)</f>
        <v>#N/A</v>
      </c>
      <c r="AU159" s="209" t="e">
        <f>IF(OR(ISBLANK('Precision '!R161),H$3="N"),NA(),'Precision '!R161)</f>
        <v>#N/A</v>
      </c>
      <c r="AV159" s="209" t="e">
        <f>IF(OR(ISBLANK('Precision '!S161),I$3="N"),NA(),'Precision '!S161)</f>
        <v>#N/A</v>
      </c>
      <c r="AW159" s="209" t="e">
        <f>IF(OR(ISBLANK('Precision '!T161),J$3="N"),NA(),'Precision '!T161)</f>
        <v>#N/A</v>
      </c>
      <c r="AX159" s="209" t="e">
        <f>IF(OR(ISBLANK('Precision '!U161),K$3="N"),NA(),'Precision '!U161)</f>
        <v>#N/A</v>
      </c>
      <c r="AY159" s="209" t="e">
        <f>IF(OR(ISBLANK('Precision '!V161),L$3="N"),NA(),'Precision '!V161)</f>
        <v>#N/A</v>
      </c>
      <c r="AZ159" s="209" t="e">
        <f>IF(OR(ISBLANK('Precision '!W161),M$3="N"),NA(),'Precision '!W161)</f>
        <v>#N/A</v>
      </c>
      <c r="BA159" s="209" t="e">
        <f>IF(OR(ISBLANK('Precision '!X161),N$3="N"),NA(),'Precision '!X161)</f>
        <v>#N/A</v>
      </c>
      <c r="BB159" s="209" t="e">
        <f>IF(OR(ISBLANK('Precision '!Y161),O$3="N"),NA(),'Precision '!Y161)</f>
        <v>#N/A</v>
      </c>
      <c r="BC159" s="209" t="e">
        <f>IF(OR(ISBLANK('Precision '!Z161),P$3="N"),NA(),'Precision '!Z161)</f>
        <v>#N/A</v>
      </c>
      <c r="BD159" s="204"/>
      <c r="BE159" s="204"/>
      <c r="BF159" s="204"/>
      <c r="BG159" s="204"/>
      <c r="BH159" s="204"/>
    </row>
    <row r="160" spans="1:60" x14ac:dyDescent="0.2">
      <c r="A160" s="204"/>
      <c r="B160" s="204"/>
      <c r="C160" s="204" t="str">
        <f>IF(AND(ISNUMBER('Precision '!C162),E$2="Y"),'Precision '!C162,"")</f>
        <v/>
      </c>
      <c r="D160" s="204" t="str">
        <f>IF(AND(ISNUMBER('Precision '!D162),F$2="Y"),'Precision '!D162,"")</f>
        <v/>
      </c>
      <c r="E160" s="204" t="str">
        <f>IF(AND(ISNUMBER('Precision '!E162),G$2="Y"),'Precision '!E162,"")</f>
        <v/>
      </c>
      <c r="F160" s="204" t="str">
        <f>IF(AND(ISNUMBER('Precision '!F162),H$2="Y"),'Precision '!F162,"")</f>
        <v/>
      </c>
      <c r="G160" s="204" t="str">
        <f>IF(AND(ISNUMBER('Precision '!G162),I$2="Y"),'Precision '!G162,"")</f>
        <v/>
      </c>
      <c r="H160" s="204" t="str">
        <f>IF(AND(ISNUMBER('Precision '!H162),J$2="Y"),'Precision '!H162,"")</f>
        <v/>
      </c>
      <c r="I160" s="204" t="str">
        <f>IF(AND(ISNUMBER('Precision '!I162),K$2="Y"),'Precision '!I162,"")</f>
        <v/>
      </c>
      <c r="J160" s="204" t="str">
        <f>IF(AND(ISNUMBER('Precision '!J162),L$2="Y"),'Precision '!J162,"")</f>
        <v/>
      </c>
      <c r="K160" s="204" t="str">
        <f>IF(AND(ISNUMBER('Precision '!K162),M$2="Y"),'Precision '!K162,"")</f>
        <v/>
      </c>
      <c r="L160" s="204" t="str">
        <f>IF(AND(ISNUMBER('Precision '!L162),N$2="Y"),'Precision '!L162,"")</f>
        <v/>
      </c>
      <c r="M160" s="204" t="str">
        <f>IF(AND(ISNUMBER('Precision '!M162),O$2="Y"),'Precision '!M162,"")</f>
        <v/>
      </c>
      <c r="N160" s="204" t="str">
        <f>IF(AND(ISNUMBER('Precision '!N162),P$2="Y"),'Precision '!N162,"")</f>
        <v/>
      </c>
      <c r="O160" s="204" t="str">
        <f>IF(AND(ISNUMBER('Precision '!O162),E$3="Y"),'Precision '!O162,"")</f>
        <v/>
      </c>
      <c r="P160" s="204" t="str">
        <f>IF(AND(ISNUMBER('Precision '!P162),F$3="Y"),'Precision '!P162,"")</f>
        <v/>
      </c>
      <c r="Q160" s="204" t="str">
        <f>IF(AND(ISNUMBER('Precision '!Q162),G$3="Y"),'Precision '!Q162,"")</f>
        <v/>
      </c>
      <c r="R160" s="204" t="str">
        <f>IF(AND(ISNUMBER('Precision '!R162),H$3="Y"),'Precision '!R162,"")</f>
        <v/>
      </c>
      <c r="S160" s="204" t="str">
        <f>IF(AND(ISNUMBER('Precision '!S162),I$3="Y"),'Precision '!S162,"")</f>
        <v/>
      </c>
      <c r="T160" s="204" t="str">
        <f>IF(AND(ISNUMBER('Precision '!T162),J$3="Y"),'Precision '!T162,"")</f>
        <v/>
      </c>
      <c r="U160" s="204" t="str">
        <f>IF(AND(ISNUMBER('Precision '!U162),K$3="Y"),'Precision '!U162,"")</f>
        <v/>
      </c>
      <c r="V160" s="204" t="str">
        <f>IF(AND(ISNUMBER('Precision '!V162),L$3="Y"),'Precision '!V162,"")</f>
        <v/>
      </c>
      <c r="W160" s="204" t="str">
        <f>IF(AND(ISNUMBER('Precision '!W162),M$3="Y"),'Precision '!W162,"")</f>
        <v/>
      </c>
      <c r="X160" s="204" t="str">
        <f>IF(AND(ISNUMBER('Precision '!X162),N$3="Y"),'Precision '!X162,"")</f>
        <v/>
      </c>
      <c r="Y160" s="204" t="str">
        <f>IF(AND(ISNUMBER('Precision '!Y162),O$3="Y"),'Precision '!Y162,"")</f>
        <v/>
      </c>
      <c r="Z160" s="204" t="str">
        <f>IF(AND(ISNUMBER('Precision '!Z162),P$3="Y"),'Precision '!Z162,"")</f>
        <v/>
      </c>
      <c r="AA160" s="204"/>
      <c r="AB160" s="204"/>
      <c r="AC160" s="204"/>
      <c r="AD160" s="204"/>
      <c r="AE160" s="300">
        <v>124</v>
      </c>
      <c r="AF160" s="209" t="e">
        <f>IF(OR(ISBLANK('Precision '!C162),E$2="N"),NA(),'Precision '!C162)</f>
        <v>#N/A</v>
      </c>
      <c r="AG160" s="209" t="e">
        <f>IF(OR(ISBLANK('Precision '!D162),F$2="N"),NA(),'Precision '!D162)</f>
        <v>#N/A</v>
      </c>
      <c r="AH160" s="209" t="e">
        <f>IF(OR(ISBLANK('Precision '!E162),G$2="N"),NA(),'Precision '!E162)</f>
        <v>#N/A</v>
      </c>
      <c r="AI160" s="209" t="e">
        <f>IF(OR(ISBLANK('Precision '!F162),H$2="N"),NA(),'Precision '!F162)</f>
        <v>#N/A</v>
      </c>
      <c r="AJ160" s="209" t="e">
        <f>IF(OR(ISBLANK('Precision '!G162),I$2="N"),NA(),'Precision '!G162)</f>
        <v>#N/A</v>
      </c>
      <c r="AK160" s="209" t="e">
        <f>IF(OR(ISBLANK('Precision '!H162),J$2="N"),NA(),'Precision '!H162)</f>
        <v>#N/A</v>
      </c>
      <c r="AL160" s="209" t="e">
        <f>IF(OR(ISBLANK('Precision '!I162),K$2="N"),NA(),'Precision '!I162)</f>
        <v>#N/A</v>
      </c>
      <c r="AM160" s="209" t="e">
        <f>IF(OR(ISBLANK('Precision '!J162),L$2="N"),NA(),'Precision '!J162)</f>
        <v>#N/A</v>
      </c>
      <c r="AN160" s="209" t="e">
        <f>IF(OR(ISBLANK('Precision '!K162),M$2="N"),NA(),'Precision '!K162)</f>
        <v>#N/A</v>
      </c>
      <c r="AO160" s="209" t="e">
        <f>IF(OR(ISBLANK('Precision '!L162),N$2="N"),NA(),'Precision '!L162)</f>
        <v>#N/A</v>
      </c>
      <c r="AP160" s="209" t="e">
        <f>IF(OR(ISBLANK('Precision '!M162),O$2="N"),NA(),'Precision '!M162)</f>
        <v>#N/A</v>
      </c>
      <c r="AQ160" s="209" t="e">
        <f>IF(OR(ISBLANK('Precision '!N162),P$2="N"),NA(),'Precision '!N162)</f>
        <v>#N/A</v>
      </c>
      <c r="AR160" s="209" t="e">
        <f>IF(OR(ISBLANK('Precision '!O162),E$3="N"),NA(),'Precision '!O162)</f>
        <v>#N/A</v>
      </c>
      <c r="AS160" s="209" t="e">
        <f>IF(OR(ISBLANK('Precision '!P162),F$3="N"),NA(),'Precision '!P162)</f>
        <v>#N/A</v>
      </c>
      <c r="AT160" s="209" t="e">
        <f>IF(OR(ISBLANK('Precision '!Q162),G$3="N"),NA(),'Precision '!Q162)</f>
        <v>#N/A</v>
      </c>
      <c r="AU160" s="209" t="e">
        <f>IF(OR(ISBLANK('Precision '!R162),H$3="N"),NA(),'Precision '!R162)</f>
        <v>#N/A</v>
      </c>
      <c r="AV160" s="209" t="e">
        <f>IF(OR(ISBLANK('Precision '!S162),I$3="N"),NA(),'Precision '!S162)</f>
        <v>#N/A</v>
      </c>
      <c r="AW160" s="209" t="e">
        <f>IF(OR(ISBLANK('Precision '!T162),J$3="N"),NA(),'Precision '!T162)</f>
        <v>#N/A</v>
      </c>
      <c r="AX160" s="209" t="e">
        <f>IF(OR(ISBLANK('Precision '!U162),K$3="N"),NA(),'Precision '!U162)</f>
        <v>#N/A</v>
      </c>
      <c r="AY160" s="209" t="e">
        <f>IF(OR(ISBLANK('Precision '!V162),L$3="N"),NA(),'Precision '!V162)</f>
        <v>#N/A</v>
      </c>
      <c r="AZ160" s="209" t="e">
        <f>IF(OR(ISBLANK('Precision '!W162),M$3="N"),NA(),'Precision '!W162)</f>
        <v>#N/A</v>
      </c>
      <c r="BA160" s="209" t="e">
        <f>IF(OR(ISBLANK('Precision '!X162),N$3="N"),NA(),'Precision '!X162)</f>
        <v>#N/A</v>
      </c>
      <c r="BB160" s="209" t="e">
        <f>IF(OR(ISBLANK('Precision '!Y162),O$3="N"),NA(),'Precision '!Y162)</f>
        <v>#N/A</v>
      </c>
      <c r="BC160" s="209" t="e">
        <f>IF(OR(ISBLANK('Precision '!Z162),P$3="N"),NA(),'Precision '!Z162)</f>
        <v>#N/A</v>
      </c>
      <c r="BD160" s="204"/>
      <c r="BE160" s="204"/>
      <c r="BF160" s="204"/>
      <c r="BG160" s="204"/>
      <c r="BH160" s="204"/>
    </row>
    <row r="161" spans="1:60" x14ac:dyDescent="0.2">
      <c r="A161" s="204"/>
      <c r="B161" s="204"/>
      <c r="C161" s="204" t="str">
        <f>IF(AND(ISNUMBER('Precision '!C163),E$2="Y"),'Precision '!C163,"")</f>
        <v/>
      </c>
      <c r="D161" s="204" t="str">
        <f>IF(AND(ISNUMBER('Precision '!D163),F$2="Y"),'Precision '!D163,"")</f>
        <v/>
      </c>
      <c r="E161" s="204" t="str">
        <f>IF(AND(ISNUMBER('Precision '!E163),G$2="Y"),'Precision '!E163,"")</f>
        <v/>
      </c>
      <c r="F161" s="204" t="str">
        <f>IF(AND(ISNUMBER('Precision '!F163),H$2="Y"),'Precision '!F163,"")</f>
        <v/>
      </c>
      <c r="G161" s="204" t="str">
        <f>IF(AND(ISNUMBER('Precision '!G163),I$2="Y"),'Precision '!G163,"")</f>
        <v/>
      </c>
      <c r="H161" s="204" t="str">
        <f>IF(AND(ISNUMBER('Precision '!H163),J$2="Y"),'Precision '!H163,"")</f>
        <v/>
      </c>
      <c r="I161" s="204" t="str">
        <f>IF(AND(ISNUMBER('Precision '!I163),K$2="Y"),'Precision '!I163,"")</f>
        <v/>
      </c>
      <c r="J161" s="204" t="str">
        <f>IF(AND(ISNUMBER('Precision '!J163),L$2="Y"),'Precision '!J163,"")</f>
        <v/>
      </c>
      <c r="K161" s="204" t="str">
        <f>IF(AND(ISNUMBER('Precision '!K163),M$2="Y"),'Precision '!K163,"")</f>
        <v/>
      </c>
      <c r="L161" s="204" t="str">
        <f>IF(AND(ISNUMBER('Precision '!L163),N$2="Y"),'Precision '!L163,"")</f>
        <v/>
      </c>
      <c r="M161" s="204" t="str">
        <f>IF(AND(ISNUMBER('Precision '!M163),O$2="Y"),'Precision '!M163,"")</f>
        <v/>
      </c>
      <c r="N161" s="204" t="str">
        <f>IF(AND(ISNUMBER('Precision '!N163),P$2="Y"),'Precision '!N163,"")</f>
        <v/>
      </c>
      <c r="O161" s="204" t="str">
        <f>IF(AND(ISNUMBER('Precision '!O163),E$3="Y"),'Precision '!O163,"")</f>
        <v/>
      </c>
      <c r="P161" s="204" t="str">
        <f>IF(AND(ISNUMBER('Precision '!P163),F$3="Y"),'Precision '!P163,"")</f>
        <v/>
      </c>
      <c r="Q161" s="204" t="str">
        <f>IF(AND(ISNUMBER('Precision '!Q163),G$3="Y"),'Precision '!Q163,"")</f>
        <v/>
      </c>
      <c r="R161" s="204" t="str">
        <f>IF(AND(ISNUMBER('Precision '!R163),H$3="Y"),'Precision '!R163,"")</f>
        <v/>
      </c>
      <c r="S161" s="204" t="str">
        <f>IF(AND(ISNUMBER('Precision '!S163),I$3="Y"),'Precision '!S163,"")</f>
        <v/>
      </c>
      <c r="T161" s="204" t="str">
        <f>IF(AND(ISNUMBER('Precision '!T163),J$3="Y"),'Precision '!T163,"")</f>
        <v/>
      </c>
      <c r="U161" s="204" t="str">
        <f>IF(AND(ISNUMBER('Precision '!U163),K$3="Y"),'Precision '!U163,"")</f>
        <v/>
      </c>
      <c r="V161" s="204" t="str">
        <f>IF(AND(ISNUMBER('Precision '!V163),L$3="Y"),'Precision '!V163,"")</f>
        <v/>
      </c>
      <c r="W161" s="204" t="str">
        <f>IF(AND(ISNUMBER('Precision '!W163),M$3="Y"),'Precision '!W163,"")</f>
        <v/>
      </c>
      <c r="X161" s="204" t="str">
        <f>IF(AND(ISNUMBER('Precision '!X163),N$3="Y"),'Precision '!X163,"")</f>
        <v/>
      </c>
      <c r="Y161" s="204" t="str">
        <f>IF(AND(ISNUMBER('Precision '!Y163),O$3="Y"),'Precision '!Y163,"")</f>
        <v/>
      </c>
      <c r="Z161" s="204" t="str">
        <f>IF(AND(ISNUMBER('Precision '!Z163),P$3="Y"),'Precision '!Z163,"")</f>
        <v/>
      </c>
      <c r="AA161" s="204"/>
      <c r="AB161" s="204"/>
      <c r="AC161" s="204"/>
      <c r="AD161" s="204"/>
      <c r="AE161" s="300">
        <v>125</v>
      </c>
      <c r="AF161" s="209" t="e">
        <f>IF(OR(ISBLANK('Precision '!C163),E$2="N"),NA(),'Precision '!C163)</f>
        <v>#N/A</v>
      </c>
      <c r="AG161" s="209" t="e">
        <f>IF(OR(ISBLANK('Precision '!D163),F$2="N"),NA(),'Precision '!D163)</f>
        <v>#N/A</v>
      </c>
      <c r="AH161" s="209" t="e">
        <f>IF(OR(ISBLANK('Precision '!E163),G$2="N"),NA(),'Precision '!E163)</f>
        <v>#N/A</v>
      </c>
      <c r="AI161" s="209" t="e">
        <f>IF(OR(ISBLANK('Precision '!F163),H$2="N"),NA(),'Precision '!F163)</f>
        <v>#N/A</v>
      </c>
      <c r="AJ161" s="209" t="e">
        <f>IF(OR(ISBLANK('Precision '!G163),I$2="N"),NA(),'Precision '!G163)</f>
        <v>#N/A</v>
      </c>
      <c r="AK161" s="209" t="e">
        <f>IF(OR(ISBLANK('Precision '!H163),J$2="N"),NA(),'Precision '!H163)</f>
        <v>#N/A</v>
      </c>
      <c r="AL161" s="209" t="e">
        <f>IF(OR(ISBLANK('Precision '!I163),K$2="N"),NA(),'Precision '!I163)</f>
        <v>#N/A</v>
      </c>
      <c r="AM161" s="209" t="e">
        <f>IF(OR(ISBLANK('Precision '!J163),L$2="N"),NA(),'Precision '!J163)</f>
        <v>#N/A</v>
      </c>
      <c r="AN161" s="209" t="e">
        <f>IF(OR(ISBLANK('Precision '!K163),M$2="N"),NA(),'Precision '!K163)</f>
        <v>#N/A</v>
      </c>
      <c r="AO161" s="209" t="e">
        <f>IF(OR(ISBLANK('Precision '!L163),N$2="N"),NA(),'Precision '!L163)</f>
        <v>#N/A</v>
      </c>
      <c r="AP161" s="209" t="e">
        <f>IF(OR(ISBLANK('Precision '!M163),O$2="N"),NA(),'Precision '!M163)</f>
        <v>#N/A</v>
      </c>
      <c r="AQ161" s="209" t="e">
        <f>IF(OR(ISBLANK('Precision '!N163),P$2="N"),NA(),'Precision '!N163)</f>
        <v>#N/A</v>
      </c>
      <c r="AR161" s="209" t="e">
        <f>IF(OR(ISBLANK('Precision '!O163),E$3="N"),NA(),'Precision '!O163)</f>
        <v>#N/A</v>
      </c>
      <c r="AS161" s="209" t="e">
        <f>IF(OR(ISBLANK('Precision '!P163),F$3="N"),NA(),'Precision '!P163)</f>
        <v>#N/A</v>
      </c>
      <c r="AT161" s="209" t="e">
        <f>IF(OR(ISBLANK('Precision '!Q163),G$3="N"),NA(),'Precision '!Q163)</f>
        <v>#N/A</v>
      </c>
      <c r="AU161" s="209" t="e">
        <f>IF(OR(ISBLANK('Precision '!R163),H$3="N"),NA(),'Precision '!R163)</f>
        <v>#N/A</v>
      </c>
      <c r="AV161" s="209" t="e">
        <f>IF(OR(ISBLANK('Precision '!S163),I$3="N"),NA(),'Precision '!S163)</f>
        <v>#N/A</v>
      </c>
      <c r="AW161" s="209" t="e">
        <f>IF(OR(ISBLANK('Precision '!T163),J$3="N"),NA(),'Precision '!T163)</f>
        <v>#N/A</v>
      </c>
      <c r="AX161" s="209" t="e">
        <f>IF(OR(ISBLANK('Precision '!U163),K$3="N"),NA(),'Precision '!U163)</f>
        <v>#N/A</v>
      </c>
      <c r="AY161" s="209" t="e">
        <f>IF(OR(ISBLANK('Precision '!V163),L$3="N"),NA(),'Precision '!V163)</f>
        <v>#N/A</v>
      </c>
      <c r="AZ161" s="209" t="e">
        <f>IF(OR(ISBLANK('Precision '!W163),M$3="N"),NA(),'Precision '!W163)</f>
        <v>#N/A</v>
      </c>
      <c r="BA161" s="209" t="e">
        <f>IF(OR(ISBLANK('Precision '!X163),N$3="N"),NA(),'Precision '!X163)</f>
        <v>#N/A</v>
      </c>
      <c r="BB161" s="209" t="e">
        <f>IF(OR(ISBLANK('Precision '!Y163),O$3="N"),NA(),'Precision '!Y163)</f>
        <v>#N/A</v>
      </c>
      <c r="BC161" s="209" t="e">
        <f>IF(OR(ISBLANK('Precision '!Z163),P$3="N"),NA(),'Precision '!Z163)</f>
        <v>#N/A</v>
      </c>
      <c r="BD161" s="204"/>
      <c r="BE161" s="204"/>
      <c r="BF161" s="204"/>
      <c r="BG161" s="204"/>
      <c r="BH161" s="204"/>
    </row>
    <row r="162" spans="1:60" x14ac:dyDescent="0.2">
      <c r="A162" s="204"/>
      <c r="B162" s="204"/>
      <c r="C162" s="204" t="str">
        <f>IF(AND(ISNUMBER('Precision '!C164),E$2="Y"),'Precision '!C164,"")</f>
        <v/>
      </c>
      <c r="D162" s="204" t="str">
        <f>IF(AND(ISNUMBER('Precision '!D164),F$2="Y"),'Precision '!D164,"")</f>
        <v/>
      </c>
      <c r="E162" s="204" t="str">
        <f>IF(AND(ISNUMBER('Precision '!E164),G$2="Y"),'Precision '!E164,"")</f>
        <v/>
      </c>
      <c r="F162" s="204" t="str">
        <f>IF(AND(ISNUMBER('Precision '!F164),H$2="Y"),'Precision '!F164,"")</f>
        <v/>
      </c>
      <c r="G162" s="204" t="str">
        <f>IF(AND(ISNUMBER('Precision '!G164),I$2="Y"),'Precision '!G164,"")</f>
        <v/>
      </c>
      <c r="H162" s="204" t="str">
        <f>IF(AND(ISNUMBER('Precision '!H164),J$2="Y"),'Precision '!H164,"")</f>
        <v/>
      </c>
      <c r="I162" s="204" t="str">
        <f>IF(AND(ISNUMBER('Precision '!I164),K$2="Y"),'Precision '!I164,"")</f>
        <v/>
      </c>
      <c r="J162" s="204" t="str">
        <f>IF(AND(ISNUMBER('Precision '!J164),L$2="Y"),'Precision '!J164,"")</f>
        <v/>
      </c>
      <c r="K162" s="204" t="str">
        <f>IF(AND(ISNUMBER('Precision '!K164),M$2="Y"),'Precision '!K164,"")</f>
        <v/>
      </c>
      <c r="L162" s="204" t="str">
        <f>IF(AND(ISNUMBER('Precision '!L164),N$2="Y"),'Precision '!L164,"")</f>
        <v/>
      </c>
      <c r="M162" s="204" t="str">
        <f>IF(AND(ISNUMBER('Precision '!M164),O$2="Y"),'Precision '!M164,"")</f>
        <v/>
      </c>
      <c r="N162" s="204" t="str">
        <f>IF(AND(ISNUMBER('Precision '!N164),P$2="Y"),'Precision '!N164,"")</f>
        <v/>
      </c>
      <c r="O162" s="204" t="str">
        <f>IF(AND(ISNUMBER('Precision '!O164),E$3="Y"),'Precision '!O164,"")</f>
        <v/>
      </c>
      <c r="P162" s="204" t="str">
        <f>IF(AND(ISNUMBER('Precision '!P164),F$3="Y"),'Precision '!P164,"")</f>
        <v/>
      </c>
      <c r="Q162" s="204" t="str">
        <f>IF(AND(ISNUMBER('Precision '!Q164),G$3="Y"),'Precision '!Q164,"")</f>
        <v/>
      </c>
      <c r="R162" s="204" t="str">
        <f>IF(AND(ISNUMBER('Precision '!R164),H$3="Y"),'Precision '!R164,"")</f>
        <v/>
      </c>
      <c r="S162" s="204" t="str">
        <f>IF(AND(ISNUMBER('Precision '!S164),I$3="Y"),'Precision '!S164,"")</f>
        <v/>
      </c>
      <c r="T162" s="204" t="str">
        <f>IF(AND(ISNUMBER('Precision '!T164),J$3="Y"),'Precision '!T164,"")</f>
        <v/>
      </c>
      <c r="U162" s="204" t="str">
        <f>IF(AND(ISNUMBER('Precision '!U164),K$3="Y"),'Precision '!U164,"")</f>
        <v/>
      </c>
      <c r="V162" s="204" t="str">
        <f>IF(AND(ISNUMBER('Precision '!V164),L$3="Y"),'Precision '!V164,"")</f>
        <v/>
      </c>
      <c r="W162" s="204" t="str">
        <f>IF(AND(ISNUMBER('Precision '!W164),M$3="Y"),'Precision '!W164,"")</f>
        <v/>
      </c>
      <c r="X162" s="204" t="str">
        <f>IF(AND(ISNUMBER('Precision '!X164),N$3="Y"),'Precision '!X164,"")</f>
        <v/>
      </c>
      <c r="Y162" s="204" t="str">
        <f>IF(AND(ISNUMBER('Precision '!Y164),O$3="Y"),'Precision '!Y164,"")</f>
        <v/>
      </c>
      <c r="Z162" s="204" t="str">
        <f>IF(AND(ISNUMBER('Precision '!Z164),P$3="Y"),'Precision '!Z164,"")</f>
        <v/>
      </c>
      <c r="AA162" s="204"/>
      <c r="AB162" s="204"/>
      <c r="AC162" s="204"/>
      <c r="AD162" s="204"/>
      <c r="AE162" s="300">
        <v>126</v>
      </c>
      <c r="AF162" s="209" t="e">
        <f>IF(OR(ISBLANK('Precision '!C164),E$2="N"),NA(),'Precision '!C164)</f>
        <v>#N/A</v>
      </c>
      <c r="AG162" s="209" t="e">
        <f>IF(OR(ISBLANK('Precision '!D164),F$2="N"),NA(),'Precision '!D164)</f>
        <v>#N/A</v>
      </c>
      <c r="AH162" s="209" t="e">
        <f>IF(OR(ISBLANK('Precision '!E164),G$2="N"),NA(),'Precision '!E164)</f>
        <v>#N/A</v>
      </c>
      <c r="AI162" s="209" t="e">
        <f>IF(OR(ISBLANK('Precision '!F164),H$2="N"),NA(),'Precision '!F164)</f>
        <v>#N/A</v>
      </c>
      <c r="AJ162" s="209" t="e">
        <f>IF(OR(ISBLANK('Precision '!G164),I$2="N"),NA(),'Precision '!G164)</f>
        <v>#N/A</v>
      </c>
      <c r="AK162" s="209" t="e">
        <f>IF(OR(ISBLANK('Precision '!H164),J$2="N"),NA(),'Precision '!H164)</f>
        <v>#N/A</v>
      </c>
      <c r="AL162" s="209" t="e">
        <f>IF(OR(ISBLANK('Precision '!I164),K$2="N"),NA(),'Precision '!I164)</f>
        <v>#N/A</v>
      </c>
      <c r="AM162" s="209" t="e">
        <f>IF(OR(ISBLANK('Precision '!J164),L$2="N"),NA(),'Precision '!J164)</f>
        <v>#N/A</v>
      </c>
      <c r="AN162" s="209" t="e">
        <f>IF(OR(ISBLANK('Precision '!K164),M$2="N"),NA(),'Precision '!K164)</f>
        <v>#N/A</v>
      </c>
      <c r="AO162" s="209" t="e">
        <f>IF(OR(ISBLANK('Precision '!L164),N$2="N"),NA(),'Precision '!L164)</f>
        <v>#N/A</v>
      </c>
      <c r="AP162" s="209" t="e">
        <f>IF(OR(ISBLANK('Precision '!M164),O$2="N"),NA(),'Precision '!M164)</f>
        <v>#N/A</v>
      </c>
      <c r="AQ162" s="209" t="e">
        <f>IF(OR(ISBLANK('Precision '!N164),P$2="N"),NA(),'Precision '!N164)</f>
        <v>#N/A</v>
      </c>
      <c r="AR162" s="209" t="e">
        <f>IF(OR(ISBLANK('Precision '!O164),E$3="N"),NA(),'Precision '!O164)</f>
        <v>#N/A</v>
      </c>
      <c r="AS162" s="209" t="e">
        <f>IF(OR(ISBLANK('Precision '!P164),F$3="N"),NA(),'Precision '!P164)</f>
        <v>#N/A</v>
      </c>
      <c r="AT162" s="209" t="e">
        <f>IF(OR(ISBLANK('Precision '!Q164),G$3="N"),NA(),'Precision '!Q164)</f>
        <v>#N/A</v>
      </c>
      <c r="AU162" s="209" t="e">
        <f>IF(OR(ISBLANK('Precision '!R164),H$3="N"),NA(),'Precision '!R164)</f>
        <v>#N/A</v>
      </c>
      <c r="AV162" s="209" t="e">
        <f>IF(OR(ISBLANK('Precision '!S164),I$3="N"),NA(),'Precision '!S164)</f>
        <v>#N/A</v>
      </c>
      <c r="AW162" s="209" t="e">
        <f>IF(OR(ISBLANK('Precision '!T164),J$3="N"),NA(),'Precision '!T164)</f>
        <v>#N/A</v>
      </c>
      <c r="AX162" s="209" t="e">
        <f>IF(OR(ISBLANK('Precision '!U164),K$3="N"),NA(),'Precision '!U164)</f>
        <v>#N/A</v>
      </c>
      <c r="AY162" s="209" t="e">
        <f>IF(OR(ISBLANK('Precision '!V164),L$3="N"),NA(),'Precision '!V164)</f>
        <v>#N/A</v>
      </c>
      <c r="AZ162" s="209" t="e">
        <f>IF(OR(ISBLANK('Precision '!W164),M$3="N"),NA(),'Precision '!W164)</f>
        <v>#N/A</v>
      </c>
      <c r="BA162" s="209" t="e">
        <f>IF(OR(ISBLANK('Precision '!X164),N$3="N"),NA(),'Precision '!X164)</f>
        <v>#N/A</v>
      </c>
      <c r="BB162" s="209" t="e">
        <f>IF(OR(ISBLANK('Precision '!Y164),O$3="N"),NA(),'Precision '!Y164)</f>
        <v>#N/A</v>
      </c>
      <c r="BC162" s="209" t="e">
        <f>IF(OR(ISBLANK('Precision '!Z164),P$3="N"),NA(),'Precision '!Z164)</f>
        <v>#N/A</v>
      </c>
      <c r="BD162" s="204"/>
      <c r="BE162" s="204"/>
      <c r="BF162" s="204"/>
      <c r="BG162" s="204"/>
      <c r="BH162" s="204"/>
    </row>
    <row r="163" spans="1:60" x14ac:dyDescent="0.2">
      <c r="A163" s="204"/>
      <c r="B163" s="204"/>
      <c r="C163" s="204" t="str">
        <f>IF(AND(ISNUMBER('Precision '!C165),E$2="Y"),'Precision '!C165,"")</f>
        <v/>
      </c>
      <c r="D163" s="204" t="str">
        <f>IF(AND(ISNUMBER('Precision '!D165),F$2="Y"),'Precision '!D165,"")</f>
        <v/>
      </c>
      <c r="E163" s="204" t="str">
        <f>IF(AND(ISNUMBER('Precision '!E165),G$2="Y"),'Precision '!E165,"")</f>
        <v/>
      </c>
      <c r="F163" s="204" t="str">
        <f>IF(AND(ISNUMBER('Precision '!F165),H$2="Y"),'Precision '!F165,"")</f>
        <v/>
      </c>
      <c r="G163" s="204" t="str">
        <f>IF(AND(ISNUMBER('Precision '!G165),I$2="Y"),'Precision '!G165,"")</f>
        <v/>
      </c>
      <c r="H163" s="204" t="str">
        <f>IF(AND(ISNUMBER('Precision '!H165),J$2="Y"),'Precision '!H165,"")</f>
        <v/>
      </c>
      <c r="I163" s="204" t="str">
        <f>IF(AND(ISNUMBER('Precision '!I165),K$2="Y"),'Precision '!I165,"")</f>
        <v/>
      </c>
      <c r="J163" s="204" t="str">
        <f>IF(AND(ISNUMBER('Precision '!J165),L$2="Y"),'Precision '!J165,"")</f>
        <v/>
      </c>
      <c r="K163" s="204" t="str">
        <f>IF(AND(ISNUMBER('Precision '!K165),M$2="Y"),'Precision '!K165,"")</f>
        <v/>
      </c>
      <c r="L163" s="204" t="str">
        <f>IF(AND(ISNUMBER('Precision '!L165),N$2="Y"),'Precision '!L165,"")</f>
        <v/>
      </c>
      <c r="M163" s="204" t="str">
        <f>IF(AND(ISNUMBER('Precision '!M165),O$2="Y"),'Precision '!M165,"")</f>
        <v/>
      </c>
      <c r="N163" s="204" t="str">
        <f>IF(AND(ISNUMBER('Precision '!N165),P$2="Y"),'Precision '!N165,"")</f>
        <v/>
      </c>
      <c r="O163" s="204" t="str">
        <f>IF(AND(ISNUMBER('Precision '!O165),E$3="Y"),'Precision '!O165,"")</f>
        <v/>
      </c>
      <c r="P163" s="204" t="str">
        <f>IF(AND(ISNUMBER('Precision '!P165),F$3="Y"),'Precision '!P165,"")</f>
        <v/>
      </c>
      <c r="Q163" s="204" t="str">
        <f>IF(AND(ISNUMBER('Precision '!Q165),G$3="Y"),'Precision '!Q165,"")</f>
        <v/>
      </c>
      <c r="R163" s="204" t="str">
        <f>IF(AND(ISNUMBER('Precision '!R165),H$3="Y"),'Precision '!R165,"")</f>
        <v/>
      </c>
      <c r="S163" s="204" t="str">
        <f>IF(AND(ISNUMBER('Precision '!S165),I$3="Y"),'Precision '!S165,"")</f>
        <v/>
      </c>
      <c r="T163" s="204" t="str">
        <f>IF(AND(ISNUMBER('Precision '!T165),J$3="Y"),'Precision '!T165,"")</f>
        <v/>
      </c>
      <c r="U163" s="204" t="str">
        <f>IF(AND(ISNUMBER('Precision '!U165),K$3="Y"),'Precision '!U165,"")</f>
        <v/>
      </c>
      <c r="V163" s="204" t="str">
        <f>IF(AND(ISNUMBER('Precision '!V165),L$3="Y"),'Precision '!V165,"")</f>
        <v/>
      </c>
      <c r="W163" s="204" t="str">
        <f>IF(AND(ISNUMBER('Precision '!W165),M$3="Y"),'Precision '!W165,"")</f>
        <v/>
      </c>
      <c r="X163" s="204" t="str">
        <f>IF(AND(ISNUMBER('Precision '!X165),N$3="Y"),'Precision '!X165,"")</f>
        <v/>
      </c>
      <c r="Y163" s="204" t="str">
        <f>IF(AND(ISNUMBER('Precision '!Y165),O$3="Y"),'Precision '!Y165,"")</f>
        <v/>
      </c>
      <c r="Z163" s="204" t="str">
        <f>IF(AND(ISNUMBER('Precision '!Z165),P$3="Y"),'Precision '!Z165,"")</f>
        <v/>
      </c>
      <c r="AA163" s="204"/>
      <c r="AB163" s="204"/>
      <c r="AC163" s="204"/>
      <c r="AD163" s="204"/>
      <c r="AE163" s="300">
        <v>127</v>
      </c>
      <c r="AF163" s="209" t="e">
        <f>IF(OR(ISBLANK('Precision '!C165),E$2="N"),NA(),'Precision '!C165)</f>
        <v>#N/A</v>
      </c>
      <c r="AG163" s="209" t="e">
        <f>IF(OR(ISBLANK('Precision '!D165),F$2="N"),NA(),'Precision '!D165)</f>
        <v>#N/A</v>
      </c>
      <c r="AH163" s="209" t="e">
        <f>IF(OR(ISBLANK('Precision '!E165),G$2="N"),NA(),'Precision '!E165)</f>
        <v>#N/A</v>
      </c>
      <c r="AI163" s="209" t="e">
        <f>IF(OR(ISBLANK('Precision '!F165),H$2="N"),NA(),'Precision '!F165)</f>
        <v>#N/A</v>
      </c>
      <c r="AJ163" s="209" t="e">
        <f>IF(OR(ISBLANK('Precision '!G165),I$2="N"),NA(),'Precision '!G165)</f>
        <v>#N/A</v>
      </c>
      <c r="AK163" s="209" t="e">
        <f>IF(OR(ISBLANK('Precision '!H165),J$2="N"),NA(),'Precision '!H165)</f>
        <v>#N/A</v>
      </c>
      <c r="AL163" s="209" t="e">
        <f>IF(OR(ISBLANK('Precision '!I165),K$2="N"),NA(),'Precision '!I165)</f>
        <v>#N/A</v>
      </c>
      <c r="AM163" s="209" t="e">
        <f>IF(OR(ISBLANK('Precision '!J165),L$2="N"),NA(),'Precision '!J165)</f>
        <v>#N/A</v>
      </c>
      <c r="AN163" s="209" t="e">
        <f>IF(OR(ISBLANK('Precision '!K165),M$2="N"),NA(),'Precision '!K165)</f>
        <v>#N/A</v>
      </c>
      <c r="AO163" s="209" t="e">
        <f>IF(OR(ISBLANK('Precision '!L165),N$2="N"),NA(),'Precision '!L165)</f>
        <v>#N/A</v>
      </c>
      <c r="AP163" s="209" t="e">
        <f>IF(OR(ISBLANK('Precision '!M165),O$2="N"),NA(),'Precision '!M165)</f>
        <v>#N/A</v>
      </c>
      <c r="AQ163" s="209" t="e">
        <f>IF(OR(ISBLANK('Precision '!N165),P$2="N"),NA(),'Precision '!N165)</f>
        <v>#N/A</v>
      </c>
      <c r="AR163" s="209" t="e">
        <f>IF(OR(ISBLANK('Precision '!O165),E$3="N"),NA(),'Precision '!O165)</f>
        <v>#N/A</v>
      </c>
      <c r="AS163" s="209" t="e">
        <f>IF(OR(ISBLANK('Precision '!P165),F$3="N"),NA(),'Precision '!P165)</f>
        <v>#N/A</v>
      </c>
      <c r="AT163" s="209" t="e">
        <f>IF(OR(ISBLANK('Precision '!Q165),G$3="N"),NA(),'Precision '!Q165)</f>
        <v>#N/A</v>
      </c>
      <c r="AU163" s="209" t="e">
        <f>IF(OR(ISBLANK('Precision '!R165),H$3="N"),NA(),'Precision '!R165)</f>
        <v>#N/A</v>
      </c>
      <c r="AV163" s="209" t="e">
        <f>IF(OR(ISBLANK('Precision '!S165),I$3="N"),NA(),'Precision '!S165)</f>
        <v>#N/A</v>
      </c>
      <c r="AW163" s="209" t="e">
        <f>IF(OR(ISBLANK('Precision '!T165),J$3="N"),NA(),'Precision '!T165)</f>
        <v>#N/A</v>
      </c>
      <c r="AX163" s="209" t="e">
        <f>IF(OR(ISBLANK('Precision '!U165),K$3="N"),NA(),'Precision '!U165)</f>
        <v>#N/A</v>
      </c>
      <c r="AY163" s="209" t="e">
        <f>IF(OR(ISBLANK('Precision '!V165),L$3="N"),NA(),'Precision '!V165)</f>
        <v>#N/A</v>
      </c>
      <c r="AZ163" s="209" t="e">
        <f>IF(OR(ISBLANK('Precision '!W165),M$3="N"),NA(),'Precision '!W165)</f>
        <v>#N/A</v>
      </c>
      <c r="BA163" s="209" t="e">
        <f>IF(OR(ISBLANK('Precision '!X165),N$3="N"),NA(),'Precision '!X165)</f>
        <v>#N/A</v>
      </c>
      <c r="BB163" s="209" t="e">
        <f>IF(OR(ISBLANK('Precision '!Y165),O$3="N"),NA(),'Precision '!Y165)</f>
        <v>#N/A</v>
      </c>
      <c r="BC163" s="209" t="e">
        <f>IF(OR(ISBLANK('Precision '!Z165),P$3="N"),NA(),'Precision '!Z165)</f>
        <v>#N/A</v>
      </c>
      <c r="BD163" s="204"/>
      <c r="BE163" s="204"/>
      <c r="BF163" s="204"/>
      <c r="BG163" s="204"/>
      <c r="BH163" s="204"/>
    </row>
    <row r="164" spans="1:60" x14ac:dyDescent="0.2">
      <c r="A164" s="204"/>
      <c r="B164" s="204"/>
      <c r="C164" s="204" t="str">
        <f>IF(AND(ISNUMBER('Precision '!C166),E$2="Y"),'Precision '!C166,"")</f>
        <v/>
      </c>
      <c r="D164" s="204" t="str">
        <f>IF(AND(ISNUMBER('Precision '!D166),F$2="Y"),'Precision '!D166,"")</f>
        <v/>
      </c>
      <c r="E164" s="204" t="str">
        <f>IF(AND(ISNUMBER('Precision '!E166),G$2="Y"),'Precision '!E166,"")</f>
        <v/>
      </c>
      <c r="F164" s="204" t="str">
        <f>IF(AND(ISNUMBER('Precision '!F166),H$2="Y"),'Precision '!F166,"")</f>
        <v/>
      </c>
      <c r="G164" s="204" t="str">
        <f>IF(AND(ISNUMBER('Precision '!G166),I$2="Y"),'Precision '!G166,"")</f>
        <v/>
      </c>
      <c r="H164" s="204" t="str">
        <f>IF(AND(ISNUMBER('Precision '!H166),J$2="Y"),'Precision '!H166,"")</f>
        <v/>
      </c>
      <c r="I164" s="204" t="str">
        <f>IF(AND(ISNUMBER('Precision '!I166),K$2="Y"),'Precision '!I166,"")</f>
        <v/>
      </c>
      <c r="J164" s="204" t="str">
        <f>IF(AND(ISNUMBER('Precision '!J166),L$2="Y"),'Precision '!J166,"")</f>
        <v/>
      </c>
      <c r="K164" s="204" t="str">
        <f>IF(AND(ISNUMBER('Precision '!K166),M$2="Y"),'Precision '!K166,"")</f>
        <v/>
      </c>
      <c r="L164" s="204" t="str">
        <f>IF(AND(ISNUMBER('Precision '!L166),N$2="Y"),'Precision '!L166,"")</f>
        <v/>
      </c>
      <c r="M164" s="204" t="str">
        <f>IF(AND(ISNUMBER('Precision '!M166),O$2="Y"),'Precision '!M166,"")</f>
        <v/>
      </c>
      <c r="N164" s="204" t="str">
        <f>IF(AND(ISNUMBER('Precision '!N166),P$2="Y"),'Precision '!N166,"")</f>
        <v/>
      </c>
      <c r="O164" s="204" t="str">
        <f>IF(AND(ISNUMBER('Precision '!O166),E$3="Y"),'Precision '!O166,"")</f>
        <v/>
      </c>
      <c r="P164" s="204" t="str">
        <f>IF(AND(ISNUMBER('Precision '!P166),F$3="Y"),'Precision '!P166,"")</f>
        <v/>
      </c>
      <c r="Q164" s="204" t="str">
        <f>IF(AND(ISNUMBER('Precision '!Q166),G$3="Y"),'Precision '!Q166,"")</f>
        <v/>
      </c>
      <c r="R164" s="204" t="str">
        <f>IF(AND(ISNUMBER('Precision '!R166),H$3="Y"),'Precision '!R166,"")</f>
        <v/>
      </c>
      <c r="S164" s="204" t="str">
        <f>IF(AND(ISNUMBER('Precision '!S166),I$3="Y"),'Precision '!S166,"")</f>
        <v/>
      </c>
      <c r="T164" s="204" t="str">
        <f>IF(AND(ISNUMBER('Precision '!T166),J$3="Y"),'Precision '!T166,"")</f>
        <v/>
      </c>
      <c r="U164" s="204" t="str">
        <f>IF(AND(ISNUMBER('Precision '!U166),K$3="Y"),'Precision '!U166,"")</f>
        <v/>
      </c>
      <c r="V164" s="204" t="str">
        <f>IF(AND(ISNUMBER('Precision '!V166),L$3="Y"),'Precision '!V166,"")</f>
        <v/>
      </c>
      <c r="W164" s="204" t="str">
        <f>IF(AND(ISNUMBER('Precision '!W166),M$3="Y"),'Precision '!W166,"")</f>
        <v/>
      </c>
      <c r="X164" s="204" t="str">
        <f>IF(AND(ISNUMBER('Precision '!X166),N$3="Y"),'Precision '!X166,"")</f>
        <v/>
      </c>
      <c r="Y164" s="204" t="str">
        <f>IF(AND(ISNUMBER('Precision '!Y166),O$3="Y"),'Precision '!Y166,"")</f>
        <v/>
      </c>
      <c r="Z164" s="204" t="str">
        <f>IF(AND(ISNUMBER('Precision '!Z166),P$3="Y"),'Precision '!Z166,"")</f>
        <v/>
      </c>
      <c r="AA164" s="204"/>
      <c r="AB164" s="204"/>
      <c r="AC164" s="204"/>
      <c r="AD164" s="204"/>
      <c r="AE164" s="300">
        <v>128</v>
      </c>
      <c r="AF164" s="209" t="e">
        <f>IF(OR(ISBLANK('Precision '!C166),E$2="N"),NA(),'Precision '!C166)</f>
        <v>#N/A</v>
      </c>
      <c r="AG164" s="209" t="e">
        <f>IF(OR(ISBLANK('Precision '!D166),F$2="N"),NA(),'Precision '!D166)</f>
        <v>#N/A</v>
      </c>
      <c r="AH164" s="209" t="e">
        <f>IF(OR(ISBLANK('Precision '!E166),G$2="N"),NA(),'Precision '!E166)</f>
        <v>#N/A</v>
      </c>
      <c r="AI164" s="209" t="e">
        <f>IF(OR(ISBLANK('Precision '!F166),H$2="N"),NA(),'Precision '!F166)</f>
        <v>#N/A</v>
      </c>
      <c r="AJ164" s="209" t="e">
        <f>IF(OR(ISBLANK('Precision '!G166),I$2="N"),NA(),'Precision '!G166)</f>
        <v>#N/A</v>
      </c>
      <c r="AK164" s="209" t="e">
        <f>IF(OR(ISBLANK('Precision '!H166),J$2="N"),NA(),'Precision '!H166)</f>
        <v>#N/A</v>
      </c>
      <c r="AL164" s="209" t="e">
        <f>IF(OR(ISBLANK('Precision '!I166),K$2="N"),NA(),'Precision '!I166)</f>
        <v>#N/A</v>
      </c>
      <c r="AM164" s="209" t="e">
        <f>IF(OR(ISBLANK('Precision '!J166),L$2="N"),NA(),'Precision '!J166)</f>
        <v>#N/A</v>
      </c>
      <c r="AN164" s="209" t="e">
        <f>IF(OR(ISBLANK('Precision '!K166),M$2="N"),NA(),'Precision '!K166)</f>
        <v>#N/A</v>
      </c>
      <c r="AO164" s="209" t="e">
        <f>IF(OR(ISBLANK('Precision '!L166),N$2="N"),NA(),'Precision '!L166)</f>
        <v>#N/A</v>
      </c>
      <c r="AP164" s="209" t="e">
        <f>IF(OR(ISBLANK('Precision '!M166),O$2="N"),NA(),'Precision '!M166)</f>
        <v>#N/A</v>
      </c>
      <c r="AQ164" s="209" t="e">
        <f>IF(OR(ISBLANK('Precision '!N166),P$2="N"),NA(),'Precision '!N166)</f>
        <v>#N/A</v>
      </c>
      <c r="AR164" s="209" t="e">
        <f>IF(OR(ISBLANK('Precision '!O166),E$3="N"),NA(),'Precision '!O166)</f>
        <v>#N/A</v>
      </c>
      <c r="AS164" s="209" t="e">
        <f>IF(OR(ISBLANK('Precision '!P166),F$3="N"),NA(),'Precision '!P166)</f>
        <v>#N/A</v>
      </c>
      <c r="AT164" s="209" t="e">
        <f>IF(OR(ISBLANK('Precision '!Q166),G$3="N"),NA(),'Precision '!Q166)</f>
        <v>#N/A</v>
      </c>
      <c r="AU164" s="209" t="e">
        <f>IF(OR(ISBLANK('Precision '!R166),H$3="N"),NA(),'Precision '!R166)</f>
        <v>#N/A</v>
      </c>
      <c r="AV164" s="209" t="e">
        <f>IF(OR(ISBLANK('Precision '!S166),I$3="N"),NA(),'Precision '!S166)</f>
        <v>#N/A</v>
      </c>
      <c r="AW164" s="209" t="e">
        <f>IF(OR(ISBLANK('Precision '!T166),J$3="N"),NA(),'Precision '!T166)</f>
        <v>#N/A</v>
      </c>
      <c r="AX164" s="209" t="e">
        <f>IF(OR(ISBLANK('Precision '!U166),K$3="N"),NA(),'Precision '!U166)</f>
        <v>#N/A</v>
      </c>
      <c r="AY164" s="209" t="e">
        <f>IF(OR(ISBLANK('Precision '!V166),L$3="N"),NA(),'Precision '!V166)</f>
        <v>#N/A</v>
      </c>
      <c r="AZ164" s="209" t="e">
        <f>IF(OR(ISBLANK('Precision '!W166),M$3="N"),NA(),'Precision '!W166)</f>
        <v>#N/A</v>
      </c>
      <c r="BA164" s="209" t="e">
        <f>IF(OR(ISBLANK('Precision '!X166),N$3="N"),NA(),'Precision '!X166)</f>
        <v>#N/A</v>
      </c>
      <c r="BB164" s="209" t="e">
        <f>IF(OR(ISBLANK('Precision '!Y166),O$3="N"),NA(),'Precision '!Y166)</f>
        <v>#N/A</v>
      </c>
      <c r="BC164" s="209" t="e">
        <f>IF(OR(ISBLANK('Precision '!Z166),P$3="N"),NA(),'Precision '!Z166)</f>
        <v>#N/A</v>
      </c>
      <c r="BD164" s="204"/>
      <c r="BE164" s="204"/>
      <c r="BF164" s="204"/>
      <c r="BG164" s="204"/>
      <c r="BH164" s="204"/>
    </row>
    <row r="165" spans="1:60" x14ac:dyDescent="0.2">
      <c r="A165" s="204"/>
      <c r="B165" s="204"/>
      <c r="C165" s="204" t="str">
        <f>IF(AND(ISNUMBER('Precision '!C167),E$2="Y"),'Precision '!C167,"")</f>
        <v/>
      </c>
      <c r="D165" s="204" t="str">
        <f>IF(AND(ISNUMBER('Precision '!D167),F$2="Y"),'Precision '!D167,"")</f>
        <v/>
      </c>
      <c r="E165" s="204" t="str">
        <f>IF(AND(ISNUMBER('Precision '!E167),G$2="Y"),'Precision '!E167,"")</f>
        <v/>
      </c>
      <c r="F165" s="204" t="str">
        <f>IF(AND(ISNUMBER('Precision '!F167),H$2="Y"),'Precision '!F167,"")</f>
        <v/>
      </c>
      <c r="G165" s="204" t="str">
        <f>IF(AND(ISNUMBER('Precision '!G167),I$2="Y"),'Precision '!G167,"")</f>
        <v/>
      </c>
      <c r="H165" s="204" t="str">
        <f>IF(AND(ISNUMBER('Precision '!H167),J$2="Y"),'Precision '!H167,"")</f>
        <v/>
      </c>
      <c r="I165" s="204" t="str">
        <f>IF(AND(ISNUMBER('Precision '!I167),K$2="Y"),'Precision '!I167,"")</f>
        <v/>
      </c>
      <c r="J165" s="204" t="str">
        <f>IF(AND(ISNUMBER('Precision '!J167),L$2="Y"),'Precision '!J167,"")</f>
        <v/>
      </c>
      <c r="K165" s="204" t="str">
        <f>IF(AND(ISNUMBER('Precision '!K167),M$2="Y"),'Precision '!K167,"")</f>
        <v/>
      </c>
      <c r="L165" s="204" t="str">
        <f>IF(AND(ISNUMBER('Precision '!L167),N$2="Y"),'Precision '!L167,"")</f>
        <v/>
      </c>
      <c r="M165" s="204" t="str">
        <f>IF(AND(ISNUMBER('Precision '!M167),O$2="Y"),'Precision '!M167,"")</f>
        <v/>
      </c>
      <c r="N165" s="204" t="str">
        <f>IF(AND(ISNUMBER('Precision '!N167),P$2="Y"),'Precision '!N167,"")</f>
        <v/>
      </c>
      <c r="O165" s="204" t="str">
        <f>IF(AND(ISNUMBER('Precision '!O167),E$3="Y"),'Precision '!O167,"")</f>
        <v/>
      </c>
      <c r="P165" s="204" t="str">
        <f>IF(AND(ISNUMBER('Precision '!P167),F$3="Y"),'Precision '!P167,"")</f>
        <v/>
      </c>
      <c r="Q165" s="204" t="str">
        <f>IF(AND(ISNUMBER('Precision '!Q167),G$3="Y"),'Precision '!Q167,"")</f>
        <v/>
      </c>
      <c r="R165" s="204" t="str">
        <f>IF(AND(ISNUMBER('Precision '!R167),H$3="Y"),'Precision '!R167,"")</f>
        <v/>
      </c>
      <c r="S165" s="204" t="str">
        <f>IF(AND(ISNUMBER('Precision '!S167),I$3="Y"),'Precision '!S167,"")</f>
        <v/>
      </c>
      <c r="T165" s="204" t="str">
        <f>IF(AND(ISNUMBER('Precision '!T167),J$3="Y"),'Precision '!T167,"")</f>
        <v/>
      </c>
      <c r="U165" s="204" t="str">
        <f>IF(AND(ISNUMBER('Precision '!U167),K$3="Y"),'Precision '!U167,"")</f>
        <v/>
      </c>
      <c r="V165" s="204" t="str">
        <f>IF(AND(ISNUMBER('Precision '!V167),L$3="Y"),'Precision '!V167,"")</f>
        <v/>
      </c>
      <c r="W165" s="204" t="str">
        <f>IF(AND(ISNUMBER('Precision '!W167),M$3="Y"),'Precision '!W167,"")</f>
        <v/>
      </c>
      <c r="X165" s="204" t="str">
        <f>IF(AND(ISNUMBER('Precision '!X167),N$3="Y"),'Precision '!X167,"")</f>
        <v/>
      </c>
      <c r="Y165" s="204" t="str">
        <f>IF(AND(ISNUMBER('Precision '!Y167),O$3="Y"),'Precision '!Y167,"")</f>
        <v/>
      </c>
      <c r="Z165" s="204" t="str">
        <f>IF(AND(ISNUMBER('Precision '!Z167),P$3="Y"),'Precision '!Z167,"")</f>
        <v/>
      </c>
      <c r="AA165" s="204"/>
      <c r="AB165" s="204"/>
      <c r="AC165" s="204"/>
      <c r="AD165" s="204"/>
      <c r="AE165" s="300">
        <v>129</v>
      </c>
      <c r="AF165" s="209" t="e">
        <f>IF(OR(ISBLANK('Precision '!C167),E$2="N"),NA(),'Precision '!C167)</f>
        <v>#N/A</v>
      </c>
      <c r="AG165" s="209" t="e">
        <f>IF(OR(ISBLANK('Precision '!D167),F$2="N"),NA(),'Precision '!D167)</f>
        <v>#N/A</v>
      </c>
      <c r="AH165" s="209" t="e">
        <f>IF(OR(ISBLANK('Precision '!E167),G$2="N"),NA(),'Precision '!E167)</f>
        <v>#N/A</v>
      </c>
      <c r="AI165" s="209" t="e">
        <f>IF(OR(ISBLANK('Precision '!F167),H$2="N"),NA(),'Precision '!F167)</f>
        <v>#N/A</v>
      </c>
      <c r="AJ165" s="209" t="e">
        <f>IF(OR(ISBLANK('Precision '!G167),I$2="N"),NA(),'Precision '!G167)</f>
        <v>#N/A</v>
      </c>
      <c r="AK165" s="209" t="e">
        <f>IF(OR(ISBLANK('Precision '!H167),J$2="N"),NA(),'Precision '!H167)</f>
        <v>#N/A</v>
      </c>
      <c r="AL165" s="209" t="e">
        <f>IF(OR(ISBLANK('Precision '!I167),K$2="N"),NA(),'Precision '!I167)</f>
        <v>#N/A</v>
      </c>
      <c r="AM165" s="209" t="e">
        <f>IF(OR(ISBLANK('Precision '!J167),L$2="N"),NA(),'Precision '!J167)</f>
        <v>#N/A</v>
      </c>
      <c r="AN165" s="209" t="e">
        <f>IF(OR(ISBLANK('Precision '!K167),M$2="N"),NA(),'Precision '!K167)</f>
        <v>#N/A</v>
      </c>
      <c r="AO165" s="209" t="e">
        <f>IF(OR(ISBLANK('Precision '!L167),N$2="N"),NA(),'Precision '!L167)</f>
        <v>#N/A</v>
      </c>
      <c r="AP165" s="209" t="e">
        <f>IF(OR(ISBLANK('Precision '!M167),O$2="N"),NA(),'Precision '!M167)</f>
        <v>#N/A</v>
      </c>
      <c r="AQ165" s="209" t="e">
        <f>IF(OR(ISBLANK('Precision '!N167),P$2="N"),NA(),'Precision '!N167)</f>
        <v>#N/A</v>
      </c>
      <c r="AR165" s="209" t="e">
        <f>IF(OR(ISBLANK('Precision '!O167),E$3="N"),NA(),'Precision '!O167)</f>
        <v>#N/A</v>
      </c>
      <c r="AS165" s="209" t="e">
        <f>IF(OR(ISBLANK('Precision '!P167),F$3="N"),NA(),'Precision '!P167)</f>
        <v>#N/A</v>
      </c>
      <c r="AT165" s="209" t="e">
        <f>IF(OR(ISBLANK('Precision '!Q167),G$3="N"),NA(),'Precision '!Q167)</f>
        <v>#N/A</v>
      </c>
      <c r="AU165" s="209" t="e">
        <f>IF(OR(ISBLANK('Precision '!R167),H$3="N"),NA(),'Precision '!R167)</f>
        <v>#N/A</v>
      </c>
      <c r="AV165" s="209" t="e">
        <f>IF(OR(ISBLANK('Precision '!S167),I$3="N"),NA(),'Precision '!S167)</f>
        <v>#N/A</v>
      </c>
      <c r="AW165" s="209" t="e">
        <f>IF(OR(ISBLANK('Precision '!T167),J$3="N"),NA(),'Precision '!T167)</f>
        <v>#N/A</v>
      </c>
      <c r="AX165" s="209" t="e">
        <f>IF(OR(ISBLANK('Precision '!U167),K$3="N"),NA(),'Precision '!U167)</f>
        <v>#N/A</v>
      </c>
      <c r="AY165" s="209" t="e">
        <f>IF(OR(ISBLANK('Precision '!V167),L$3="N"),NA(),'Precision '!V167)</f>
        <v>#N/A</v>
      </c>
      <c r="AZ165" s="209" t="e">
        <f>IF(OR(ISBLANK('Precision '!W167),M$3="N"),NA(),'Precision '!W167)</f>
        <v>#N/A</v>
      </c>
      <c r="BA165" s="209" t="e">
        <f>IF(OR(ISBLANK('Precision '!X167),N$3="N"),NA(),'Precision '!X167)</f>
        <v>#N/A</v>
      </c>
      <c r="BB165" s="209" t="e">
        <f>IF(OR(ISBLANK('Precision '!Y167),O$3="N"),NA(),'Precision '!Y167)</f>
        <v>#N/A</v>
      </c>
      <c r="BC165" s="209" t="e">
        <f>IF(OR(ISBLANK('Precision '!Z167),P$3="N"),NA(),'Precision '!Z167)</f>
        <v>#N/A</v>
      </c>
      <c r="BD165" s="204"/>
      <c r="BE165" s="204"/>
      <c r="BF165" s="204"/>
      <c r="BG165" s="204"/>
      <c r="BH165" s="204"/>
    </row>
    <row r="166" spans="1:60" x14ac:dyDescent="0.2">
      <c r="A166" s="204"/>
      <c r="B166" s="204"/>
      <c r="C166" s="204" t="str">
        <f>IF(AND(ISNUMBER('Precision '!C168),E$2="Y"),'Precision '!C168,"")</f>
        <v/>
      </c>
      <c r="D166" s="204" t="str">
        <f>IF(AND(ISNUMBER('Precision '!D168),F$2="Y"),'Precision '!D168,"")</f>
        <v/>
      </c>
      <c r="E166" s="204" t="str">
        <f>IF(AND(ISNUMBER('Precision '!E168),G$2="Y"),'Precision '!E168,"")</f>
        <v/>
      </c>
      <c r="F166" s="204" t="str">
        <f>IF(AND(ISNUMBER('Precision '!F168),H$2="Y"),'Precision '!F168,"")</f>
        <v/>
      </c>
      <c r="G166" s="204" t="str">
        <f>IF(AND(ISNUMBER('Precision '!G168),I$2="Y"),'Precision '!G168,"")</f>
        <v/>
      </c>
      <c r="H166" s="204" t="str">
        <f>IF(AND(ISNUMBER('Precision '!H168),J$2="Y"),'Precision '!H168,"")</f>
        <v/>
      </c>
      <c r="I166" s="204" t="str">
        <f>IF(AND(ISNUMBER('Precision '!I168),K$2="Y"),'Precision '!I168,"")</f>
        <v/>
      </c>
      <c r="J166" s="204" t="str">
        <f>IF(AND(ISNUMBER('Precision '!J168),L$2="Y"),'Precision '!J168,"")</f>
        <v/>
      </c>
      <c r="K166" s="204" t="str">
        <f>IF(AND(ISNUMBER('Precision '!K168),M$2="Y"),'Precision '!K168,"")</f>
        <v/>
      </c>
      <c r="L166" s="204" t="str">
        <f>IF(AND(ISNUMBER('Precision '!L168),N$2="Y"),'Precision '!L168,"")</f>
        <v/>
      </c>
      <c r="M166" s="204" t="str">
        <f>IF(AND(ISNUMBER('Precision '!M168),O$2="Y"),'Precision '!M168,"")</f>
        <v/>
      </c>
      <c r="N166" s="204" t="str">
        <f>IF(AND(ISNUMBER('Precision '!N168),P$2="Y"),'Precision '!N168,"")</f>
        <v/>
      </c>
      <c r="O166" s="204" t="str">
        <f>IF(AND(ISNUMBER('Precision '!O168),E$3="Y"),'Precision '!O168,"")</f>
        <v/>
      </c>
      <c r="P166" s="204" t="str">
        <f>IF(AND(ISNUMBER('Precision '!P168),F$3="Y"),'Precision '!P168,"")</f>
        <v/>
      </c>
      <c r="Q166" s="204" t="str">
        <f>IF(AND(ISNUMBER('Precision '!Q168),G$3="Y"),'Precision '!Q168,"")</f>
        <v/>
      </c>
      <c r="R166" s="204" t="str">
        <f>IF(AND(ISNUMBER('Precision '!R168),H$3="Y"),'Precision '!R168,"")</f>
        <v/>
      </c>
      <c r="S166" s="204" t="str">
        <f>IF(AND(ISNUMBER('Precision '!S168),I$3="Y"),'Precision '!S168,"")</f>
        <v/>
      </c>
      <c r="T166" s="204" t="str">
        <f>IF(AND(ISNUMBER('Precision '!T168),J$3="Y"),'Precision '!T168,"")</f>
        <v/>
      </c>
      <c r="U166" s="204" t="str">
        <f>IF(AND(ISNUMBER('Precision '!U168),K$3="Y"),'Precision '!U168,"")</f>
        <v/>
      </c>
      <c r="V166" s="204" t="str">
        <f>IF(AND(ISNUMBER('Precision '!V168),L$3="Y"),'Precision '!V168,"")</f>
        <v/>
      </c>
      <c r="W166" s="204" t="str">
        <f>IF(AND(ISNUMBER('Precision '!W168),M$3="Y"),'Precision '!W168,"")</f>
        <v/>
      </c>
      <c r="X166" s="204" t="str">
        <f>IF(AND(ISNUMBER('Precision '!X168),N$3="Y"),'Precision '!X168,"")</f>
        <v/>
      </c>
      <c r="Y166" s="204" t="str">
        <f>IF(AND(ISNUMBER('Precision '!Y168),O$3="Y"),'Precision '!Y168,"")</f>
        <v/>
      </c>
      <c r="Z166" s="204" t="str">
        <f>IF(AND(ISNUMBER('Precision '!Z168),P$3="Y"),'Precision '!Z168,"")</f>
        <v/>
      </c>
      <c r="AA166" s="204"/>
      <c r="AB166" s="204"/>
      <c r="AC166" s="204"/>
      <c r="AD166" s="204"/>
      <c r="AE166" s="300">
        <v>130</v>
      </c>
      <c r="AF166" s="209" t="e">
        <f>IF(OR(ISBLANK('Precision '!C168),E$2="N"),NA(),'Precision '!C168)</f>
        <v>#N/A</v>
      </c>
      <c r="AG166" s="209" t="e">
        <f>IF(OR(ISBLANK('Precision '!D168),F$2="N"),NA(),'Precision '!D168)</f>
        <v>#N/A</v>
      </c>
      <c r="AH166" s="209" t="e">
        <f>IF(OR(ISBLANK('Precision '!E168),G$2="N"),NA(),'Precision '!E168)</f>
        <v>#N/A</v>
      </c>
      <c r="AI166" s="209" t="e">
        <f>IF(OR(ISBLANK('Precision '!F168),H$2="N"),NA(),'Precision '!F168)</f>
        <v>#N/A</v>
      </c>
      <c r="AJ166" s="209" t="e">
        <f>IF(OR(ISBLANK('Precision '!G168),I$2="N"),NA(),'Precision '!G168)</f>
        <v>#N/A</v>
      </c>
      <c r="AK166" s="209" t="e">
        <f>IF(OR(ISBLANK('Precision '!H168),J$2="N"),NA(),'Precision '!H168)</f>
        <v>#N/A</v>
      </c>
      <c r="AL166" s="209" t="e">
        <f>IF(OR(ISBLANK('Precision '!I168),K$2="N"),NA(),'Precision '!I168)</f>
        <v>#N/A</v>
      </c>
      <c r="AM166" s="209" t="e">
        <f>IF(OR(ISBLANK('Precision '!J168),L$2="N"),NA(),'Precision '!J168)</f>
        <v>#N/A</v>
      </c>
      <c r="AN166" s="209" t="e">
        <f>IF(OR(ISBLANK('Precision '!K168),M$2="N"),NA(),'Precision '!K168)</f>
        <v>#N/A</v>
      </c>
      <c r="AO166" s="209" t="e">
        <f>IF(OR(ISBLANK('Precision '!L168),N$2="N"),NA(),'Precision '!L168)</f>
        <v>#N/A</v>
      </c>
      <c r="AP166" s="209" t="e">
        <f>IF(OR(ISBLANK('Precision '!M168),O$2="N"),NA(),'Precision '!M168)</f>
        <v>#N/A</v>
      </c>
      <c r="AQ166" s="209" t="e">
        <f>IF(OR(ISBLANK('Precision '!N168),P$2="N"),NA(),'Precision '!N168)</f>
        <v>#N/A</v>
      </c>
      <c r="AR166" s="209" t="e">
        <f>IF(OR(ISBLANK('Precision '!O168),E$3="N"),NA(),'Precision '!O168)</f>
        <v>#N/A</v>
      </c>
      <c r="AS166" s="209" t="e">
        <f>IF(OR(ISBLANK('Precision '!P168),F$3="N"),NA(),'Precision '!P168)</f>
        <v>#N/A</v>
      </c>
      <c r="AT166" s="209" t="e">
        <f>IF(OR(ISBLANK('Precision '!Q168),G$3="N"),NA(),'Precision '!Q168)</f>
        <v>#N/A</v>
      </c>
      <c r="AU166" s="209" t="e">
        <f>IF(OR(ISBLANK('Precision '!R168),H$3="N"),NA(),'Precision '!R168)</f>
        <v>#N/A</v>
      </c>
      <c r="AV166" s="209" t="e">
        <f>IF(OR(ISBLANK('Precision '!S168),I$3="N"),NA(),'Precision '!S168)</f>
        <v>#N/A</v>
      </c>
      <c r="AW166" s="209" t="e">
        <f>IF(OR(ISBLANK('Precision '!T168),J$3="N"),NA(),'Precision '!T168)</f>
        <v>#N/A</v>
      </c>
      <c r="AX166" s="209" t="e">
        <f>IF(OR(ISBLANK('Precision '!U168),K$3="N"),NA(),'Precision '!U168)</f>
        <v>#N/A</v>
      </c>
      <c r="AY166" s="209" t="e">
        <f>IF(OR(ISBLANK('Precision '!V168),L$3="N"),NA(),'Precision '!V168)</f>
        <v>#N/A</v>
      </c>
      <c r="AZ166" s="209" t="e">
        <f>IF(OR(ISBLANK('Precision '!W168),M$3="N"),NA(),'Precision '!W168)</f>
        <v>#N/A</v>
      </c>
      <c r="BA166" s="209" t="e">
        <f>IF(OR(ISBLANK('Precision '!X168),N$3="N"),NA(),'Precision '!X168)</f>
        <v>#N/A</v>
      </c>
      <c r="BB166" s="209" t="e">
        <f>IF(OR(ISBLANK('Precision '!Y168),O$3="N"),NA(),'Precision '!Y168)</f>
        <v>#N/A</v>
      </c>
      <c r="BC166" s="209" t="e">
        <f>IF(OR(ISBLANK('Precision '!Z168),P$3="N"),NA(),'Precision '!Z168)</f>
        <v>#N/A</v>
      </c>
      <c r="BD166" s="204"/>
      <c r="BE166" s="204"/>
      <c r="BF166" s="204"/>
      <c r="BG166" s="204"/>
      <c r="BH166" s="204"/>
    </row>
    <row r="167" spans="1:60" x14ac:dyDescent="0.2">
      <c r="A167" s="204"/>
      <c r="B167" s="204"/>
      <c r="C167" s="204" t="str">
        <f>IF(AND(ISNUMBER('Precision '!C169),E$2="Y"),'Precision '!C169,"")</f>
        <v/>
      </c>
      <c r="D167" s="204" t="str">
        <f>IF(AND(ISNUMBER('Precision '!D169),F$2="Y"),'Precision '!D169,"")</f>
        <v/>
      </c>
      <c r="E167" s="204" t="str">
        <f>IF(AND(ISNUMBER('Precision '!E169),G$2="Y"),'Precision '!E169,"")</f>
        <v/>
      </c>
      <c r="F167" s="204" t="str">
        <f>IF(AND(ISNUMBER('Precision '!F169),H$2="Y"),'Precision '!F169,"")</f>
        <v/>
      </c>
      <c r="G167" s="204" t="str">
        <f>IF(AND(ISNUMBER('Precision '!G169),I$2="Y"),'Precision '!G169,"")</f>
        <v/>
      </c>
      <c r="H167" s="204" t="str">
        <f>IF(AND(ISNUMBER('Precision '!H169),J$2="Y"),'Precision '!H169,"")</f>
        <v/>
      </c>
      <c r="I167" s="204" t="str">
        <f>IF(AND(ISNUMBER('Precision '!I169),K$2="Y"),'Precision '!I169,"")</f>
        <v/>
      </c>
      <c r="J167" s="204" t="str">
        <f>IF(AND(ISNUMBER('Precision '!J169),L$2="Y"),'Precision '!J169,"")</f>
        <v/>
      </c>
      <c r="K167" s="204" t="str">
        <f>IF(AND(ISNUMBER('Precision '!K169),M$2="Y"),'Precision '!K169,"")</f>
        <v/>
      </c>
      <c r="L167" s="204" t="str">
        <f>IF(AND(ISNUMBER('Precision '!L169),N$2="Y"),'Precision '!L169,"")</f>
        <v/>
      </c>
      <c r="M167" s="204" t="str">
        <f>IF(AND(ISNUMBER('Precision '!M169),O$2="Y"),'Precision '!M169,"")</f>
        <v/>
      </c>
      <c r="N167" s="204" t="str">
        <f>IF(AND(ISNUMBER('Precision '!N169),P$2="Y"),'Precision '!N169,"")</f>
        <v/>
      </c>
      <c r="O167" s="204" t="str">
        <f>IF(AND(ISNUMBER('Precision '!O169),E$3="Y"),'Precision '!O169,"")</f>
        <v/>
      </c>
      <c r="P167" s="204" t="str">
        <f>IF(AND(ISNUMBER('Precision '!P169),F$3="Y"),'Precision '!P169,"")</f>
        <v/>
      </c>
      <c r="Q167" s="204" t="str">
        <f>IF(AND(ISNUMBER('Precision '!Q169),G$3="Y"),'Precision '!Q169,"")</f>
        <v/>
      </c>
      <c r="R167" s="204" t="str">
        <f>IF(AND(ISNUMBER('Precision '!R169),H$3="Y"),'Precision '!R169,"")</f>
        <v/>
      </c>
      <c r="S167" s="204" t="str">
        <f>IF(AND(ISNUMBER('Precision '!S169),I$3="Y"),'Precision '!S169,"")</f>
        <v/>
      </c>
      <c r="T167" s="204" t="str">
        <f>IF(AND(ISNUMBER('Precision '!T169),J$3="Y"),'Precision '!T169,"")</f>
        <v/>
      </c>
      <c r="U167" s="204" t="str">
        <f>IF(AND(ISNUMBER('Precision '!U169),K$3="Y"),'Precision '!U169,"")</f>
        <v/>
      </c>
      <c r="V167" s="204" t="str">
        <f>IF(AND(ISNUMBER('Precision '!V169),L$3="Y"),'Precision '!V169,"")</f>
        <v/>
      </c>
      <c r="W167" s="204" t="str">
        <f>IF(AND(ISNUMBER('Precision '!W169),M$3="Y"),'Precision '!W169,"")</f>
        <v/>
      </c>
      <c r="X167" s="204" t="str">
        <f>IF(AND(ISNUMBER('Precision '!X169),N$3="Y"),'Precision '!X169,"")</f>
        <v/>
      </c>
      <c r="Y167" s="204" t="str">
        <f>IF(AND(ISNUMBER('Precision '!Y169),O$3="Y"),'Precision '!Y169,"")</f>
        <v/>
      </c>
      <c r="Z167" s="204" t="str">
        <f>IF(AND(ISNUMBER('Precision '!Z169),P$3="Y"),'Precision '!Z169,"")</f>
        <v/>
      </c>
      <c r="AA167" s="204"/>
      <c r="AB167" s="204"/>
      <c r="AC167" s="204"/>
      <c r="AD167" s="204"/>
      <c r="AE167" s="300">
        <v>131</v>
      </c>
      <c r="AF167" s="209" t="e">
        <f>IF(OR(ISBLANK('Precision '!C169),E$2="N"),NA(),'Precision '!C169)</f>
        <v>#N/A</v>
      </c>
      <c r="AG167" s="209" t="e">
        <f>IF(OR(ISBLANK('Precision '!D169),F$2="N"),NA(),'Precision '!D169)</f>
        <v>#N/A</v>
      </c>
      <c r="AH167" s="209" t="e">
        <f>IF(OR(ISBLANK('Precision '!E169),G$2="N"),NA(),'Precision '!E169)</f>
        <v>#N/A</v>
      </c>
      <c r="AI167" s="209" t="e">
        <f>IF(OR(ISBLANK('Precision '!F169),H$2="N"),NA(),'Precision '!F169)</f>
        <v>#N/A</v>
      </c>
      <c r="AJ167" s="209" t="e">
        <f>IF(OR(ISBLANK('Precision '!G169),I$2="N"),NA(),'Precision '!G169)</f>
        <v>#N/A</v>
      </c>
      <c r="AK167" s="209" t="e">
        <f>IF(OR(ISBLANK('Precision '!H169),J$2="N"),NA(),'Precision '!H169)</f>
        <v>#N/A</v>
      </c>
      <c r="AL167" s="209" t="e">
        <f>IF(OR(ISBLANK('Precision '!I169),K$2="N"),NA(),'Precision '!I169)</f>
        <v>#N/A</v>
      </c>
      <c r="AM167" s="209" t="e">
        <f>IF(OR(ISBLANK('Precision '!J169),L$2="N"),NA(),'Precision '!J169)</f>
        <v>#N/A</v>
      </c>
      <c r="AN167" s="209" t="e">
        <f>IF(OR(ISBLANK('Precision '!K169),M$2="N"),NA(),'Precision '!K169)</f>
        <v>#N/A</v>
      </c>
      <c r="AO167" s="209" t="e">
        <f>IF(OR(ISBLANK('Precision '!L169),N$2="N"),NA(),'Precision '!L169)</f>
        <v>#N/A</v>
      </c>
      <c r="AP167" s="209" t="e">
        <f>IF(OR(ISBLANK('Precision '!M169),O$2="N"),NA(),'Precision '!M169)</f>
        <v>#N/A</v>
      </c>
      <c r="AQ167" s="209" t="e">
        <f>IF(OR(ISBLANK('Precision '!N169),P$2="N"),NA(),'Precision '!N169)</f>
        <v>#N/A</v>
      </c>
      <c r="AR167" s="209" t="e">
        <f>IF(OR(ISBLANK('Precision '!O169),E$3="N"),NA(),'Precision '!O169)</f>
        <v>#N/A</v>
      </c>
      <c r="AS167" s="209" t="e">
        <f>IF(OR(ISBLANK('Precision '!P169),F$3="N"),NA(),'Precision '!P169)</f>
        <v>#N/A</v>
      </c>
      <c r="AT167" s="209" t="e">
        <f>IF(OR(ISBLANK('Precision '!Q169),G$3="N"),NA(),'Precision '!Q169)</f>
        <v>#N/A</v>
      </c>
      <c r="AU167" s="209" t="e">
        <f>IF(OR(ISBLANK('Precision '!R169),H$3="N"),NA(),'Precision '!R169)</f>
        <v>#N/A</v>
      </c>
      <c r="AV167" s="209" t="e">
        <f>IF(OR(ISBLANK('Precision '!S169),I$3="N"),NA(),'Precision '!S169)</f>
        <v>#N/A</v>
      </c>
      <c r="AW167" s="209" t="e">
        <f>IF(OR(ISBLANK('Precision '!T169),J$3="N"),NA(),'Precision '!T169)</f>
        <v>#N/A</v>
      </c>
      <c r="AX167" s="209" t="e">
        <f>IF(OR(ISBLANK('Precision '!U169),K$3="N"),NA(),'Precision '!U169)</f>
        <v>#N/A</v>
      </c>
      <c r="AY167" s="209" t="e">
        <f>IF(OR(ISBLANK('Precision '!V169),L$3="N"),NA(),'Precision '!V169)</f>
        <v>#N/A</v>
      </c>
      <c r="AZ167" s="209" t="e">
        <f>IF(OR(ISBLANK('Precision '!W169),M$3="N"),NA(),'Precision '!W169)</f>
        <v>#N/A</v>
      </c>
      <c r="BA167" s="209" t="e">
        <f>IF(OR(ISBLANK('Precision '!X169),N$3="N"),NA(),'Precision '!X169)</f>
        <v>#N/A</v>
      </c>
      <c r="BB167" s="209" t="e">
        <f>IF(OR(ISBLANK('Precision '!Y169),O$3="N"),NA(),'Precision '!Y169)</f>
        <v>#N/A</v>
      </c>
      <c r="BC167" s="209" t="e">
        <f>IF(OR(ISBLANK('Precision '!Z169),P$3="N"),NA(),'Precision '!Z169)</f>
        <v>#N/A</v>
      </c>
      <c r="BD167" s="204"/>
      <c r="BE167" s="204"/>
      <c r="BF167" s="204"/>
      <c r="BG167" s="204"/>
      <c r="BH167" s="204"/>
    </row>
    <row r="168" spans="1:60" x14ac:dyDescent="0.2">
      <c r="A168" s="204"/>
      <c r="B168" s="204"/>
      <c r="C168" s="204" t="str">
        <f>IF(AND(ISNUMBER('Precision '!C170),E$2="Y"),'Precision '!C170,"")</f>
        <v/>
      </c>
      <c r="D168" s="204" t="str">
        <f>IF(AND(ISNUMBER('Precision '!D170),F$2="Y"),'Precision '!D170,"")</f>
        <v/>
      </c>
      <c r="E168" s="204" t="str">
        <f>IF(AND(ISNUMBER('Precision '!E170),G$2="Y"),'Precision '!E170,"")</f>
        <v/>
      </c>
      <c r="F168" s="204" t="str">
        <f>IF(AND(ISNUMBER('Precision '!F170),H$2="Y"),'Precision '!F170,"")</f>
        <v/>
      </c>
      <c r="G168" s="204" t="str">
        <f>IF(AND(ISNUMBER('Precision '!G170),I$2="Y"),'Precision '!G170,"")</f>
        <v/>
      </c>
      <c r="H168" s="204" t="str">
        <f>IF(AND(ISNUMBER('Precision '!H170),J$2="Y"),'Precision '!H170,"")</f>
        <v/>
      </c>
      <c r="I168" s="204" t="str">
        <f>IF(AND(ISNUMBER('Precision '!I170),K$2="Y"),'Precision '!I170,"")</f>
        <v/>
      </c>
      <c r="J168" s="204" t="str">
        <f>IF(AND(ISNUMBER('Precision '!J170),L$2="Y"),'Precision '!J170,"")</f>
        <v/>
      </c>
      <c r="K168" s="204" t="str">
        <f>IF(AND(ISNUMBER('Precision '!K170),M$2="Y"),'Precision '!K170,"")</f>
        <v/>
      </c>
      <c r="L168" s="204" t="str">
        <f>IF(AND(ISNUMBER('Precision '!L170),N$2="Y"),'Precision '!L170,"")</f>
        <v/>
      </c>
      <c r="M168" s="204" t="str">
        <f>IF(AND(ISNUMBER('Precision '!M170),O$2="Y"),'Precision '!M170,"")</f>
        <v/>
      </c>
      <c r="N168" s="204" t="str">
        <f>IF(AND(ISNUMBER('Precision '!N170),P$2="Y"),'Precision '!N170,"")</f>
        <v/>
      </c>
      <c r="O168" s="204" t="str">
        <f>IF(AND(ISNUMBER('Precision '!O170),E$3="Y"),'Precision '!O170,"")</f>
        <v/>
      </c>
      <c r="P168" s="204" t="str">
        <f>IF(AND(ISNUMBER('Precision '!P170),F$3="Y"),'Precision '!P170,"")</f>
        <v/>
      </c>
      <c r="Q168" s="204" t="str">
        <f>IF(AND(ISNUMBER('Precision '!Q170),G$3="Y"),'Precision '!Q170,"")</f>
        <v/>
      </c>
      <c r="R168" s="204" t="str">
        <f>IF(AND(ISNUMBER('Precision '!R170),H$3="Y"),'Precision '!R170,"")</f>
        <v/>
      </c>
      <c r="S168" s="204" t="str">
        <f>IF(AND(ISNUMBER('Precision '!S170),I$3="Y"),'Precision '!S170,"")</f>
        <v/>
      </c>
      <c r="T168" s="204" t="str">
        <f>IF(AND(ISNUMBER('Precision '!T170),J$3="Y"),'Precision '!T170,"")</f>
        <v/>
      </c>
      <c r="U168" s="204" t="str">
        <f>IF(AND(ISNUMBER('Precision '!U170),K$3="Y"),'Precision '!U170,"")</f>
        <v/>
      </c>
      <c r="V168" s="204" t="str">
        <f>IF(AND(ISNUMBER('Precision '!V170),L$3="Y"),'Precision '!V170,"")</f>
        <v/>
      </c>
      <c r="W168" s="204" t="str">
        <f>IF(AND(ISNUMBER('Precision '!W170),M$3="Y"),'Precision '!W170,"")</f>
        <v/>
      </c>
      <c r="X168" s="204" t="str">
        <f>IF(AND(ISNUMBER('Precision '!X170),N$3="Y"),'Precision '!X170,"")</f>
        <v/>
      </c>
      <c r="Y168" s="204" t="str">
        <f>IF(AND(ISNUMBER('Precision '!Y170),O$3="Y"),'Precision '!Y170,"")</f>
        <v/>
      </c>
      <c r="Z168" s="204" t="str">
        <f>IF(AND(ISNUMBER('Precision '!Z170),P$3="Y"),'Precision '!Z170,"")</f>
        <v/>
      </c>
      <c r="AA168" s="204"/>
      <c r="AB168" s="204"/>
      <c r="AC168" s="204"/>
      <c r="AD168" s="204"/>
      <c r="AE168" s="300">
        <v>132</v>
      </c>
      <c r="AF168" s="209" t="e">
        <f>IF(OR(ISBLANK('Precision '!C170),E$2="N"),NA(),'Precision '!C170)</f>
        <v>#N/A</v>
      </c>
      <c r="AG168" s="209" t="e">
        <f>IF(OR(ISBLANK('Precision '!D170),F$2="N"),NA(),'Precision '!D170)</f>
        <v>#N/A</v>
      </c>
      <c r="AH168" s="209" t="e">
        <f>IF(OR(ISBLANK('Precision '!E170),G$2="N"),NA(),'Precision '!E170)</f>
        <v>#N/A</v>
      </c>
      <c r="AI168" s="209" t="e">
        <f>IF(OR(ISBLANK('Precision '!F170),H$2="N"),NA(),'Precision '!F170)</f>
        <v>#N/A</v>
      </c>
      <c r="AJ168" s="209" t="e">
        <f>IF(OR(ISBLANK('Precision '!G170),I$2="N"),NA(),'Precision '!G170)</f>
        <v>#N/A</v>
      </c>
      <c r="AK168" s="209" t="e">
        <f>IF(OR(ISBLANK('Precision '!H170),J$2="N"),NA(),'Precision '!H170)</f>
        <v>#N/A</v>
      </c>
      <c r="AL168" s="209" t="e">
        <f>IF(OR(ISBLANK('Precision '!I170),K$2="N"),NA(),'Precision '!I170)</f>
        <v>#N/A</v>
      </c>
      <c r="AM168" s="209" t="e">
        <f>IF(OR(ISBLANK('Precision '!J170),L$2="N"),NA(),'Precision '!J170)</f>
        <v>#N/A</v>
      </c>
      <c r="AN168" s="209" t="e">
        <f>IF(OR(ISBLANK('Precision '!K170),M$2="N"),NA(),'Precision '!K170)</f>
        <v>#N/A</v>
      </c>
      <c r="AO168" s="209" t="e">
        <f>IF(OR(ISBLANK('Precision '!L170),N$2="N"),NA(),'Precision '!L170)</f>
        <v>#N/A</v>
      </c>
      <c r="AP168" s="209" t="e">
        <f>IF(OR(ISBLANK('Precision '!M170),O$2="N"),NA(),'Precision '!M170)</f>
        <v>#N/A</v>
      </c>
      <c r="AQ168" s="209" t="e">
        <f>IF(OR(ISBLANK('Precision '!N170),P$2="N"),NA(),'Precision '!N170)</f>
        <v>#N/A</v>
      </c>
      <c r="AR168" s="209" t="e">
        <f>IF(OR(ISBLANK('Precision '!O170),E$3="N"),NA(),'Precision '!O170)</f>
        <v>#N/A</v>
      </c>
      <c r="AS168" s="209" t="e">
        <f>IF(OR(ISBLANK('Precision '!P170),F$3="N"),NA(),'Precision '!P170)</f>
        <v>#N/A</v>
      </c>
      <c r="AT168" s="209" t="e">
        <f>IF(OR(ISBLANK('Precision '!Q170),G$3="N"),NA(),'Precision '!Q170)</f>
        <v>#N/A</v>
      </c>
      <c r="AU168" s="209" t="e">
        <f>IF(OR(ISBLANK('Precision '!R170),H$3="N"),NA(),'Precision '!R170)</f>
        <v>#N/A</v>
      </c>
      <c r="AV168" s="209" t="e">
        <f>IF(OR(ISBLANK('Precision '!S170),I$3="N"),NA(),'Precision '!S170)</f>
        <v>#N/A</v>
      </c>
      <c r="AW168" s="209" t="e">
        <f>IF(OR(ISBLANK('Precision '!T170),J$3="N"),NA(),'Precision '!T170)</f>
        <v>#N/A</v>
      </c>
      <c r="AX168" s="209" t="e">
        <f>IF(OR(ISBLANK('Precision '!U170),K$3="N"),NA(),'Precision '!U170)</f>
        <v>#N/A</v>
      </c>
      <c r="AY168" s="209" t="e">
        <f>IF(OR(ISBLANK('Precision '!V170),L$3="N"),NA(),'Precision '!V170)</f>
        <v>#N/A</v>
      </c>
      <c r="AZ168" s="209" t="e">
        <f>IF(OR(ISBLANK('Precision '!W170),M$3="N"),NA(),'Precision '!W170)</f>
        <v>#N/A</v>
      </c>
      <c r="BA168" s="209" t="e">
        <f>IF(OR(ISBLANK('Precision '!X170),N$3="N"),NA(),'Precision '!X170)</f>
        <v>#N/A</v>
      </c>
      <c r="BB168" s="209" t="e">
        <f>IF(OR(ISBLANK('Precision '!Y170),O$3="N"),NA(),'Precision '!Y170)</f>
        <v>#N/A</v>
      </c>
      <c r="BC168" s="209" t="e">
        <f>IF(OR(ISBLANK('Precision '!Z170),P$3="N"),NA(),'Precision '!Z170)</f>
        <v>#N/A</v>
      </c>
      <c r="BD168" s="204"/>
      <c r="BE168" s="204"/>
      <c r="BF168" s="204"/>
      <c r="BG168" s="204"/>
      <c r="BH168" s="204"/>
    </row>
    <row r="169" spans="1:60" x14ac:dyDescent="0.2">
      <c r="A169" s="204"/>
      <c r="B169" s="204"/>
      <c r="C169" s="204" t="str">
        <f>IF(AND(ISNUMBER('Precision '!C171),E$2="Y"),'Precision '!C171,"")</f>
        <v/>
      </c>
      <c r="D169" s="204" t="str">
        <f>IF(AND(ISNUMBER('Precision '!D171),F$2="Y"),'Precision '!D171,"")</f>
        <v/>
      </c>
      <c r="E169" s="204" t="str">
        <f>IF(AND(ISNUMBER('Precision '!E171),G$2="Y"),'Precision '!E171,"")</f>
        <v/>
      </c>
      <c r="F169" s="204" t="str">
        <f>IF(AND(ISNUMBER('Precision '!F171),H$2="Y"),'Precision '!F171,"")</f>
        <v/>
      </c>
      <c r="G169" s="204" t="str">
        <f>IF(AND(ISNUMBER('Precision '!G171),I$2="Y"),'Precision '!G171,"")</f>
        <v/>
      </c>
      <c r="H169" s="204" t="str">
        <f>IF(AND(ISNUMBER('Precision '!H171),J$2="Y"),'Precision '!H171,"")</f>
        <v/>
      </c>
      <c r="I169" s="204" t="str">
        <f>IF(AND(ISNUMBER('Precision '!I171),K$2="Y"),'Precision '!I171,"")</f>
        <v/>
      </c>
      <c r="J169" s="204" t="str">
        <f>IF(AND(ISNUMBER('Precision '!J171),L$2="Y"),'Precision '!J171,"")</f>
        <v/>
      </c>
      <c r="K169" s="204" t="str">
        <f>IF(AND(ISNUMBER('Precision '!K171),M$2="Y"),'Precision '!K171,"")</f>
        <v/>
      </c>
      <c r="L169" s="204" t="str">
        <f>IF(AND(ISNUMBER('Precision '!L171),N$2="Y"),'Precision '!L171,"")</f>
        <v/>
      </c>
      <c r="M169" s="204" t="str">
        <f>IF(AND(ISNUMBER('Precision '!M171),O$2="Y"),'Precision '!M171,"")</f>
        <v/>
      </c>
      <c r="N169" s="204" t="str">
        <f>IF(AND(ISNUMBER('Precision '!N171),P$2="Y"),'Precision '!N171,"")</f>
        <v/>
      </c>
      <c r="O169" s="204" t="str">
        <f>IF(AND(ISNUMBER('Precision '!O171),E$3="Y"),'Precision '!O171,"")</f>
        <v/>
      </c>
      <c r="P169" s="204" t="str">
        <f>IF(AND(ISNUMBER('Precision '!P171),F$3="Y"),'Precision '!P171,"")</f>
        <v/>
      </c>
      <c r="Q169" s="204" t="str">
        <f>IF(AND(ISNUMBER('Precision '!Q171),G$3="Y"),'Precision '!Q171,"")</f>
        <v/>
      </c>
      <c r="R169" s="204" t="str">
        <f>IF(AND(ISNUMBER('Precision '!R171),H$3="Y"),'Precision '!R171,"")</f>
        <v/>
      </c>
      <c r="S169" s="204" t="str">
        <f>IF(AND(ISNUMBER('Precision '!S171),I$3="Y"),'Precision '!S171,"")</f>
        <v/>
      </c>
      <c r="T169" s="204" t="str">
        <f>IF(AND(ISNUMBER('Precision '!T171),J$3="Y"),'Precision '!T171,"")</f>
        <v/>
      </c>
      <c r="U169" s="204" t="str">
        <f>IF(AND(ISNUMBER('Precision '!U171),K$3="Y"),'Precision '!U171,"")</f>
        <v/>
      </c>
      <c r="V169" s="204" t="str">
        <f>IF(AND(ISNUMBER('Precision '!V171),L$3="Y"),'Precision '!V171,"")</f>
        <v/>
      </c>
      <c r="W169" s="204" t="str">
        <f>IF(AND(ISNUMBER('Precision '!W171),M$3="Y"),'Precision '!W171,"")</f>
        <v/>
      </c>
      <c r="X169" s="204" t="str">
        <f>IF(AND(ISNUMBER('Precision '!X171),N$3="Y"),'Precision '!X171,"")</f>
        <v/>
      </c>
      <c r="Y169" s="204" t="str">
        <f>IF(AND(ISNUMBER('Precision '!Y171),O$3="Y"),'Precision '!Y171,"")</f>
        <v/>
      </c>
      <c r="Z169" s="204" t="str">
        <f>IF(AND(ISNUMBER('Precision '!Z171),P$3="Y"),'Precision '!Z171,"")</f>
        <v/>
      </c>
      <c r="AA169" s="204"/>
      <c r="AB169" s="204"/>
      <c r="AC169" s="204"/>
      <c r="AD169" s="204"/>
      <c r="AE169" s="300">
        <v>133</v>
      </c>
      <c r="AF169" s="209" t="e">
        <f>IF(OR(ISBLANK('Precision '!C171),E$2="N"),NA(),'Precision '!C171)</f>
        <v>#N/A</v>
      </c>
      <c r="AG169" s="209" t="e">
        <f>IF(OR(ISBLANK('Precision '!D171),F$2="N"),NA(),'Precision '!D171)</f>
        <v>#N/A</v>
      </c>
      <c r="AH169" s="209" t="e">
        <f>IF(OR(ISBLANK('Precision '!E171),G$2="N"),NA(),'Precision '!E171)</f>
        <v>#N/A</v>
      </c>
      <c r="AI169" s="209" t="e">
        <f>IF(OR(ISBLANK('Precision '!F171),H$2="N"),NA(),'Precision '!F171)</f>
        <v>#N/A</v>
      </c>
      <c r="AJ169" s="209" t="e">
        <f>IF(OR(ISBLANK('Precision '!G171),I$2="N"),NA(),'Precision '!G171)</f>
        <v>#N/A</v>
      </c>
      <c r="AK169" s="209" t="e">
        <f>IF(OR(ISBLANK('Precision '!H171),J$2="N"),NA(),'Precision '!H171)</f>
        <v>#N/A</v>
      </c>
      <c r="AL169" s="209" t="e">
        <f>IF(OR(ISBLANK('Precision '!I171),K$2="N"),NA(),'Precision '!I171)</f>
        <v>#N/A</v>
      </c>
      <c r="AM169" s="209" t="e">
        <f>IF(OR(ISBLANK('Precision '!J171),L$2="N"),NA(),'Precision '!J171)</f>
        <v>#N/A</v>
      </c>
      <c r="AN169" s="209" t="e">
        <f>IF(OR(ISBLANK('Precision '!K171),M$2="N"),NA(),'Precision '!K171)</f>
        <v>#N/A</v>
      </c>
      <c r="AO169" s="209" t="e">
        <f>IF(OR(ISBLANK('Precision '!L171),N$2="N"),NA(),'Precision '!L171)</f>
        <v>#N/A</v>
      </c>
      <c r="AP169" s="209" t="e">
        <f>IF(OR(ISBLANK('Precision '!M171),O$2="N"),NA(),'Precision '!M171)</f>
        <v>#N/A</v>
      </c>
      <c r="AQ169" s="209" t="e">
        <f>IF(OR(ISBLANK('Precision '!N171),P$2="N"),NA(),'Precision '!N171)</f>
        <v>#N/A</v>
      </c>
      <c r="AR169" s="209" t="e">
        <f>IF(OR(ISBLANK('Precision '!O171),E$3="N"),NA(),'Precision '!O171)</f>
        <v>#N/A</v>
      </c>
      <c r="AS169" s="209" t="e">
        <f>IF(OR(ISBLANK('Precision '!P171),F$3="N"),NA(),'Precision '!P171)</f>
        <v>#N/A</v>
      </c>
      <c r="AT169" s="209" t="e">
        <f>IF(OR(ISBLANK('Precision '!Q171),G$3="N"),NA(),'Precision '!Q171)</f>
        <v>#N/A</v>
      </c>
      <c r="AU169" s="209" t="e">
        <f>IF(OR(ISBLANK('Precision '!R171),H$3="N"),NA(),'Precision '!R171)</f>
        <v>#N/A</v>
      </c>
      <c r="AV169" s="209" t="e">
        <f>IF(OR(ISBLANK('Precision '!S171),I$3="N"),NA(),'Precision '!S171)</f>
        <v>#N/A</v>
      </c>
      <c r="AW169" s="209" t="e">
        <f>IF(OR(ISBLANK('Precision '!T171),J$3="N"),NA(),'Precision '!T171)</f>
        <v>#N/A</v>
      </c>
      <c r="AX169" s="209" t="e">
        <f>IF(OR(ISBLANK('Precision '!U171),K$3="N"),NA(),'Precision '!U171)</f>
        <v>#N/A</v>
      </c>
      <c r="AY169" s="209" t="e">
        <f>IF(OR(ISBLANK('Precision '!V171),L$3="N"),NA(),'Precision '!V171)</f>
        <v>#N/A</v>
      </c>
      <c r="AZ169" s="209" t="e">
        <f>IF(OR(ISBLANK('Precision '!W171),M$3="N"),NA(),'Precision '!W171)</f>
        <v>#N/A</v>
      </c>
      <c r="BA169" s="209" t="e">
        <f>IF(OR(ISBLANK('Precision '!X171),N$3="N"),NA(),'Precision '!X171)</f>
        <v>#N/A</v>
      </c>
      <c r="BB169" s="209" t="e">
        <f>IF(OR(ISBLANK('Precision '!Y171),O$3="N"),NA(),'Precision '!Y171)</f>
        <v>#N/A</v>
      </c>
      <c r="BC169" s="209" t="e">
        <f>IF(OR(ISBLANK('Precision '!Z171),P$3="N"),NA(),'Precision '!Z171)</f>
        <v>#N/A</v>
      </c>
      <c r="BD169" s="204"/>
      <c r="BE169" s="204"/>
      <c r="BF169" s="204"/>
      <c r="BG169" s="204"/>
      <c r="BH169" s="204"/>
    </row>
    <row r="170" spans="1:60" x14ac:dyDescent="0.2">
      <c r="A170" s="204"/>
      <c r="B170" s="204"/>
      <c r="C170" s="204" t="str">
        <f>IF(AND(ISNUMBER('Precision '!C172),E$2="Y"),'Precision '!C172,"")</f>
        <v/>
      </c>
      <c r="D170" s="204" t="str">
        <f>IF(AND(ISNUMBER('Precision '!D172),F$2="Y"),'Precision '!D172,"")</f>
        <v/>
      </c>
      <c r="E170" s="204" t="str">
        <f>IF(AND(ISNUMBER('Precision '!E172),G$2="Y"),'Precision '!E172,"")</f>
        <v/>
      </c>
      <c r="F170" s="204" t="str">
        <f>IF(AND(ISNUMBER('Precision '!F172),H$2="Y"),'Precision '!F172,"")</f>
        <v/>
      </c>
      <c r="G170" s="204" t="str">
        <f>IF(AND(ISNUMBER('Precision '!G172),I$2="Y"),'Precision '!G172,"")</f>
        <v/>
      </c>
      <c r="H170" s="204" t="str">
        <f>IF(AND(ISNUMBER('Precision '!H172),J$2="Y"),'Precision '!H172,"")</f>
        <v/>
      </c>
      <c r="I170" s="204" t="str">
        <f>IF(AND(ISNUMBER('Precision '!I172),K$2="Y"),'Precision '!I172,"")</f>
        <v/>
      </c>
      <c r="J170" s="204" t="str">
        <f>IF(AND(ISNUMBER('Precision '!J172),L$2="Y"),'Precision '!J172,"")</f>
        <v/>
      </c>
      <c r="K170" s="204" t="str">
        <f>IF(AND(ISNUMBER('Precision '!K172),M$2="Y"),'Precision '!K172,"")</f>
        <v/>
      </c>
      <c r="L170" s="204" t="str">
        <f>IF(AND(ISNUMBER('Precision '!L172),N$2="Y"),'Precision '!L172,"")</f>
        <v/>
      </c>
      <c r="M170" s="204" t="str">
        <f>IF(AND(ISNUMBER('Precision '!M172),O$2="Y"),'Precision '!M172,"")</f>
        <v/>
      </c>
      <c r="N170" s="204" t="str">
        <f>IF(AND(ISNUMBER('Precision '!N172),P$2="Y"),'Precision '!N172,"")</f>
        <v/>
      </c>
      <c r="O170" s="204" t="str">
        <f>IF(AND(ISNUMBER('Precision '!O172),E$3="Y"),'Precision '!O172,"")</f>
        <v/>
      </c>
      <c r="P170" s="204" t="str">
        <f>IF(AND(ISNUMBER('Precision '!P172),F$3="Y"),'Precision '!P172,"")</f>
        <v/>
      </c>
      <c r="Q170" s="204" t="str">
        <f>IF(AND(ISNUMBER('Precision '!Q172),G$3="Y"),'Precision '!Q172,"")</f>
        <v/>
      </c>
      <c r="R170" s="204" t="str">
        <f>IF(AND(ISNUMBER('Precision '!R172),H$3="Y"),'Precision '!R172,"")</f>
        <v/>
      </c>
      <c r="S170" s="204" t="str">
        <f>IF(AND(ISNUMBER('Precision '!S172),I$3="Y"),'Precision '!S172,"")</f>
        <v/>
      </c>
      <c r="T170" s="204" t="str">
        <f>IF(AND(ISNUMBER('Precision '!T172),J$3="Y"),'Precision '!T172,"")</f>
        <v/>
      </c>
      <c r="U170" s="204" t="str">
        <f>IF(AND(ISNUMBER('Precision '!U172),K$3="Y"),'Precision '!U172,"")</f>
        <v/>
      </c>
      <c r="V170" s="204" t="str">
        <f>IF(AND(ISNUMBER('Precision '!V172),L$3="Y"),'Precision '!V172,"")</f>
        <v/>
      </c>
      <c r="W170" s="204" t="str">
        <f>IF(AND(ISNUMBER('Precision '!W172),M$3="Y"),'Precision '!W172,"")</f>
        <v/>
      </c>
      <c r="X170" s="204" t="str">
        <f>IF(AND(ISNUMBER('Precision '!X172),N$3="Y"),'Precision '!X172,"")</f>
        <v/>
      </c>
      <c r="Y170" s="204" t="str">
        <f>IF(AND(ISNUMBER('Precision '!Y172),O$3="Y"),'Precision '!Y172,"")</f>
        <v/>
      </c>
      <c r="Z170" s="204" t="str">
        <f>IF(AND(ISNUMBER('Precision '!Z172),P$3="Y"),'Precision '!Z172,"")</f>
        <v/>
      </c>
      <c r="AA170" s="204"/>
      <c r="AB170" s="204"/>
      <c r="AC170" s="204"/>
      <c r="AD170" s="204"/>
      <c r="AE170" s="300">
        <v>134</v>
      </c>
      <c r="AF170" s="209" t="e">
        <f>IF(OR(ISBLANK('Precision '!C172),E$2="N"),NA(),'Precision '!C172)</f>
        <v>#N/A</v>
      </c>
      <c r="AG170" s="209" t="e">
        <f>IF(OR(ISBLANK('Precision '!D172),F$2="N"),NA(),'Precision '!D172)</f>
        <v>#N/A</v>
      </c>
      <c r="AH170" s="209" t="e">
        <f>IF(OR(ISBLANK('Precision '!E172),G$2="N"),NA(),'Precision '!E172)</f>
        <v>#N/A</v>
      </c>
      <c r="AI170" s="209" t="e">
        <f>IF(OR(ISBLANK('Precision '!F172),H$2="N"),NA(),'Precision '!F172)</f>
        <v>#N/A</v>
      </c>
      <c r="AJ170" s="209" t="e">
        <f>IF(OR(ISBLANK('Precision '!G172),I$2="N"),NA(),'Precision '!G172)</f>
        <v>#N/A</v>
      </c>
      <c r="AK170" s="209" t="e">
        <f>IF(OR(ISBLANK('Precision '!H172),J$2="N"),NA(),'Precision '!H172)</f>
        <v>#N/A</v>
      </c>
      <c r="AL170" s="209" t="e">
        <f>IF(OR(ISBLANK('Precision '!I172),K$2="N"),NA(),'Precision '!I172)</f>
        <v>#N/A</v>
      </c>
      <c r="AM170" s="209" t="e">
        <f>IF(OR(ISBLANK('Precision '!J172),L$2="N"),NA(),'Precision '!J172)</f>
        <v>#N/A</v>
      </c>
      <c r="AN170" s="209" t="e">
        <f>IF(OR(ISBLANK('Precision '!K172),M$2="N"),NA(),'Precision '!K172)</f>
        <v>#N/A</v>
      </c>
      <c r="AO170" s="209" t="e">
        <f>IF(OR(ISBLANK('Precision '!L172),N$2="N"),NA(),'Precision '!L172)</f>
        <v>#N/A</v>
      </c>
      <c r="AP170" s="209" t="e">
        <f>IF(OR(ISBLANK('Precision '!M172),O$2="N"),NA(),'Precision '!M172)</f>
        <v>#N/A</v>
      </c>
      <c r="AQ170" s="209" t="e">
        <f>IF(OR(ISBLANK('Precision '!N172),P$2="N"),NA(),'Precision '!N172)</f>
        <v>#N/A</v>
      </c>
      <c r="AR170" s="209" t="e">
        <f>IF(OR(ISBLANK('Precision '!O172),E$3="N"),NA(),'Precision '!O172)</f>
        <v>#N/A</v>
      </c>
      <c r="AS170" s="209" t="e">
        <f>IF(OR(ISBLANK('Precision '!P172),F$3="N"),NA(),'Precision '!P172)</f>
        <v>#N/A</v>
      </c>
      <c r="AT170" s="209" t="e">
        <f>IF(OR(ISBLANK('Precision '!Q172),G$3="N"),NA(),'Precision '!Q172)</f>
        <v>#N/A</v>
      </c>
      <c r="AU170" s="209" t="e">
        <f>IF(OR(ISBLANK('Precision '!R172),H$3="N"),NA(),'Precision '!R172)</f>
        <v>#N/A</v>
      </c>
      <c r="AV170" s="209" t="e">
        <f>IF(OR(ISBLANK('Precision '!S172),I$3="N"),NA(),'Precision '!S172)</f>
        <v>#N/A</v>
      </c>
      <c r="AW170" s="209" t="e">
        <f>IF(OR(ISBLANK('Precision '!T172),J$3="N"),NA(),'Precision '!T172)</f>
        <v>#N/A</v>
      </c>
      <c r="AX170" s="209" t="e">
        <f>IF(OR(ISBLANK('Precision '!U172),K$3="N"),NA(),'Precision '!U172)</f>
        <v>#N/A</v>
      </c>
      <c r="AY170" s="209" t="e">
        <f>IF(OR(ISBLANK('Precision '!V172),L$3="N"),NA(),'Precision '!V172)</f>
        <v>#N/A</v>
      </c>
      <c r="AZ170" s="209" t="e">
        <f>IF(OR(ISBLANK('Precision '!W172),M$3="N"),NA(),'Precision '!W172)</f>
        <v>#N/A</v>
      </c>
      <c r="BA170" s="209" t="e">
        <f>IF(OR(ISBLANK('Precision '!X172),N$3="N"),NA(),'Precision '!X172)</f>
        <v>#N/A</v>
      </c>
      <c r="BB170" s="209" t="e">
        <f>IF(OR(ISBLANK('Precision '!Y172),O$3="N"),NA(),'Precision '!Y172)</f>
        <v>#N/A</v>
      </c>
      <c r="BC170" s="209" t="e">
        <f>IF(OR(ISBLANK('Precision '!Z172),P$3="N"),NA(),'Precision '!Z172)</f>
        <v>#N/A</v>
      </c>
      <c r="BD170" s="204"/>
      <c r="BE170" s="204"/>
      <c r="BF170" s="204"/>
      <c r="BG170" s="204"/>
      <c r="BH170" s="204"/>
    </row>
    <row r="171" spans="1:60" x14ac:dyDescent="0.2">
      <c r="A171" s="204"/>
      <c r="B171" s="204"/>
      <c r="C171" s="204" t="str">
        <f>IF(AND(ISNUMBER('Precision '!C173),E$2="Y"),'Precision '!C173,"")</f>
        <v/>
      </c>
      <c r="D171" s="204" t="str">
        <f>IF(AND(ISNUMBER('Precision '!D173),F$2="Y"),'Precision '!D173,"")</f>
        <v/>
      </c>
      <c r="E171" s="204" t="str">
        <f>IF(AND(ISNUMBER('Precision '!E173),G$2="Y"),'Precision '!E173,"")</f>
        <v/>
      </c>
      <c r="F171" s="204" t="str">
        <f>IF(AND(ISNUMBER('Precision '!F173),H$2="Y"),'Precision '!F173,"")</f>
        <v/>
      </c>
      <c r="G171" s="204" t="str">
        <f>IF(AND(ISNUMBER('Precision '!G173),I$2="Y"),'Precision '!G173,"")</f>
        <v/>
      </c>
      <c r="H171" s="204" t="str">
        <f>IF(AND(ISNUMBER('Precision '!H173),J$2="Y"),'Precision '!H173,"")</f>
        <v/>
      </c>
      <c r="I171" s="204" t="str">
        <f>IF(AND(ISNUMBER('Precision '!I173),K$2="Y"),'Precision '!I173,"")</f>
        <v/>
      </c>
      <c r="J171" s="204" t="str">
        <f>IF(AND(ISNUMBER('Precision '!J173),L$2="Y"),'Precision '!J173,"")</f>
        <v/>
      </c>
      <c r="K171" s="204" t="str">
        <f>IF(AND(ISNUMBER('Precision '!K173),M$2="Y"),'Precision '!K173,"")</f>
        <v/>
      </c>
      <c r="L171" s="204" t="str">
        <f>IF(AND(ISNUMBER('Precision '!L173),N$2="Y"),'Precision '!L173,"")</f>
        <v/>
      </c>
      <c r="M171" s="204" t="str">
        <f>IF(AND(ISNUMBER('Precision '!M173),O$2="Y"),'Precision '!M173,"")</f>
        <v/>
      </c>
      <c r="N171" s="204" t="str">
        <f>IF(AND(ISNUMBER('Precision '!N173),P$2="Y"),'Precision '!N173,"")</f>
        <v/>
      </c>
      <c r="O171" s="204" t="str">
        <f>IF(AND(ISNUMBER('Precision '!O173),E$3="Y"),'Precision '!O173,"")</f>
        <v/>
      </c>
      <c r="P171" s="204" t="str">
        <f>IF(AND(ISNUMBER('Precision '!P173),F$3="Y"),'Precision '!P173,"")</f>
        <v/>
      </c>
      <c r="Q171" s="204" t="str">
        <f>IF(AND(ISNUMBER('Precision '!Q173),G$3="Y"),'Precision '!Q173,"")</f>
        <v/>
      </c>
      <c r="R171" s="204" t="str">
        <f>IF(AND(ISNUMBER('Precision '!R173),H$3="Y"),'Precision '!R173,"")</f>
        <v/>
      </c>
      <c r="S171" s="204" t="str">
        <f>IF(AND(ISNUMBER('Precision '!S173),I$3="Y"),'Precision '!S173,"")</f>
        <v/>
      </c>
      <c r="T171" s="204" t="str">
        <f>IF(AND(ISNUMBER('Precision '!T173),J$3="Y"),'Precision '!T173,"")</f>
        <v/>
      </c>
      <c r="U171" s="204" t="str">
        <f>IF(AND(ISNUMBER('Precision '!U173),K$3="Y"),'Precision '!U173,"")</f>
        <v/>
      </c>
      <c r="V171" s="204" t="str">
        <f>IF(AND(ISNUMBER('Precision '!V173),L$3="Y"),'Precision '!V173,"")</f>
        <v/>
      </c>
      <c r="W171" s="204" t="str">
        <f>IF(AND(ISNUMBER('Precision '!W173),M$3="Y"),'Precision '!W173,"")</f>
        <v/>
      </c>
      <c r="X171" s="204" t="str">
        <f>IF(AND(ISNUMBER('Precision '!X173),N$3="Y"),'Precision '!X173,"")</f>
        <v/>
      </c>
      <c r="Y171" s="204" t="str">
        <f>IF(AND(ISNUMBER('Precision '!Y173),O$3="Y"),'Precision '!Y173,"")</f>
        <v/>
      </c>
      <c r="Z171" s="204" t="str">
        <f>IF(AND(ISNUMBER('Precision '!Z173),P$3="Y"),'Precision '!Z173,"")</f>
        <v/>
      </c>
      <c r="AA171" s="204"/>
      <c r="AB171" s="204"/>
      <c r="AC171" s="204"/>
      <c r="AD171" s="204"/>
      <c r="AE171" s="300">
        <v>135</v>
      </c>
      <c r="AF171" s="209" t="e">
        <f>IF(OR(ISBLANK('Precision '!C173),E$2="N"),NA(),'Precision '!C173)</f>
        <v>#N/A</v>
      </c>
      <c r="AG171" s="209" t="e">
        <f>IF(OR(ISBLANK('Precision '!D173),F$2="N"),NA(),'Precision '!D173)</f>
        <v>#N/A</v>
      </c>
      <c r="AH171" s="209" t="e">
        <f>IF(OR(ISBLANK('Precision '!E173),G$2="N"),NA(),'Precision '!E173)</f>
        <v>#N/A</v>
      </c>
      <c r="AI171" s="209" t="e">
        <f>IF(OR(ISBLANK('Precision '!F173),H$2="N"),NA(),'Precision '!F173)</f>
        <v>#N/A</v>
      </c>
      <c r="AJ171" s="209" t="e">
        <f>IF(OR(ISBLANK('Precision '!G173),I$2="N"),NA(),'Precision '!G173)</f>
        <v>#N/A</v>
      </c>
      <c r="AK171" s="209" t="e">
        <f>IF(OR(ISBLANK('Precision '!H173),J$2="N"),NA(),'Precision '!H173)</f>
        <v>#N/A</v>
      </c>
      <c r="AL171" s="209" t="e">
        <f>IF(OR(ISBLANK('Precision '!I173),K$2="N"),NA(),'Precision '!I173)</f>
        <v>#N/A</v>
      </c>
      <c r="AM171" s="209" t="e">
        <f>IF(OR(ISBLANK('Precision '!J173),L$2="N"),NA(),'Precision '!J173)</f>
        <v>#N/A</v>
      </c>
      <c r="AN171" s="209" t="e">
        <f>IF(OR(ISBLANK('Precision '!K173),M$2="N"),NA(),'Precision '!K173)</f>
        <v>#N/A</v>
      </c>
      <c r="AO171" s="209" t="e">
        <f>IF(OR(ISBLANK('Precision '!L173),N$2="N"),NA(),'Precision '!L173)</f>
        <v>#N/A</v>
      </c>
      <c r="AP171" s="209" t="e">
        <f>IF(OR(ISBLANK('Precision '!M173),O$2="N"),NA(),'Precision '!M173)</f>
        <v>#N/A</v>
      </c>
      <c r="AQ171" s="209" t="e">
        <f>IF(OR(ISBLANK('Precision '!N173),P$2="N"),NA(),'Precision '!N173)</f>
        <v>#N/A</v>
      </c>
      <c r="AR171" s="209" t="e">
        <f>IF(OR(ISBLANK('Precision '!O173),E$3="N"),NA(),'Precision '!O173)</f>
        <v>#N/A</v>
      </c>
      <c r="AS171" s="209" t="e">
        <f>IF(OR(ISBLANK('Precision '!P173),F$3="N"),NA(),'Precision '!P173)</f>
        <v>#N/A</v>
      </c>
      <c r="AT171" s="209" t="e">
        <f>IF(OR(ISBLANK('Precision '!Q173),G$3="N"),NA(),'Precision '!Q173)</f>
        <v>#N/A</v>
      </c>
      <c r="AU171" s="209" t="e">
        <f>IF(OR(ISBLANK('Precision '!R173),H$3="N"),NA(),'Precision '!R173)</f>
        <v>#N/A</v>
      </c>
      <c r="AV171" s="209" t="e">
        <f>IF(OR(ISBLANK('Precision '!S173),I$3="N"),NA(),'Precision '!S173)</f>
        <v>#N/A</v>
      </c>
      <c r="AW171" s="209" t="e">
        <f>IF(OR(ISBLANK('Precision '!T173),J$3="N"),NA(),'Precision '!T173)</f>
        <v>#N/A</v>
      </c>
      <c r="AX171" s="209" t="e">
        <f>IF(OR(ISBLANK('Precision '!U173),K$3="N"),NA(),'Precision '!U173)</f>
        <v>#N/A</v>
      </c>
      <c r="AY171" s="209" t="e">
        <f>IF(OR(ISBLANK('Precision '!V173),L$3="N"),NA(),'Precision '!V173)</f>
        <v>#N/A</v>
      </c>
      <c r="AZ171" s="209" t="e">
        <f>IF(OR(ISBLANK('Precision '!W173),M$3="N"),NA(),'Precision '!W173)</f>
        <v>#N/A</v>
      </c>
      <c r="BA171" s="209" t="e">
        <f>IF(OR(ISBLANK('Precision '!X173),N$3="N"),NA(),'Precision '!X173)</f>
        <v>#N/A</v>
      </c>
      <c r="BB171" s="209" t="e">
        <f>IF(OR(ISBLANK('Precision '!Y173),O$3="N"),NA(),'Precision '!Y173)</f>
        <v>#N/A</v>
      </c>
      <c r="BC171" s="209" t="e">
        <f>IF(OR(ISBLANK('Precision '!Z173),P$3="N"),NA(),'Precision '!Z173)</f>
        <v>#N/A</v>
      </c>
      <c r="BD171" s="204"/>
      <c r="BE171" s="204"/>
      <c r="BF171" s="204"/>
      <c r="BG171" s="204"/>
      <c r="BH171" s="204"/>
    </row>
    <row r="172" spans="1:60" x14ac:dyDescent="0.2">
      <c r="A172" s="204"/>
      <c r="B172" s="204"/>
      <c r="C172" s="204" t="str">
        <f>IF(AND(ISNUMBER('Precision '!C174),E$2="Y"),'Precision '!C174,"")</f>
        <v/>
      </c>
      <c r="D172" s="204" t="str">
        <f>IF(AND(ISNUMBER('Precision '!D174),F$2="Y"),'Precision '!D174,"")</f>
        <v/>
      </c>
      <c r="E172" s="204" t="str">
        <f>IF(AND(ISNUMBER('Precision '!E174),G$2="Y"),'Precision '!E174,"")</f>
        <v/>
      </c>
      <c r="F172" s="204" t="str">
        <f>IF(AND(ISNUMBER('Precision '!F174),H$2="Y"),'Precision '!F174,"")</f>
        <v/>
      </c>
      <c r="G172" s="204" t="str">
        <f>IF(AND(ISNUMBER('Precision '!G174),I$2="Y"),'Precision '!G174,"")</f>
        <v/>
      </c>
      <c r="H172" s="204" t="str">
        <f>IF(AND(ISNUMBER('Precision '!H174),J$2="Y"),'Precision '!H174,"")</f>
        <v/>
      </c>
      <c r="I172" s="204" t="str">
        <f>IF(AND(ISNUMBER('Precision '!I174),K$2="Y"),'Precision '!I174,"")</f>
        <v/>
      </c>
      <c r="J172" s="204" t="str">
        <f>IF(AND(ISNUMBER('Precision '!J174),L$2="Y"),'Precision '!J174,"")</f>
        <v/>
      </c>
      <c r="K172" s="204" t="str">
        <f>IF(AND(ISNUMBER('Precision '!K174),M$2="Y"),'Precision '!K174,"")</f>
        <v/>
      </c>
      <c r="L172" s="204" t="str">
        <f>IF(AND(ISNUMBER('Precision '!L174),N$2="Y"),'Precision '!L174,"")</f>
        <v/>
      </c>
      <c r="M172" s="204" t="str">
        <f>IF(AND(ISNUMBER('Precision '!M174),O$2="Y"),'Precision '!M174,"")</f>
        <v/>
      </c>
      <c r="N172" s="204" t="str">
        <f>IF(AND(ISNUMBER('Precision '!N174),P$2="Y"),'Precision '!N174,"")</f>
        <v/>
      </c>
      <c r="O172" s="204" t="str">
        <f>IF(AND(ISNUMBER('Precision '!O174),E$3="Y"),'Precision '!O174,"")</f>
        <v/>
      </c>
      <c r="P172" s="204" t="str">
        <f>IF(AND(ISNUMBER('Precision '!P174),F$3="Y"),'Precision '!P174,"")</f>
        <v/>
      </c>
      <c r="Q172" s="204" t="str">
        <f>IF(AND(ISNUMBER('Precision '!Q174),G$3="Y"),'Precision '!Q174,"")</f>
        <v/>
      </c>
      <c r="R172" s="204" t="str">
        <f>IF(AND(ISNUMBER('Precision '!R174),H$3="Y"),'Precision '!R174,"")</f>
        <v/>
      </c>
      <c r="S172" s="204" t="str">
        <f>IF(AND(ISNUMBER('Precision '!S174),I$3="Y"),'Precision '!S174,"")</f>
        <v/>
      </c>
      <c r="T172" s="204" t="str">
        <f>IF(AND(ISNUMBER('Precision '!T174),J$3="Y"),'Precision '!T174,"")</f>
        <v/>
      </c>
      <c r="U172" s="204" t="str">
        <f>IF(AND(ISNUMBER('Precision '!U174),K$3="Y"),'Precision '!U174,"")</f>
        <v/>
      </c>
      <c r="V172" s="204" t="str">
        <f>IF(AND(ISNUMBER('Precision '!V174),L$3="Y"),'Precision '!V174,"")</f>
        <v/>
      </c>
      <c r="W172" s="204" t="str">
        <f>IF(AND(ISNUMBER('Precision '!W174),M$3="Y"),'Precision '!W174,"")</f>
        <v/>
      </c>
      <c r="X172" s="204" t="str">
        <f>IF(AND(ISNUMBER('Precision '!X174),N$3="Y"),'Precision '!X174,"")</f>
        <v/>
      </c>
      <c r="Y172" s="204" t="str">
        <f>IF(AND(ISNUMBER('Precision '!Y174),O$3="Y"),'Precision '!Y174,"")</f>
        <v/>
      </c>
      <c r="Z172" s="204" t="str">
        <f>IF(AND(ISNUMBER('Precision '!Z174),P$3="Y"),'Precision '!Z174,"")</f>
        <v/>
      </c>
      <c r="AA172" s="204"/>
      <c r="AB172" s="204"/>
      <c r="AC172" s="204"/>
      <c r="AD172" s="204"/>
      <c r="AE172" s="300">
        <v>136</v>
      </c>
      <c r="AF172" s="209" t="e">
        <f>IF(OR(ISBLANK('Precision '!C174),E$2="N"),NA(),'Precision '!C174)</f>
        <v>#N/A</v>
      </c>
      <c r="AG172" s="209" t="e">
        <f>IF(OR(ISBLANK('Precision '!D174),F$2="N"),NA(),'Precision '!D174)</f>
        <v>#N/A</v>
      </c>
      <c r="AH172" s="209" t="e">
        <f>IF(OR(ISBLANK('Precision '!E174),G$2="N"),NA(),'Precision '!E174)</f>
        <v>#N/A</v>
      </c>
      <c r="AI172" s="209" t="e">
        <f>IF(OR(ISBLANK('Precision '!F174),H$2="N"),NA(),'Precision '!F174)</f>
        <v>#N/A</v>
      </c>
      <c r="AJ172" s="209" t="e">
        <f>IF(OR(ISBLANK('Precision '!G174),I$2="N"),NA(),'Precision '!G174)</f>
        <v>#N/A</v>
      </c>
      <c r="AK172" s="209" t="e">
        <f>IF(OR(ISBLANK('Precision '!H174),J$2="N"),NA(),'Precision '!H174)</f>
        <v>#N/A</v>
      </c>
      <c r="AL172" s="209" t="e">
        <f>IF(OR(ISBLANK('Precision '!I174),K$2="N"),NA(),'Precision '!I174)</f>
        <v>#N/A</v>
      </c>
      <c r="AM172" s="209" t="e">
        <f>IF(OR(ISBLANK('Precision '!J174),L$2="N"),NA(),'Precision '!J174)</f>
        <v>#N/A</v>
      </c>
      <c r="AN172" s="209" t="e">
        <f>IF(OR(ISBLANK('Precision '!K174),M$2="N"),NA(),'Precision '!K174)</f>
        <v>#N/A</v>
      </c>
      <c r="AO172" s="209" t="e">
        <f>IF(OR(ISBLANK('Precision '!L174),N$2="N"),NA(),'Precision '!L174)</f>
        <v>#N/A</v>
      </c>
      <c r="AP172" s="209" t="e">
        <f>IF(OR(ISBLANK('Precision '!M174),O$2="N"),NA(),'Precision '!M174)</f>
        <v>#N/A</v>
      </c>
      <c r="AQ172" s="209" t="e">
        <f>IF(OR(ISBLANK('Precision '!N174),P$2="N"),NA(),'Precision '!N174)</f>
        <v>#N/A</v>
      </c>
      <c r="AR172" s="209" t="e">
        <f>IF(OR(ISBLANK('Precision '!O174),E$3="N"),NA(),'Precision '!O174)</f>
        <v>#N/A</v>
      </c>
      <c r="AS172" s="209" t="e">
        <f>IF(OR(ISBLANK('Precision '!P174),F$3="N"),NA(),'Precision '!P174)</f>
        <v>#N/A</v>
      </c>
      <c r="AT172" s="209" t="e">
        <f>IF(OR(ISBLANK('Precision '!Q174),G$3="N"),NA(),'Precision '!Q174)</f>
        <v>#N/A</v>
      </c>
      <c r="AU172" s="209" t="e">
        <f>IF(OR(ISBLANK('Precision '!R174),H$3="N"),NA(),'Precision '!R174)</f>
        <v>#N/A</v>
      </c>
      <c r="AV172" s="209" t="e">
        <f>IF(OR(ISBLANK('Precision '!S174),I$3="N"),NA(),'Precision '!S174)</f>
        <v>#N/A</v>
      </c>
      <c r="AW172" s="209" t="e">
        <f>IF(OR(ISBLANK('Precision '!T174),J$3="N"),NA(),'Precision '!T174)</f>
        <v>#N/A</v>
      </c>
      <c r="AX172" s="209" t="e">
        <f>IF(OR(ISBLANK('Precision '!U174),K$3="N"),NA(),'Precision '!U174)</f>
        <v>#N/A</v>
      </c>
      <c r="AY172" s="209" t="e">
        <f>IF(OR(ISBLANK('Precision '!V174),L$3="N"),NA(),'Precision '!V174)</f>
        <v>#N/A</v>
      </c>
      <c r="AZ172" s="209" t="e">
        <f>IF(OR(ISBLANK('Precision '!W174),M$3="N"),NA(),'Precision '!W174)</f>
        <v>#N/A</v>
      </c>
      <c r="BA172" s="209" t="e">
        <f>IF(OR(ISBLANK('Precision '!X174),N$3="N"),NA(),'Precision '!X174)</f>
        <v>#N/A</v>
      </c>
      <c r="BB172" s="209" t="e">
        <f>IF(OR(ISBLANK('Precision '!Y174),O$3="N"),NA(),'Precision '!Y174)</f>
        <v>#N/A</v>
      </c>
      <c r="BC172" s="209" t="e">
        <f>IF(OR(ISBLANK('Precision '!Z174),P$3="N"),NA(),'Precision '!Z174)</f>
        <v>#N/A</v>
      </c>
      <c r="BD172" s="204"/>
      <c r="BE172" s="204"/>
      <c r="BF172" s="204"/>
      <c r="BG172" s="204"/>
      <c r="BH172" s="204"/>
    </row>
    <row r="173" spans="1:60" x14ac:dyDescent="0.2">
      <c r="A173" s="204"/>
      <c r="B173" s="204"/>
      <c r="C173" s="204" t="str">
        <f>IF(AND(ISNUMBER('Precision '!C175),E$2="Y"),'Precision '!C175,"")</f>
        <v/>
      </c>
      <c r="D173" s="204" t="str">
        <f>IF(AND(ISNUMBER('Precision '!D175),F$2="Y"),'Precision '!D175,"")</f>
        <v/>
      </c>
      <c r="E173" s="204" t="str">
        <f>IF(AND(ISNUMBER('Precision '!E175),G$2="Y"),'Precision '!E175,"")</f>
        <v/>
      </c>
      <c r="F173" s="204" t="str">
        <f>IF(AND(ISNUMBER('Precision '!F175),H$2="Y"),'Precision '!F175,"")</f>
        <v/>
      </c>
      <c r="G173" s="204" t="str">
        <f>IF(AND(ISNUMBER('Precision '!G175),I$2="Y"),'Precision '!G175,"")</f>
        <v/>
      </c>
      <c r="H173" s="204" t="str">
        <f>IF(AND(ISNUMBER('Precision '!H175),J$2="Y"),'Precision '!H175,"")</f>
        <v/>
      </c>
      <c r="I173" s="204" t="str">
        <f>IF(AND(ISNUMBER('Precision '!I175),K$2="Y"),'Precision '!I175,"")</f>
        <v/>
      </c>
      <c r="J173" s="204" t="str">
        <f>IF(AND(ISNUMBER('Precision '!J175),L$2="Y"),'Precision '!J175,"")</f>
        <v/>
      </c>
      <c r="K173" s="204" t="str">
        <f>IF(AND(ISNUMBER('Precision '!K175),M$2="Y"),'Precision '!K175,"")</f>
        <v/>
      </c>
      <c r="L173" s="204" t="str">
        <f>IF(AND(ISNUMBER('Precision '!L175),N$2="Y"),'Precision '!L175,"")</f>
        <v/>
      </c>
      <c r="M173" s="204" t="str">
        <f>IF(AND(ISNUMBER('Precision '!M175),O$2="Y"),'Precision '!M175,"")</f>
        <v/>
      </c>
      <c r="N173" s="204" t="str">
        <f>IF(AND(ISNUMBER('Precision '!N175),P$2="Y"),'Precision '!N175,"")</f>
        <v/>
      </c>
      <c r="O173" s="204" t="str">
        <f>IF(AND(ISNUMBER('Precision '!O175),E$3="Y"),'Precision '!O175,"")</f>
        <v/>
      </c>
      <c r="P173" s="204" t="str">
        <f>IF(AND(ISNUMBER('Precision '!P175),F$3="Y"),'Precision '!P175,"")</f>
        <v/>
      </c>
      <c r="Q173" s="204" t="str">
        <f>IF(AND(ISNUMBER('Precision '!Q175),G$3="Y"),'Precision '!Q175,"")</f>
        <v/>
      </c>
      <c r="R173" s="204" t="str">
        <f>IF(AND(ISNUMBER('Precision '!R175),H$3="Y"),'Precision '!R175,"")</f>
        <v/>
      </c>
      <c r="S173" s="204" t="str">
        <f>IF(AND(ISNUMBER('Precision '!S175),I$3="Y"),'Precision '!S175,"")</f>
        <v/>
      </c>
      <c r="T173" s="204" t="str">
        <f>IF(AND(ISNUMBER('Precision '!T175),J$3="Y"),'Precision '!T175,"")</f>
        <v/>
      </c>
      <c r="U173" s="204" t="str">
        <f>IF(AND(ISNUMBER('Precision '!U175),K$3="Y"),'Precision '!U175,"")</f>
        <v/>
      </c>
      <c r="V173" s="204" t="str">
        <f>IF(AND(ISNUMBER('Precision '!V175),L$3="Y"),'Precision '!V175,"")</f>
        <v/>
      </c>
      <c r="W173" s="204" t="str">
        <f>IF(AND(ISNUMBER('Precision '!W175),M$3="Y"),'Precision '!W175,"")</f>
        <v/>
      </c>
      <c r="X173" s="204" t="str">
        <f>IF(AND(ISNUMBER('Precision '!X175),N$3="Y"),'Precision '!X175,"")</f>
        <v/>
      </c>
      <c r="Y173" s="204" t="str">
        <f>IF(AND(ISNUMBER('Precision '!Y175),O$3="Y"),'Precision '!Y175,"")</f>
        <v/>
      </c>
      <c r="Z173" s="204" t="str">
        <f>IF(AND(ISNUMBER('Precision '!Z175),P$3="Y"),'Precision '!Z175,"")</f>
        <v/>
      </c>
      <c r="AA173" s="204"/>
      <c r="AB173" s="204"/>
      <c r="AC173" s="204"/>
      <c r="AD173" s="204"/>
      <c r="AE173" s="300">
        <v>137</v>
      </c>
      <c r="AF173" s="209" t="e">
        <f>IF(OR(ISBLANK('Precision '!C175),E$2="N"),NA(),'Precision '!C175)</f>
        <v>#N/A</v>
      </c>
      <c r="AG173" s="209" t="e">
        <f>IF(OR(ISBLANK('Precision '!D175),F$2="N"),NA(),'Precision '!D175)</f>
        <v>#N/A</v>
      </c>
      <c r="AH173" s="209" t="e">
        <f>IF(OR(ISBLANK('Precision '!E175),G$2="N"),NA(),'Precision '!E175)</f>
        <v>#N/A</v>
      </c>
      <c r="AI173" s="209" t="e">
        <f>IF(OR(ISBLANK('Precision '!F175),H$2="N"),NA(),'Precision '!F175)</f>
        <v>#N/A</v>
      </c>
      <c r="AJ173" s="209" t="e">
        <f>IF(OR(ISBLANK('Precision '!G175),I$2="N"),NA(),'Precision '!G175)</f>
        <v>#N/A</v>
      </c>
      <c r="AK173" s="209" t="e">
        <f>IF(OR(ISBLANK('Precision '!H175),J$2="N"),NA(),'Precision '!H175)</f>
        <v>#N/A</v>
      </c>
      <c r="AL173" s="209" t="e">
        <f>IF(OR(ISBLANK('Precision '!I175),K$2="N"),NA(),'Precision '!I175)</f>
        <v>#N/A</v>
      </c>
      <c r="AM173" s="209" t="e">
        <f>IF(OR(ISBLANK('Precision '!J175),L$2="N"),NA(),'Precision '!J175)</f>
        <v>#N/A</v>
      </c>
      <c r="AN173" s="209" t="e">
        <f>IF(OR(ISBLANK('Precision '!K175),M$2="N"),NA(),'Precision '!K175)</f>
        <v>#N/A</v>
      </c>
      <c r="AO173" s="209" t="e">
        <f>IF(OR(ISBLANK('Precision '!L175),N$2="N"),NA(),'Precision '!L175)</f>
        <v>#N/A</v>
      </c>
      <c r="AP173" s="209" t="e">
        <f>IF(OR(ISBLANK('Precision '!M175),O$2="N"),NA(),'Precision '!M175)</f>
        <v>#N/A</v>
      </c>
      <c r="AQ173" s="209" t="e">
        <f>IF(OR(ISBLANK('Precision '!N175),P$2="N"),NA(),'Precision '!N175)</f>
        <v>#N/A</v>
      </c>
      <c r="AR173" s="209" t="e">
        <f>IF(OR(ISBLANK('Precision '!O175),E$3="N"),NA(),'Precision '!O175)</f>
        <v>#N/A</v>
      </c>
      <c r="AS173" s="209" t="e">
        <f>IF(OR(ISBLANK('Precision '!P175),F$3="N"),NA(),'Precision '!P175)</f>
        <v>#N/A</v>
      </c>
      <c r="AT173" s="209" t="e">
        <f>IF(OR(ISBLANK('Precision '!Q175),G$3="N"),NA(),'Precision '!Q175)</f>
        <v>#N/A</v>
      </c>
      <c r="AU173" s="209" t="e">
        <f>IF(OR(ISBLANK('Precision '!R175),H$3="N"),NA(),'Precision '!R175)</f>
        <v>#N/A</v>
      </c>
      <c r="AV173" s="209" t="e">
        <f>IF(OR(ISBLANK('Precision '!S175),I$3="N"),NA(),'Precision '!S175)</f>
        <v>#N/A</v>
      </c>
      <c r="AW173" s="209" t="e">
        <f>IF(OR(ISBLANK('Precision '!T175),J$3="N"),NA(),'Precision '!T175)</f>
        <v>#N/A</v>
      </c>
      <c r="AX173" s="209" t="e">
        <f>IF(OR(ISBLANK('Precision '!U175),K$3="N"),NA(),'Precision '!U175)</f>
        <v>#N/A</v>
      </c>
      <c r="AY173" s="209" t="e">
        <f>IF(OR(ISBLANK('Precision '!V175),L$3="N"),NA(),'Precision '!V175)</f>
        <v>#N/A</v>
      </c>
      <c r="AZ173" s="209" t="e">
        <f>IF(OR(ISBLANK('Precision '!W175),M$3="N"),NA(),'Precision '!W175)</f>
        <v>#N/A</v>
      </c>
      <c r="BA173" s="209" t="e">
        <f>IF(OR(ISBLANK('Precision '!X175),N$3="N"),NA(),'Precision '!X175)</f>
        <v>#N/A</v>
      </c>
      <c r="BB173" s="209" t="e">
        <f>IF(OR(ISBLANK('Precision '!Y175),O$3="N"),NA(),'Precision '!Y175)</f>
        <v>#N/A</v>
      </c>
      <c r="BC173" s="209" t="e">
        <f>IF(OR(ISBLANK('Precision '!Z175),P$3="N"),NA(),'Precision '!Z175)</f>
        <v>#N/A</v>
      </c>
      <c r="BD173" s="204"/>
      <c r="BE173" s="204"/>
      <c r="BF173" s="204"/>
      <c r="BG173" s="204"/>
      <c r="BH173" s="204"/>
    </row>
    <row r="174" spans="1:60" x14ac:dyDescent="0.2">
      <c r="A174" s="204"/>
      <c r="B174" s="204"/>
      <c r="C174" s="204" t="str">
        <f>IF(AND(ISNUMBER('Precision '!C176),E$2="Y"),'Precision '!C176,"")</f>
        <v/>
      </c>
      <c r="D174" s="204" t="str">
        <f>IF(AND(ISNUMBER('Precision '!D176),F$2="Y"),'Precision '!D176,"")</f>
        <v/>
      </c>
      <c r="E174" s="204" t="str">
        <f>IF(AND(ISNUMBER('Precision '!E176),G$2="Y"),'Precision '!E176,"")</f>
        <v/>
      </c>
      <c r="F174" s="204" t="str">
        <f>IF(AND(ISNUMBER('Precision '!F176),H$2="Y"),'Precision '!F176,"")</f>
        <v/>
      </c>
      <c r="G174" s="204" t="str">
        <f>IF(AND(ISNUMBER('Precision '!G176),I$2="Y"),'Precision '!G176,"")</f>
        <v/>
      </c>
      <c r="H174" s="204" t="str">
        <f>IF(AND(ISNUMBER('Precision '!H176),J$2="Y"),'Precision '!H176,"")</f>
        <v/>
      </c>
      <c r="I174" s="204" t="str">
        <f>IF(AND(ISNUMBER('Precision '!I176),K$2="Y"),'Precision '!I176,"")</f>
        <v/>
      </c>
      <c r="J174" s="204" t="str">
        <f>IF(AND(ISNUMBER('Precision '!J176),L$2="Y"),'Precision '!J176,"")</f>
        <v/>
      </c>
      <c r="K174" s="204" t="str">
        <f>IF(AND(ISNUMBER('Precision '!K176),M$2="Y"),'Precision '!K176,"")</f>
        <v/>
      </c>
      <c r="L174" s="204" t="str">
        <f>IF(AND(ISNUMBER('Precision '!L176),N$2="Y"),'Precision '!L176,"")</f>
        <v/>
      </c>
      <c r="M174" s="204" t="str">
        <f>IF(AND(ISNUMBER('Precision '!M176),O$2="Y"),'Precision '!M176,"")</f>
        <v/>
      </c>
      <c r="N174" s="204" t="str">
        <f>IF(AND(ISNUMBER('Precision '!N176),P$2="Y"),'Precision '!N176,"")</f>
        <v/>
      </c>
      <c r="O174" s="204" t="str">
        <f>IF(AND(ISNUMBER('Precision '!O176),E$3="Y"),'Precision '!O176,"")</f>
        <v/>
      </c>
      <c r="P174" s="204" t="str">
        <f>IF(AND(ISNUMBER('Precision '!P176),F$3="Y"),'Precision '!P176,"")</f>
        <v/>
      </c>
      <c r="Q174" s="204" t="str">
        <f>IF(AND(ISNUMBER('Precision '!Q176),G$3="Y"),'Precision '!Q176,"")</f>
        <v/>
      </c>
      <c r="R174" s="204" t="str">
        <f>IF(AND(ISNUMBER('Precision '!R176),H$3="Y"),'Precision '!R176,"")</f>
        <v/>
      </c>
      <c r="S174" s="204" t="str">
        <f>IF(AND(ISNUMBER('Precision '!S176),I$3="Y"),'Precision '!S176,"")</f>
        <v/>
      </c>
      <c r="T174" s="204" t="str">
        <f>IF(AND(ISNUMBER('Precision '!T176),J$3="Y"),'Precision '!T176,"")</f>
        <v/>
      </c>
      <c r="U174" s="204" t="str">
        <f>IF(AND(ISNUMBER('Precision '!U176),K$3="Y"),'Precision '!U176,"")</f>
        <v/>
      </c>
      <c r="V174" s="204" t="str">
        <f>IF(AND(ISNUMBER('Precision '!V176),L$3="Y"),'Precision '!V176,"")</f>
        <v/>
      </c>
      <c r="W174" s="204" t="str">
        <f>IF(AND(ISNUMBER('Precision '!W176),M$3="Y"),'Precision '!W176,"")</f>
        <v/>
      </c>
      <c r="X174" s="204" t="str">
        <f>IF(AND(ISNUMBER('Precision '!X176),N$3="Y"),'Precision '!X176,"")</f>
        <v/>
      </c>
      <c r="Y174" s="204" t="str">
        <f>IF(AND(ISNUMBER('Precision '!Y176),O$3="Y"),'Precision '!Y176,"")</f>
        <v/>
      </c>
      <c r="Z174" s="204" t="str">
        <f>IF(AND(ISNUMBER('Precision '!Z176),P$3="Y"),'Precision '!Z176,"")</f>
        <v/>
      </c>
      <c r="AA174" s="204"/>
      <c r="AB174" s="204"/>
      <c r="AC174" s="204"/>
      <c r="AD174" s="204"/>
      <c r="AE174" s="300">
        <v>138</v>
      </c>
      <c r="AF174" s="209" t="e">
        <f>IF(OR(ISBLANK('Precision '!C176),E$2="N"),NA(),'Precision '!C176)</f>
        <v>#N/A</v>
      </c>
      <c r="AG174" s="209" t="e">
        <f>IF(OR(ISBLANK('Precision '!D176),F$2="N"),NA(),'Precision '!D176)</f>
        <v>#N/A</v>
      </c>
      <c r="AH174" s="209" t="e">
        <f>IF(OR(ISBLANK('Precision '!E176),G$2="N"),NA(),'Precision '!E176)</f>
        <v>#N/A</v>
      </c>
      <c r="AI174" s="209" t="e">
        <f>IF(OR(ISBLANK('Precision '!F176),H$2="N"),NA(),'Precision '!F176)</f>
        <v>#N/A</v>
      </c>
      <c r="AJ174" s="209" t="e">
        <f>IF(OR(ISBLANK('Precision '!G176),I$2="N"),NA(),'Precision '!G176)</f>
        <v>#N/A</v>
      </c>
      <c r="AK174" s="209" t="e">
        <f>IF(OR(ISBLANK('Precision '!H176),J$2="N"),NA(),'Precision '!H176)</f>
        <v>#N/A</v>
      </c>
      <c r="AL174" s="209" t="e">
        <f>IF(OR(ISBLANK('Precision '!I176),K$2="N"),NA(),'Precision '!I176)</f>
        <v>#N/A</v>
      </c>
      <c r="AM174" s="209" t="e">
        <f>IF(OR(ISBLANK('Precision '!J176),L$2="N"),NA(),'Precision '!J176)</f>
        <v>#N/A</v>
      </c>
      <c r="AN174" s="209" t="e">
        <f>IF(OR(ISBLANK('Precision '!K176),M$2="N"),NA(),'Precision '!K176)</f>
        <v>#N/A</v>
      </c>
      <c r="AO174" s="209" t="e">
        <f>IF(OR(ISBLANK('Precision '!L176),N$2="N"),NA(),'Precision '!L176)</f>
        <v>#N/A</v>
      </c>
      <c r="AP174" s="209" t="e">
        <f>IF(OR(ISBLANK('Precision '!M176),O$2="N"),NA(),'Precision '!M176)</f>
        <v>#N/A</v>
      </c>
      <c r="AQ174" s="209" t="e">
        <f>IF(OR(ISBLANK('Precision '!N176),P$2="N"),NA(),'Precision '!N176)</f>
        <v>#N/A</v>
      </c>
      <c r="AR174" s="209" t="e">
        <f>IF(OR(ISBLANK('Precision '!O176),E$3="N"),NA(),'Precision '!O176)</f>
        <v>#N/A</v>
      </c>
      <c r="AS174" s="209" t="e">
        <f>IF(OR(ISBLANK('Precision '!P176),F$3="N"),NA(),'Precision '!P176)</f>
        <v>#N/A</v>
      </c>
      <c r="AT174" s="209" t="e">
        <f>IF(OR(ISBLANK('Precision '!Q176),G$3="N"),NA(),'Precision '!Q176)</f>
        <v>#N/A</v>
      </c>
      <c r="AU174" s="209" t="e">
        <f>IF(OR(ISBLANK('Precision '!R176),H$3="N"),NA(),'Precision '!R176)</f>
        <v>#N/A</v>
      </c>
      <c r="AV174" s="209" t="e">
        <f>IF(OR(ISBLANK('Precision '!S176),I$3="N"),NA(),'Precision '!S176)</f>
        <v>#N/A</v>
      </c>
      <c r="AW174" s="209" t="e">
        <f>IF(OR(ISBLANK('Precision '!T176),J$3="N"),NA(),'Precision '!T176)</f>
        <v>#N/A</v>
      </c>
      <c r="AX174" s="209" t="e">
        <f>IF(OR(ISBLANK('Precision '!U176),K$3="N"),NA(),'Precision '!U176)</f>
        <v>#N/A</v>
      </c>
      <c r="AY174" s="209" t="e">
        <f>IF(OR(ISBLANK('Precision '!V176),L$3="N"),NA(),'Precision '!V176)</f>
        <v>#N/A</v>
      </c>
      <c r="AZ174" s="209" t="e">
        <f>IF(OR(ISBLANK('Precision '!W176),M$3="N"),NA(),'Precision '!W176)</f>
        <v>#N/A</v>
      </c>
      <c r="BA174" s="209" t="e">
        <f>IF(OR(ISBLANK('Precision '!X176),N$3="N"),NA(),'Precision '!X176)</f>
        <v>#N/A</v>
      </c>
      <c r="BB174" s="209" t="e">
        <f>IF(OR(ISBLANK('Precision '!Y176),O$3="N"),NA(),'Precision '!Y176)</f>
        <v>#N/A</v>
      </c>
      <c r="BC174" s="209" t="e">
        <f>IF(OR(ISBLANK('Precision '!Z176),P$3="N"),NA(),'Precision '!Z176)</f>
        <v>#N/A</v>
      </c>
      <c r="BD174" s="204"/>
      <c r="BE174" s="204"/>
      <c r="BF174" s="204"/>
      <c r="BG174" s="204"/>
      <c r="BH174" s="204"/>
    </row>
    <row r="175" spans="1:60" x14ac:dyDescent="0.2">
      <c r="A175" s="204"/>
      <c r="B175" s="204"/>
      <c r="C175" s="204" t="str">
        <f>IF(AND(ISNUMBER('Precision '!C177),E$2="Y"),'Precision '!C177,"")</f>
        <v/>
      </c>
      <c r="D175" s="204" t="str">
        <f>IF(AND(ISNUMBER('Precision '!D177),F$2="Y"),'Precision '!D177,"")</f>
        <v/>
      </c>
      <c r="E175" s="204" t="str">
        <f>IF(AND(ISNUMBER('Precision '!E177),G$2="Y"),'Precision '!E177,"")</f>
        <v/>
      </c>
      <c r="F175" s="204" t="str">
        <f>IF(AND(ISNUMBER('Precision '!F177),H$2="Y"),'Precision '!F177,"")</f>
        <v/>
      </c>
      <c r="G175" s="204" t="str">
        <f>IF(AND(ISNUMBER('Precision '!G177),I$2="Y"),'Precision '!G177,"")</f>
        <v/>
      </c>
      <c r="H175" s="204" t="str">
        <f>IF(AND(ISNUMBER('Precision '!H177),J$2="Y"),'Precision '!H177,"")</f>
        <v/>
      </c>
      <c r="I175" s="204" t="str">
        <f>IF(AND(ISNUMBER('Precision '!I177),K$2="Y"),'Precision '!I177,"")</f>
        <v/>
      </c>
      <c r="J175" s="204" t="str">
        <f>IF(AND(ISNUMBER('Precision '!J177),L$2="Y"),'Precision '!J177,"")</f>
        <v/>
      </c>
      <c r="K175" s="204" t="str">
        <f>IF(AND(ISNUMBER('Precision '!K177),M$2="Y"),'Precision '!K177,"")</f>
        <v/>
      </c>
      <c r="L175" s="204" t="str">
        <f>IF(AND(ISNUMBER('Precision '!L177),N$2="Y"),'Precision '!L177,"")</f>
        <v/>
      </c>
      <c r="M175" s="204" t="str">
        <f>IF(AND(ISNUMBER('Precision '!M177),O$2="Y"),'Precision '!M177,"")</f>
        <v/>
      </c>
      <c r="N175" s="204" t="str">
        <f>IF(AND(ISNUMBER('Precision '!N177),P$2="Y"),'Precision '!N177,"")</f>
        <v/>
      </c>
      <c r="O175" s="204" t="str">
        <f>IF(AND(ISNUMBER('Precision '!O177),E$3="Y"),'Precision '!O177,"")</f>
        <v/>
      </c>
      <c r="P175" s="204" t="str">
        <f>IF(AND(ISNUMBER('Precision '!P177),F$3="Y"),'Precision '!P177,"")</f>
        <v/>
      </c>
      <c r="Q175" s="204" t="str">
        <f>IF(AND(ISNUMBER('Precision '!Q177),G$3="Y"),'Precision '!Q177,"")</f>
        <v/>
      </c>
      <c r="R175" s="204" t="str">
        <f>IF(AND(ISNUMBER('Precision '!R177),H$3="Y"),'Precision '!R177,"")</f>
        <v/>
      </c>
      <c r="S175" s="204" t="str">
        <f>IF(AND(ISNUMBER('Precision '!S177),I$3="Y"),'Precision '!S177,"")</f>
        <v/>
      </c>
      <c r="T175" s="204" t="str">
        <f>IF(AND(ISNUMBER('Precision '!T177),J$3="Y"),'Precision '!T177,"")</f>
        <v/>
      </c>
      <c r="U175" s="204" t="str">
        <f>IF(AND(ISNUMBER('Precision '!U177),K$3="Y"),'Precision '!U177,"")</f>
        <v/>
      </c>
      <c r="V175" s="204" t="str">
        <f>IF(AND(ISNUMBER('Precision '!V177),L$3="Y"),'Precision '!V177,"")</f>
        <v/>
      </c>
      <c r="W175" s="204" t="str">
        <f>IF(AND(ISNUMBER('Precision '!W177),M$3="Y"),'Precision '!W177,"")</f>
        <v/>
      </c>
      <c r="X175" s="204" t="str">
        <f>IF(AND(ISNUMBER('Precision '!X177),N$3="Y"),'Precision '!X177,"")</f>
        <v/>
      </c>
      <c r="Y175" s="204" t="str">
        <f>IF(AND(ISNUMBER('Precision '!Y177),O$3="Y"),'Precision '!Y177,"")</f>
        <v/>
      </c>
      <c r="Z175" s="204" t="str">
        <f>IF(AND(ISNUMBER('Precision '!Z177),P$3="Y"),'Precision '!Z177,"")</f>
        <v/>
      </c>
      <c r="AA175" s="204"/>
      <c r="AB175" s="204"/>
      <c r="AC175" s="204"/>
      <c r="AD175" s="204"/>
      <c r="AE175" s="300">
        <v>139</v>
      </c>
      <c r="AF175" s="209" t="e">
        <f>IF(OR(ISBLANK('Precision '!C177),E$2="N"),NA(),'Precision '!C177)</f>
        <v>#N/A</v>
      </c>
      <c r="AG175" s="209" t="e">
        <f>IF(OR(ISBLANK('Precision '!D177),F$2="N"),NA(),'Precision '!D177)</f>
        <v>#N/A</v>
      </c>
      <c r="AH175" s="209" t="e">
        <f>IF(OR(ISBLANK('Precision '!E177),G$2="N"),NA(),'Precision '!E177)</f>
        <v>#N/A</v>
      </c>
      <c r="AI175" s="209" t="e">
        <f>IF(OR(ISBLANK('Precision '!F177),H$2="N"),NA(),'Precision '!F177)</f>
        <v>#N/A</v>
      </c>
      <c r="AJ175" s="209" t="e">
        <f>IF(OR(ISBLANK('Precision '!G177),I$2="N"),NA(),'Precision '!G177)</f>
        <v>#N/A</v>
      </c>
      <c r="AK175" s="209" t="e">
        <f>IF(OR(ISBLANK('Precision '!H177),J$2="N"),NA(),'Precision '!H177)</f>
        <v>#N/A</v>
      </c>
      <c r="AL175" s="209" t="e">
        <f>IF(OR(ISBLANK('Precision '!I177),K$2="N"),NA(),'Precision '!I177)</f>
        <v>#N/A</v>
      </c>
      <c r="AM175" s="209" t="e">
        <f>IF(OR(ISBLANK('Precision '!J177),L$2="N"),NA(),'Precision '!J177)</f>
        <v>#N/A</v>
      </c>
      <c r="AN175" s="209" t="e">
        <f>IF(OR(ISBLANK('Precision '!K177),M$2="N"),NA(),'Precision '!K177)</f>
        <v>#N/A</v>
      </c>
      <c r="AO175" s="209" t="e">
        <f>IF(OR(ISBLANK('Precision '!L177),N$2="N"),NA(),'Precision '!L177)</f>
        <v>#N/A</v>
      </c>
      <c r="AP175" s="209" t="e">
        <f>IF(OR(ISBLANK('Precision '!M177),O$2="N"),NA(),'Precision '!M177)</f>
        <v>#N/A</v>
      </c>
      <c r="AQ175" s="209" t="e">
        <f>IF(OR(ISBLANK('Precision '!N177),P$2="N"),NA(),'Precision '!N177)</f>
        <v>#N/A</v>
      </c>
      <c r="AR175" s="209" t="e">
        <f>IF(OR(ISBLANK('Precision '!O177),E$3="N"),NA(),'Precision '!O177)</f>
        <v>#N/A</v>
      </c>
      <c r="AS175" s="209" t="e">
        <f>IF(OR(ISBLANK('Precision '!P177),F$3="N"),NA(),'Precision '!P177)</f>
        <v>#N/A</v>
      </c>
      <c r="AT175" s="209" t="e">
        <f>IF(OR(ISBLANK('Precision '!Q177),G$3="N"),NA(),'Precision '!Q177)</f>
        <v>#N/A</v>
      </c>
      <c r="AU175" s="209" t="e">
        <f>IF(OR(ISBLANK('Precision '!R177),H$3="N"),NA(),'Precision '!R177)</f>
        <v>#N/A</v>
      </c>
      <c r="AV175" s="209" t="e">
        <f>IF(OR(ISBLANK('Precision '!S177),I$3="N"),NA(),'Precision '!S177)</f>
        <v>#N/A</v>
      </c>
      <c r="AW175" s="209" t="e">
        <f>IF(OR(ISBLANK('Precision '!T177),J$3="N"),NA(),'Precision '!T177)</f>
        <v>#N/A</v>
      </c>
      <c r="AX175" s="209" t="e">
        <f>IF(OR(ISBLANK('Precision '!U177),K$3="N"),NA(),'Precision '!U177)</f>
        <v>#N/A</v>
      </c>
      <c r="AY175" s="209" t="e">
        <f>IF(OR(ISBLANK('Precision '!V177),L$3="N"),NA(),'Precision '!V177)</f>
        <v>#N/A</v>
      </c>
      <c r="AZ175" s="209" t="e">
        <f>IF(OR(ISBLANK('Precision '!W177),M$3="N"),NA(),'Precision '!W177)</f>
        <v>#N/A</v>
      </c>
      <c r="BA175" s="209" t="e">
        <f>IF(OR(ISBLANK('Precision '!X177),N$3="N"),NA(),'Precision '!X177)</f>
        <v>#N/A</v>
      </c>
      <c r="BB175" s="209" t="e">
        <f>IF(OR(ISBLANK('Precision '!Y177),O$3="N"),NA(),'Precision '!Y177)</f>
        <v>#N/A</v>
      </c>
      <c r="BC175" s="209" t="e">
        <f>IF(OR(ISBLANK('Precision '!Z177),P$3="N"),NA(),'Precision '!Z177)</f>
        <v>#N/A</v>
      </c>
      <c r="BD175" s="204"/>
      <c r="BE175" s="204"/>
      <c r="BF175" s="204"/>
      <c r="BG175" s="204"/>
      <c r="BH175" s="204"/>
    </row>
    <row r="176" spans="1:60" x14ac:dyDescent="0.2">
      <c r="A176" s="204"/>
      <c r="B176" s="204"/>
      <c r="C176" s="204" t="str">
        <f>IF(AND(ISNUMBER('Precision '!C178),E$2="Y"),'Precision '!C178,"")</f>
        <v/>
      </c>
      <c r="D176" s="204" t="str">
        <f>IF(AND(ISNUMBER('Precision '!D178),F$2="Y"),'Precision '!D178,"")</f>
        <v/>
      </c>
      <c r="E176" s="204" t="str">
        <f>IF(AND(ISNUMBER('Precision '!E178),G$2="Y"),'Precision '!E178,"")</f>
        <v/>
      </c>
      <c r="F176" s="204" t="str">
        <f>IF(AND(ISNUMBER('Precision '!F178),H$2="Y"),'Precision '!F178,"")</f>
        <v/>
      </c>
      <c r="G176" s="204" t="str">
        <f>IF(AND(ISNUMBER('Precision '!G178),I$2="Y"),'Precision '!G178,"")</f>
        <v/>
      </c>
      <c r="H176" s="204" t="str">
        <f>IF(AND(ISNUMBER('Precision '!H178),J$2="Y"),'Precision '!H178,"")</f>
        <v/>
      </c>
      <c r="I176" s="204" t="str">
        <f>IF(AND(ISNUMBER('Precision '!I178),K$2="Y"),'Precision '!I178,"")</f>
        <v/>
      </c>
      <c r="J176" s="204" t="str">
        <f>IF(AND(ISNUMBER('Precision '!J178),L$2="Y"),'Precision '!J178,"")</f>
        <v/>
      </c>
      <c r="K176" s="204" t="str">
        <f>IF(AND(ISNUMBER('Precision '!K178),M$2="Y"),'Precision '!K178,"")</f>
        <v/>
      </c>
      <c r="L176" s="204" t="str">
        <f>IF(AND(ISNUMBER('Precision '!L178),N$2="Y"),'Precision '!L178,"")</f>
        <v/>
      </c>
      <c r="M176" s="204" t="str">
        <f>IF(AND(ISNUMBER('Precision '!M178),O$2="Y"),'Precision '!M178,"")</f>
        <v/>
      </c>
      <c r="N176" s="204" t="str">
        <f>IF(AND(ISNUMBER('Precision '!N178),P$2="Y"),'Precision '!N178,"")</f>
        <v/>
      </c>
      <c r="O176" s="204" t="str">
        <f>IF(AND(ISNUMBER('Precision '!O178),E$3="Y"),'Precision '!O178,"")</f>
        <v/>
      </c>
      <c r="P176" s="204" t="str">
        <f>IF(AND(ISNUMBER('Precision '!P178),F$3="Y"),'Precision '!P178,"")</f>
        <v/>
      </c>
      <c r="Q176" s="204" t="str">
        <f>IF(AND(ISNUMBER('Precision '!Q178),G$3="Y"),'Precision '!Q178,"")</f>
        <v/>
      </c>
      <c r="R176" s="204" t="str">
        <f>IF(AND(ISNUMBER('Precision '!R178),H$3="Y"),'Precision '!R178,"")</f>
        <v/>
      </c>
      <c r="S176" s="204" t="str">
        <f>IF(AND(ISNUMBER('Precision '!S178),I$3="Y"),'Precision '!S178,"")</f>
        <v/>
      </c>
      <c r="T176" s="204" t="str">
        <f>IF(AND(ISNUMBER('Precision '!T178),J$3="Y"),'Precision '!T178,"")</f>
        <v/>
      </c>
      <c r="U176" s="204" t="str">
        <f>IF(AND(ISNUMBER('Precision '!U178),K$3="Y"),'Precision '!U178,"")</f>
        <v/>
      </c>
      <c r="V176" s="204" t="str">
        <f>IF(AND(ISNUMBER('Precision '!V178),L$3="Y"),'Precision '!V178,"")</f>
        <v/>
      </c>
      <c r="W176" s="204" t="str">
        <f>IF(AND(ISNUMBER('Precision '!W178),M$3="Y"),'Precision '!W178,"")</f>
        <v/>
      </c>
      <c r="X176" s="204" t="str">
        <f>IF(AND(ISNUMBER('Precision '!X178),N$3="Y"),'Precision '!X178,"")</f>
        <v/>
      </c>
      <c r="Y176" s="204" t="str">
        <f>IF(AND(ISNUMBER('Precision '!Y178),O$3="Y"),'Precision '!Y178,"")</f>
        <v/>
      </c>
      <c r="Z176" s="204" t="str">
        <f>IF(AND(ISNUMBER('Precision '!Z178),P$3="Y"),'Precision '!Z178,"")</f>
        <v/>
      </c>
      <c r="AA176" s="204"/>
      <c r="AB176" s="204"/>
      <c r="AC176" s="204"/>
      <c r="AD176" s="204"/>
      <c r="AE176" s="300">
        <v>140</v>
      </c>
      <c r="AF176" s="209" t="e">
        <f>IF(OR(ISBLANK('Precision '!C178),E$2="N"),NA(),'Precision '!C178)</f>
        <v>#N/A</v>
      </c>
      <c r="AG176" s="209" t="e">
        <f>IF(OR(ISBLANK('Precision '!D178),F$2="N"),NA(),'Precision '!D178)</f>
        <v>#N/A</v>
      </c>
      <c r="AH176" s="209" t="e">
        <f>IF(OR(ISBLANK('Precision '!E178),G$2="N"),NA(),'Precision '!E178)</f>
        <v>#N/A</v>
      </c>
      <c r="AI176" s="209" t="e">
        <f>IF(OR(ISBLANK('Precision '!F178),H$2="N"),NA(),'Precision '!F178)</f>
        <v>#N/A</v>
      </c>
      <c r="AJ176" s="209" t="e">
        <f>IF(OR(ISBLANK('Precision '!G178),I$2="N"),NA(),'Precision '!G178)</f>
        <v>#N/A</v>
      </c>
      <c r="AK176" s="209" t="e">
        <f>IF(OR(ISBLANK('Precision '!H178),J$2="N"),NA(),'Precision '!H178)</f>
        <v>#N/A</v>
      </c>
      <c r="AL176" s="209" t="e">
        <f>IF(OR(ISBLANK('Precision '!I178),K$2="N"),NA(),'Precision '!I178)</f>
        <v>#N/A</v>
      </c>
      <c r="AM176" s="209" t="e">
        <f>IF(OR(ISBLANK('Precision '!J178),L$2="N"),NA(),'Precision '!J178)</f>
        <v>#N/A</v>
      </c>
      <c r="AN176" s="209" t="e">
        <f>IF(OR(ISBLANK('Precision '!K178),M$2="N"),NA(),'Precision '!K178)</f>
        <v>#N/A</v>
      </c>
      <c r="AO176" s="209" t="e">
        <f>IF(OR(ISBLANK('Precision '!L178),N$2="N"),NA(),'Precision '!L178)</f>
        <v>#N/A</v>
      </c>
      <c r="AP176" s="209" t="e">
        <f>IF(OR(ISBLANK('Precision '!M178),O$2="N"),NA(),'Precision '!M178)</f>
        <v>#N/A</v>
      </c>
      <c r="AQ176" s="209" t="e">
        <f>IF(OR(ISBLANK('Precision '!N178),P$2="N"),NA(),'Precision '!N178)</f>
        <v>#N/A</v>
      </c>
      <c r="AR176" s="209" t="e">
        <f>IF(OR(ISBLANK('Precision '!O178),E$3="N"),NA(),'Precision '!O178)</f>
        <v>#N/A</v>
      </c>
      <c r="AS176" s="209" t="e">
        <f>IF(OR(ISBLANK('Precision '!P178),F$3="N"),NA(),'Precision '!P178)</f>
        <v>#N/A</v>
      </c>
      <c r="AT176" s="209" t="e">
        <f>IF(OR(ISBLANK('Precision '!Q178),G$3="N"),NA(),'Precision '!Q178)</f>
        <v>#N/A</v>
      </c>
      <c r="AU176" s="209" t="e">
        <f>IF(OR(ISBLANK('Precision '!R178),H$3="N"),NA(),'Precision '!R178)</f>
        <v>#N/A</v>
      </c>
      <c r="AV176" s="209" t="e">
        <f>IF(OR(ISBLANK('Precision '!S178),I$3="N"),NA(),'Precision '!S178)</f>
        <v>#N/A</v>
      </c>
      <c r="AW176" s="209" t="e">
        <f>IF(OR(ISBLANK('Precision '!T178),J$3="N"),NA(),'Precision '!T178)</f>
        <v>#N/A</v>
      </c>
      <c r="AX176" s="209" t="e">
        <f>IF(OR(ISBLANK('Precision '!U178),K$3="N"),NA(),'Precision '!U178)</f>
        <v>#N/A</v>
      </c>
      <c r="AY176" s="209" t="e">
        <f>IF(OR(ISBLANK('Precision '!V178),L$3="N"),NA(),'Precision '!V178)</f>
        <v>#N/A</v>
      </c>
      <c r="AZ176" s="209" t="e">
        <f>IF(OR(ISBLANK('Precision '!W178),M$3="N"),NA(),'Precision '!W178)</f>
        <v>#N/A</v>
      </c>
      <c r="BA176" s="209" t="e">
        <f>IF(OR(ISBLANK('Precision '!X178),N$3="N"),NA(),'Precision '!X178)</f>
        <v>#N/A</v>
      </c>
      <c r="BB176" s="209" t="e">
        <f>IF(OR(ISBLANK('Precision '!Y178),O$3="N"),NA(),'Precision '!Y178)</f>
        <v>#N/A</v>
      </c>
      <c r="BC176" s="209" t="e">
        <f>IF(OR(ISBLANK('Precision '!Z178),P$3="N"),NA(),'Precision '!Z178)</f>
        <v>#N/A</v>
      </c>
      <c r="BD176" s="204"/>
      <c r="BE176" s="204"/>
      <c r="BF176" s="204"/>
      <c r="BG176" s="204"/>
      <c r="BH176" s="204"/>
    </row>
    <row r="177" spans="1:60" x14ac:dyDescent="0.2">
      <c r="A177" s="204"/>
      <c r="B177" s="204"/>
      <c r="C177" s="204" t="str">
        <f>IF(AND(ISNUMBER('Precision '!C179),E$2="Y"),'Precision '!C179,"")</f>
        <v/>
      </c>
      <c r="D177" s="204" t="str">
        <f>IF(AND(ISNUMBER('Precision '!D179),F$2="Y"),'Precision '!D179,"")</f>
        <v/>
      </c>
      <c r="E177" s="204" t="str">
        <f>IF(AND(ISNUMBER('Precision '!E179),G$2="Y"),'Precision '!E179,"")</f>
        <v/>
      </c>
      <c r="F177" s="204" t="str">
        <f>IF(AND(ISNUMBER('Precision '!F179),H$2="Y"),'Precision '!F179,"")</f>
        <v/>
      </c>
      <c r="G177" s="204" t="str">
        <f>IF(AND(ISNUMBER('Precision '!G179),I$2="Y"),'Precision '!G179,"")</f>
        <v/>
      </c>
      <c r="H177" s="204" t="str">
        <f>IF(AND(ISNUMBER('Precision '!H179),J$2="Y"),'Precision '!H179,"")</f>
        <v/>
      </c>
      <c r="I177" s="204" t="str">
        <f>IF(AND(ISNUMBER('Precision '!I179),K$2="Y"),'Precision '!I179,"")</f>
        <v/>
      </c>
      <c r="J177" s="204" t="str">
        <f>IF(AND(ISNUMBER('Precision '!J179),L$2="Y"),'Precision '!J179,"")</f>
        <v/>
      </c>
      <c r="K177" s="204" t="str">
        <f>IF(AND(ISNUMBER('Precision '!K179),M$2="Y"),'Precision '!K179,"")</f>
        <v/>
      </c>
      <c r="L177" s="204" t="str">
        <f>IF(AND(ISNUMBER('Precision '!L179),N$2="Y"),'Precision '!L179,"")</f>
        <v/>
      </c>
      <c r="M177" s="204" t="str">
        <f>IF(AND(ISNUMBER('Precision '!M179),O$2="Y"),'Precision '!M179,"")</f>
        <v/>
      </c>
      <c r="N177" s="204" t="str">
        <f>IF(AND(ISNUMBER('Precision '!N179),P$2="Y"),'Precision '!N179,"")</f>
        <v/>
      </c>
      <c r="O177" s="204" t="str">
        <f>IF(AND(ISNUMBER('Precision '!O179),E$3="Y"),'Precision '!O179,"")</f>
        <v/>
      </c>
      <c r="P177" s="204" t="str">
        <f>IF(AND(ISNUMBER('Precision '!P179),F$3="Y"),'Precision '!P179,"")</f>
        <v/>
      </c>
      <c r="Q177" s="204" t="str">
        <f>IF(AND(ISNUMBER('Precision '!Q179),G$3="Y"),'Precision '!Q179,"")</f>
        <v/>
      </c>
      <c r="R177" s="204" t="str">
        <f>IF(AND(ISNUMBER('Precision '!R179),H$3="Y"),'Precision '!R179,"")</f>
        <v/>
      </c>
      <c r="S177" s="204" t="str">
        <f>IF(AND(ISNUMBER('Precision '!S179),I$3="Y"),'Precision '!S179,"")</f>
        <v/>
      </c>
      <c r="T177" s="204" t="str">
        <f>IF(AND(ISNUMBER('Precision '!T179),J$3="Y"),'Precision '!T179,"")</f>
        <v/>
      </c>
      <c r="U177" s="204" t="str">
        <f>IF(AND(ISNUMBER('Precision '!U179),K$3="Y"),'Precision '!U179,"")</f>
        <v/>
      </c>
      <c r="V177" s="204" t="str">
        <f>IF(AND(ISNUMBER('Precision '!V179),L$3="Y"),'Precision '!V179,"")</f>
        <v/>
      </c>
      <c r="W177" s="204" t="str">
        <f>IF(AND(ISNUMBER('Precision '!W179),M$3="Y"),'Precision '!W179,"")</f>
        <v/>
      </c>
      <c r="X177" s="204" t="str">
        <f>IF(AND(ISNUMBER('Precision '!X179),N$3="Y"),'Precision '!X179,"")</f>
        <v/>
      </c>
      <c r="Y177" s="204" t="str">
        <f>IF(AND(ISNUMBER('Precision '!Y179),O$3="Y"),'Precision '!Y179,"")</f>
        <v/>
      </c>
      <c r="Z177" s="204" t="str">
        <f>IF(AND(ISNUMBER('Precision '!Z179),P$3="Y"),'Precision '!Z179,"")</f>
        <v/>
      </c>
      <c r="AA177" s="204"/>
      <c r="AB177" s="204"/>
      <c r="AC177" s="204"/>
      <c r="AD177" s="204"/>
      <c r="AE177" s="300">
        <v>141</v>
      </c>
      <c r="AF177" s="209" t="e">
        <f>IF(OR(ISBLANK('Precision '!C179),E$2="N"),NA(),'Precision '!C179)</f>
        <v>#N/A</v>
      </c>
      <c r="AG177" s="209" t="e">
        <f>IF(OR(ISBLANK('Precision '!D179),F$2="N"),NA(),'Precision '!D179)</f>
        <v>#N/A</v>
      </c>
      <c r="AH177" s="209" t="e">
        <f>IF(OR(ISBLANK('Precision '!E179),G$2="N"),NA(),'Precision '!E179)</f>
        <v>#N/A</v>
      </c>
      <c r="AI177" s="209" t="e">
        <f>IF(OR(ISBLANK('Precision '!F179),H$2="N"),NA(),'Precision '!F179)</f>
        <v>#N/A</v>
      </c>
      <c r="AJ177" s="209" t="e">
        <f>IF(OR(ISBLANK('Precision '!G179),I$2="N"),NA(),'Precision '!G179)</f>
        <v>#N/A</v>
      </c>
      <c r="AK177" s="209" t="e">
        <f>IF(OR(ISBLANK('Precision '!H179),J$2="N"),NA(),'Precision '!H179)</f>
        <v>#N/A</v>
      </c>
      <c r="AL177" s="209" t="e">
        <f>IF(OR(ISBLANK('Precision '!I179),K$2="N"),NA(),'Precision '!I179)</f>
        <v>#N/A</v>
      </c>
      <c r="AM177" s="209" t="e">
        <f>IF(OR(ISBLANK('Precision '!J179),L$2="N"),NA(),'Precision '!J179)</f>
        <v>#N/A</v>
      </c>
      <c r="AN177" s="209" t="e">
        <f>IF(OR(ISBLANK('Precision '!K179),M$2="N"),NA(),'Precision '!K179)</f>
        <v>#N/A</v>
      </c>
      <c r="AO177" s="209" t="e">
        <f>IF(OR(ISBLANK('Precision '!L179),N$2="N"),NA(),'Precision '!L179)</f>
        <v>#N/A</v>
      </c>
      <c r="AP177" s="209" t="e">
        <f>IF(OR(ISBLANK('Precision '!M179),O$2="N"),NA(),'Precision '!M179)</f>
        <v>#N/A</v>
      </c>
      <c r="AQ177" s="209" t="e">
        <f>IF(OR(ISBLANK('Precision '!N179),P$2="N"),NA(),'Precision '!N179)</f>
        <v>#N/A</v>
      </c>
      <c r="AR177" s="209" t="e">
        <f>IF(OR(ISBLANK('Precision '!O179),E$3="N"),NA(),'Precision '!O179)</f>
        <v>#N/A</v>
      </c>
      <c r="AS177" s="209" t="e">
        <f>IF(OR(ISBLANK('Precision '!P179),F$3="N"),NA(),'Precision '!P179)</f>
        <v>#N/A</v>
      </c>
      <c r="AT177" s="209" t="e">
        <f>IF(OR(ISBLANK('Precision '!Q179),G$3="N"),NA(),'Precision '!Q179)</f>
        <v>#N/A</v>
      </c>
      <c r="AU177" s="209" t="e">
        <f>IF(OR(ISBLANK('Precision '!R179),H$3="N"),NA(),'Precision '!R179)</f>
        <v>#N/A</v>
      </c>
      <c r="AV177" s="209" t="e">
        <f>IF(OR(ISBLANK('Precision '!S179),I$3="N"),NA(),'Precision '!S179)</f>
        <v>#N/A</v>
      </c>
      <c r="AW177" s="209" t="e">
        <f>IF(OR(ISBLANK('Precision '!T179),J$3="N"),NA(),'Precision '!T179)</f>
        <v>#N/A</v>
      </c>
      <c r="AX177" s="209" t="e">
        <f>IF(OR(ISBLANK('Precision '!U179),K$3="N"),NA(),'Precision '!U179)</f>
        <v>#N/A</v>
      </c>
      <c r="AY177" s="209" t="e">
        <f>IF(OR(ISBLANK('Precision '!V179),L$3="N"),NA(),'Precision '!V179)</f>
        <v>#N/A</v>
      </c>
      <c r="AZ177" s="209" t="e">
        <f>IF(OR(ISBLANK('Precision '!W179),M$3="N"),NA(),'Precision '!W179)</f>
        <v>#N/A</v>
      </c>
      <c r="BA177" s="209" t="e">
        <f>IF(OR(ISBLANK('Precision '!X179),N$3="N"),NA(),'Precision '!X179)</f>
        <v>#N/A</v>
      </c>
      <c r="BB177" s="209" t="e">
        <f>IF(OR(ISBLANK('Precision '!Y179),O$3="N"),NA(),'Precision '!Y179)</f>
        <v>#N/A</v>
      </c>
      <c r="BC177" s="209" t="e">
        <f>IF(OR(ISBLANK('Precision '!Z179),P$3="N"),NA(),'Precision '!Z179)</f>
        <v>#N/A</v>
      </c>
      <c r="BD177" s="204"/>
      <c r="BE177" s="204"/>
      <c r="BF177" s="204"/>
      <c r="BG177" s="204"/>
      <c r="BH177" s="204"/>
    </row>
    <row r="178" spans="1:60" x14ac:dyDescent="0.2">
      <c r="A178" s="204"/>
      <c r="B178" s="204"/>
      <c r="C178" s="204" t="str">
        <f>IF(AND(ISNUMBER('Precision '!C180),E$2="Y"),'Precision '!C180,"")</f>
        <v/>
      </c>
      <c r="D178" s="204" t="str">
        <f>IF(AND(ISNUMBER('Precision '!D180),F$2="Y"),'Precision '!D180,"")</f>
        <v/>
      </c>
      <c r="E178" s="204" t="str">
        <f>IF(AND(ISNUMBER('Precision '!E180),G$2="Y"),'Precision '!E180,"")</f>
        <v/>
      </c>
      <c r="F178" s="204" t="str">
        <f>IF(AND(ISNUMBER('Precision '!F180),H$2="Y"),'Precision '!F180,"")</f>
        <v/>
      </c>
      <c r="G178" s="204" t="str">
        <f>IF(AND(ISNUMBER('Precision '!G180),I$2="Y"),'Precision '!G180,"")</f>
        <v/>
      </c>
      <c r="H178" s="204" t="str">
        <f>IF(AND(ISNUMBER('Precision '!H180),J$2="Y"),'Precision '!H180,"")</f>
        <v/>
      </c>
      <c r="I178" s="204" t="str">
        <f>IF(AND(ISNUMBER('Precision '!I180),K$2="Y"),'Precision '!I180,"")</f>
        <v/>
      </c>
      <c r="J178" s="204" t="str">
        <f>IF(AND(ISNUMBER('Precision '!J180),L$2="Y"),'Precision '!J180,"")</f>
        <v/>
      </c>
      <c r="K178" s="204" t="str">
        <f>IF(AND(ISNUMBER('Precision '!K180),M$2="Y"),'Precision '!K180,"")</f>
        <v/>
      </c>
      <c r="L178" s="204" t="str">
        <f>IF(AND(ISNUMBER('Precision '!L180),N$2="Y"),'Precision '!L180,"")</f>
        <v/>
      </c>
      <c r="M178" s="204" t="str">
        <f>IF(AND(ISNUMBER('Precision '!M180),O$2="Y"),'Precision '!M180,"")</f>
        <v/>
      </c>
      <c r="N178" s="204" t="str">
        <f>IF(AND(ISNUMBER('Precision '!N180),P$2="Y"),'Precision '!N180,"")</f>
        <v/>
      </c>
      <c r="O178" s="204" t="str">
        <f>IF(AND(ISNUMBER('Precision '!O180),E$3="Y"),'Precision '!O180,"")</f>
        <v/>
      </c>
      <c r="P178" s="204" t="str">
        <f>IF(AND(ISNUMBER('Precision '!P180),F$3="Y"),'Precision '!P180,"")</f>
        <v/>
      </c>
      <c r="Q178" s="204" t="str">
        <f>IF(AND(ISNUMBER('Precision '!Q180),G$3="Y"),'Precision '!Q180,"")</f>
        <v/>
      </c>
      <c r="R178" s="204" t="str">
        <f>IF(AND(ISNUMBER('Precision '!R180),H$3="Y"),'Precision '!R180,"")</f>
        <v/>
      </c>
      <c r="S178" s="204" t="str">
        <f>IF(AND(ISNUMBER('Precision '!S180),I$3="Y"),'Precision '!S180,"")</f>
        <v/>
      </c>
      <c r="T178" s="204" t="str">
        <f>IF(AND(ISNUMBER('Precision '!T180),J$3="Y"),'Precision '!T180,"")</f>
        <v/>
      </c>
      <c r="U178" s="204" t="str">
        <f>IF(AND(ISNUMBER('Precision '!U180),K$3="Y"),'Precision '!U180,"")</f>
        <v/>
      </c>
      <c r="V178" s="204" t="str">
        <f>IF(AND(ISNUMBER('Precision '!V180),L$3="Y"),'Precision '!V180,"")</f>
        <v/>
      </c>
      <c r="W178" s="204" t="str">
        <f>IF(AND(ISNUMBER('Precision '!W180),M$3="Y"),'Precision '!W180,"")</f>
        <v/>
      </c>
      <c r="X178" s="204" t="str">
        <f>IF(AND(ISNUMBER('Precision '!X180),N$3="Y"),'Precision '!X180,"")</f>
        <v/>
      </c>
      <c r="Y178" s="204" t="str">
        <f>IF(AND(ISNUMBER('Precision '!Y180),O$3="Y"),'Precision '!Y180,"")</f>
        <v/>
      </c>
      <c r="Z178" s="204" t="str">
        <f>IF(AND(ISNUMBER('Precision '!Z180),P$3="Y"),'Precision '!Z180,"")</f>
        <v/>
      </c>
      <c r="AA178" s="204"/>
      <c r="AB178" s="204"/>
      <c r="AC178" s="204"/>
      <c r="AD178" s="204"/>
      <c r="AE178" s="300">
        <v>142</v>
      </c>
      <c r="AF178" s="209" t="e">
        <f>IF(OR(ISBLANK('Precision '!C180),E$2="N"),NA(),'Precision '!C180)</f>
        <v>#N/A</v>
      </c>
      <c r="AG178" s="209" t="e">
        <f>IF(OR(ISBLANK('Precision '!D180),F$2="N"),NA(),'Precision '!D180)</f>
        <v>#N/A</v>
      </c>
      <c r="AH178" s="209" t="e">
        <f>IF(OR(ISBLANK('Precision '!E180),G$2="N"),NA(),'Precision '!E180)</f>
        <v>#N/A</v>
      </c>
      <c r="AI178" s="209" t="e">
        <f>IF(OR(ISBLANK('Precision '!F180),H$2="N"),NA(),'Precision '!F180)</f>
        <v>#N/A</v>
      </c>
      <c r="AJ178" s="209" t="e">
        <f>IF(OR(ISBLANK('Precision '!G180),I$2="N"),NA(),'Precision '!G180)</f>
        <v>#N/A</v>
      </c>
      <c r="AK178" s="209" t="e">
        <f>IF(OR(ISBLANK('Precision '!H180),J$2="N"),NA(),'Precision '!H180)</f>
        <v>#N/A</v>
      </c>
      <c r="AL178" s="209" t="e">
        <f>IF(OR(ISBLANK('Precision '!I180),K$2="N"),NA(),'Precision '!I180)</f>
        <v>#N/A</v>
      </c>
      <c r="AM178" s="209" t="e">
        <f>IF(OR(ISBLANK('Precision '!J180),L$2="N"),NA(),'Precision '!J180)</f>
        <v>#N/A</v>
      </c>
      <c r="AN178" s="209" t="e">
        <f>IF(OR(ISBLANK('Precision '!K180),M$2="N"),NA(),'Precision '!K180)</f>
        <v>#N/A</v>
      </c>
      <c r="AO178" s="209" t="e">
        <f>IF(OR(ISBLANK('Precision '!L180),N$2="N"),NA(),'Precision '!L180)</f>
        <v>#N/A</v>
      </c>
      <c r="AP178" s="209" t="e">
        <f>IF(OR(ISBLANK('Precision '!M180),O$2="N"),NA(),'Precision '!M180)</f>
        <v>#N/A</v>
      </c>
      <c r="AQ178" s="209" t="e">
        <f>IF(OR(ISBLANK('Precision '!N180),P$2="N"),NA(),'Precision '!N180)</f>
        <v>#N/A</v>
      </c>
      <c r="AR178" s="209" t="e">
        <f>IF(OR(ISBLANK('Precision '!O180),E$3="N"),NA(),'Precision '!O180)</f>
        <v>#N/A</v>
      </c>
      <c r="AS178" s="209" t="e">
        <f>IF(OR(ISBLANK('Precision '!P180),F$3="N"),NA(),'Precision '!P180)</f>
        <v>#N/A</v>
      </c>
      <c r="AT178" s="209" t="e">
        <f>IF(OR(ISBLANK('Precision '!Q180),G$3="N"),NA(),'Precision '!Q180)</f>
        <v>#N/A</v>
      </c>
      <c r="AU178" s="209" t="e">
        <f>IF(OR(ISBLANK('Precision '!R180),H$3="N"),NA(),'Precision '!R180)</f>
        <v>#N/A</v>
      </c>
      <c r="AV178" s="209" t="e">
        <f>IF(OR(ISBLANK('Precision '!S180),I$3="N"),NA(),'Precision '!S180)</f>
        <v>#N/A</v>
      </c>
      <c r="AW178" s="209" t="e">
        <f>IF(OR(ISBLANK('Precision '!T180),J$3="N"),NA(),'Precision '!T180)</f>
        <v>#N/A</v>
      </c>
      <c r="AX178" s="209" t="e">
        <f>IF(OR(ISBLANK('Precision '!U180),K$3="N"),NA(),'Precision '!U180)</f>
        <v>#N/A</v>
      </c>
      <c r="AY178" s="209" t="e">
        <f>IF(OR(ISBLANK('Precision '!V180),L$3="N"),NA(),'Precision '!V180)</f>
        <v>#N/A</v>
      </c>
      <c r="AZ178" s="209" t="e">
        <f>IF(OR(ISBLANK('Precision '!W180),M$3="N"),NA(),'Precision '!W180)</f>
        <v>#N/A</v>
      </c>
      <c r="BA178" s="209" t="e">
        <f>IF(OR(ISBLANK('Precision '!X180),N$3="N"),NA(),'Precision '!X180)</f>
        <v>#N/A</v>
      </c>
      <c r="BB178" s="209" t="e">
        <f>IF(OR(ISBLANK('Precision '!Y180),O$3="N"),NA(),'Precision '!Y180)</f>
        <v>#N/A</v>
      </c>
      <c r="BC178" s="209" t="e">
        <f>IF(OR(ISBLANK('Precision '!Z180),P$3="N"),NA(),'Precision '!Z180)</f>
        <v>#N/A</v>
      </c>
      <c r="BD178" s="204"/>
      <c r="BE178" s="204"/>
      <c r="BF178" s="204"/>
      <c r="BG178" s="204"/>
      <c r="BH178" s="204"/>
    </row>
    <row r="179" spans="1:60" x14ac:dyDescent="0.2">
      <c r="A179" s="204"/>
      <c r="B179" s="204"/>
      <c r="C179" s="204" t="str">
        <f>IF(AND(ISNUMBER('Precision '!C181),E$2="Y"),'Precision '!C181,"")</f>
        <v/>
      </c>
      <c r="D179" s="204" t="str">
        <f>IF(AND(ISNUMBER('Precision '!D181),F$2="Y"),'Precision '!D181,"")</f>
        <v/>
      </c>
      <c r="E179" s="204" t="str">
        <f>IF(AND(ISNUMBER('Precision '!E181),G$2="Y"),'Precision '!E181,"")</f>
        <v/>
      </c>
      <c r="F179" s="204" t="str">
        <f>IF(AND(ISNUMBER('Precision '!F181),H$2="Y"),'Precision '!F181,"")</f>
        <v/>
      </c>
      <c r="G179" s="204" t="str">
        <f>IF(AND(ISNUMBER('Precision '!G181),I$2="Y"),'Precision '!G181,"")</f>
        <v/>
      </c>
      <c r="H179" s="204" t="str">
        <f>IF(AND(ISNUMBER('Precision '!H181),J$2="Y"),'Precision '!H181,"")</f>
        <v/>
      </c>
      <c r="I179" s="204" t="str">
        <f>IF(AND(ISNUMBER('Precision '!I181),K$2="Y"),'Precision '!I181,"")</f>
        <v/>
      </c>
      <c r="J179" s="204" t="str">
        <f>IF(AND(ISNUMBER('Precision '!J181),L$2="Y"),'Precision '!J181,"")</f>
        <v/>
      </c>
      <c r="K179" s="204" t="str">
        <f>IF(AND(ISNUMBER('Precision '!K181),M$2="Y"),'Precision '!K181,"")</f>
        <v/>
      </c>
      <c r="L179" s="204" t="str">
        <f>IF(AND(ISNUMBER('Precision '!L181),N$2="Y"),'Precision '!L181,"")</f>
        <v/>
      </c>
      <c r="M179" s="204" t="str">
        <f>IF(AND(ISNUMBER('Precision '!M181),O$2="Y"),'Precision '!M181,"")</f>
        <v/>
      </c>
      <c r="N179" s="204" t="str">
        <f>IF(AND(ISNUMBER('Precision '!N181),P$2="Y"),'Precision '!N181,"")</f>
        <v/>
      </c>
      <c r="O179" s="204" t="str">
        <f>IF(AND(ISNUMBER('Precision '!O181),E$3="Y"),'Precision '!O181,"")</f>
        <v/>
      </c>
      <c r="P179" s="204" t="str">
        <f>IF(AND(ISNUMBER('Precision '!P181),F$3="Y"),'Precision '!P181,"")</f>
        <v/>
      </c>
      <c r="Q179" s="204" t="str">
        <f>IF(AND(ISNUMBER('Precision '!Q181),G$3="Y"),'Precision '!Q181,"")</f>
        <v/>
      </c>
      <c r="R179" s="204" t="str">
        <f>IF(AND(ISNUMBER('Precision '!R181),H$3="Y"),'Precision '!R181,"")</f>
        <v/>
      </c>
      <c r="S179" s="204" t="str">
        <f>IF(AND(ISNUMBER('Precision '!S181),I$3="Y"),'Precision '!S181,"")</f>
        <v/>
      </c>
      <c r="T179" s="204" t="str">
        <f>IF(AND(ISNUMBER('Precision '!T181),J$3="Y"),'Precision '!T181,"")</f>
        <v/>
      </c>
      <c r="U179" s="204" t="str">
        <f>IF(AND(ISNUMBER('Precision '!U181),K$3="Y"),'Precision '!U181,"")</f>
        <v/>
      </c>
      <c r="V179" s="204" t="str">
        <f>IF(AND(ISNUMBER('Precision '!V181),L$3="Y"),'Precision '!V181,"")</f>
        <v/>
      </c>
      <c r="W179" s="204" t="str">
        <f>IF(AND(ISNUMBER('Precision '!W181),M$3="Y"),'Precision '!W181,"")</f>
        <v/>
      </c>
      <c r="X179" s="204" t="str">
        <f>IF(AND(ISNUMBER('Precision '!X181),N$3="Y"),'Precision '!X181,"")</f>
        <v/>
      </c>
      <c r="Y179" s="204" t="str">
        <f>IF(AND(ISNUMBER('Precision '!Y181),O$3="Y"),'Precision '!Y181,"")</f>
        <v/>
      </c>
      <c r="Z179" s="204" t="str">
        <f>IF(AND(ISNUMBER('Precision '!Z181),P$3="Y"),'Precision '!Z181,"")</f>
        <v/>
      </c>
      <c r="AA179" s="204"/>
      <c r="AB179" s="204"/>
      <c r="AC179" s="204"/>
      <c r="AD179" s="204"/>
      <c r="AE179" s="300">
        <v>143</v>
      </c>
      <c r="AF179" s="209" t="e">
        <f>IF(OR(ISBLANK('Precision '!C181),E$2="N"),NA(),'Precision '!C181)</f>
        <v>#N/A</v>
      </c>
      <c r="AG179" s="209" t="e">
        <f>IF(OR(ISBLANK('Precision '!D181),F$2="N"),NA(),'Precision '!D181)</f>
        <v>#N/A</v>
      </c>
      <c r="AH179" s="209" t="e">
        <f>IF(OR(ISBLANK('Precision '!E181),G$2="N"),NA(),'Precision '!E181)</f>
        <v>#N/A</v>
      </c>
      <c r="AI179" s="209" t="e">
        <f>IF(OR(ISBLANK('Precision '!F181),H$2="N"),NA(),'Precision '!F181)</f>
        <v>#N/A</v>
      </c>
      <c r="AJ179" s="209" t="e">
        <f>IF(OR(ISBLANK('Precision '!G181),I$2="N"),NA(),'Precision '!G181)</f>
        <v>#N/A</v>
      </c>
      <c r="AK179" s="209" t="e">
        <f>IF(OR(ISBLANK('Precision '!H181),J$2="N"),NA(),'Precision '!H181)</f>
        <v>#N/A</v>
      </c>
      <c r="AL179" s="209" t="e">
        <f>IF(OR(ISBLANK('Precision '!I181),K$2="N"),NA(),'Precision '!I181)</f>
        <v>#N/A</v>
      </c>
      <c r="AM179" s="209" t="e">
        <f>IF(OR(ISBLANK('Precision '!J181),L$2="N"),NA(),'Precision '!J181)</f>
        <v>#N/A</v>
      </c>
      <c r="AN179" s="209" t="e">
        <f>IF(OR(ISBLANK('Precision '!K181),M$2="N"),NA(),'Precision '!K181)</f>
        <v>#N/A</v>
      </c>
      <c r="AO179" s="209" t="e">
        <f>IF(OR(ISBLANK('Precision '!L181),N$2="N"),NA(),'Precision '!L181)</f>
        <v>#N/A</v>
      </c>
      <c r="AP179" s="209" t="e">
        <f>IF(OR(ISBLANK('Precision '!M181),O$2="N"),NA(),'Precision '!M181)</f>
        <v>#N/A</v>
      </c>
      <c r="AQ179" s="209" t="e">
        <f>IF(OR(ISBLANK('Precision '!N181),P$2="N"),NA(),'Precision '!N181)</f>
        <v>#N/A</v>
      </c>
      <c r="AR179" s="209" t="e">
        <f>IF(OR(ISBLANK('Precision '!O181),E$3="N"),NA(),'Precision '!O181)</f>
        <v>#N/A</v>
      </c>
      <c r="AS179" s="209" t="e">
        <f>IF(OR(ISBLANK('Precision '!P181),F$3="N"),NA(),'Precision '!P181)</f>
        <v>#N/A</v>
      </c>
      <c r="AT179" s="209" t="e">
        <f>IF(OR(ISBLANK('Precision '!Q181),G$3="N"),NA(),'Precision '!Q181)</f>
        <v>#N/A</v>
      </c>
      <c r="AU179" s="209" t="e">
        <f>IF(OR(ISBLANK('Precision '!R181),H$3="N"),NA(),'Precision '!R181)</f>
        <v>#N/A</v>
      </c>
      <c r="AV179" s="209" t="e">
        <f>IF(OR(ISBLANK('Precision '!S181),I$3="N"),NA(),'Precision '!S181)</f>
        <v>#N/A</v>
      </c>
      <c r="AW179" s="209" t="e">
        <f>IF(OR(ISBLANK('Precision '!T181),J$3="N"),NA(),'Precision '!T181)</f>
        <v>#N/A</v>
      </c>
      <c r="AX179" s="209" t="e">
        <f>IF(OR(ISBLANK('Precision '!U181),K$3="N"),NA(),'Precision '!U181)</f>
        <v>#N/A</v>
      </c>
      <c r="AY179" s="209" t="e">
        <f>IF(OR(ISBLANK('Precision '!V181),L$3="N"),NA(),'Precision '!V181)</f>
        <v>#N/A</v>
      </c>
      <c r="AZ179" s="209" t="e">
        <f>IF(OR(ISBLANK('Precision '!W181),M$3="N"),NA(),'Precision '!W181)</f>
        <v>#N/A</v>
      </c>
      <c r="BA179" s="209" t="e">
        <f>IF(OR(ISBLANK('Precision '!X181),N$3="N"),NA(),'Precision '!X181)</f>
        <v>#N/A</v>
      </c>
      <c r="BB179" s="209" t="e">
        <f>IF(OR(ISBLANK('Precision '!Y181),O$3="N"),NA(),'Precision '!Y181)</f>
        <v>#N/A</v>
      </c>
      <c r="BC179" s="209" t="e">
        <f>IF(OR(ISBLANK('Precision '!Z181),P$3="N"),NA(),'Precision '!Z181)</f>
        <v>#N/A</v>
      </c>
      <c r="BD179" s="204"/>
      <c r="BE179" s="204"/>
      <c r="BF179" s="204"/>
      <c r="BG179" s="204"/>
      <c r="BH179" s="204"/>
    </row>
    <row r="180" spans="1:60" x14ac:dyDescent="0.2">
      <c r="A180" s="204"/>
      <c r="B180" s="204"/>
      <c r="C180" s="204" t="str">
        <f>IF(AND(ISNUMBER('Precision '!C182),E$2="Y"),'Precision '!C182,"")</f>
        <v/>
      </c>
      <c r="D180" s="204" t="str">
        <f>IF(AND(ISNUMBER('Precision '!D182),F$2="Y"),'Precision '!D182,"")</f>
        <v/>
      </c>
      <c r="E180" s="204" t="str">
        <f>IF(AND(ISNUMBER('Precision '!E182),G$2="Y"),'Precision '!E182,"")</f>
        <v/>
      </c>
      <c r="F180" s="204" t="str">
        <f>IF(AND(ISNUMBER('Precision '!F182),H$2="Y"),'Precision '!F182,"")</f>
        <v/>
      </c>
      <c r="G180" s="204" t="str">
        <f>IF(AND(ISNUMBER('Precision '!G182),I$2="Y"),'Precision '!G182,"")</f>
        <v/>
      </c>
      <c r="H180" s="204" t="str">
        <f>IF(AND(ISNUMBER('Precision '!H182),J$2="Y"),'Precision '!H182,"")</f>
        <v/>
      </c>
      <c r="I180" s="204" t="str">
        <f>IF(AND(ISNUMBER('Precision '!I182),K$2="Y"),'Precision '!I182,"")</f>
        <v/>
      </c>
      <c r="J180" s="204" t="str">
        <f>IF(AND(ISNUMBER('Precision '!J182),L$2="Y"),'Precision '!J182,"")</f>
        <v/>
      </c>
      <c r="K180" s="204" t="str">
        <f>IF(AND(ISNUMBER('Precision '!K182),M$2="Y"),'Precision '!K182,"")</f>
        <v/>
      </c>
      <c r="L180" s="204" t="str">
        <f>IF(AND(ISNUMBER('Precision '!L182),N$2="Y"),'Precision '!L182,"")</f>
        <v/>
      </c>
      <c r="M180" s="204" t="str">
        <f>IF(AND(ISNUMBER('Precision '!M182),O$2="Y"),'Precision '!M182,"")</f>
        <v/>
      </c>
      <c r="N180" s="204" t="str">
        <f>IF(AND(ISNUMBER('Precision '!N182),P$2="Y"),'Precision '!N182,"")</f>
        <v/>
      </c>
      <c r="O180" s="204" t="str">
        <f>IF(AND(ISNUMBER('Precision '!O182),E$3="Y"),'Precision '!O182,"")</f>
        <v/>
      </c>
      <c r="P180" s="204" t="str">
        <f>IF(AND(ISNUMBER('Precision '!P182),F$3="Y"),'Precision '!P182,"")</f>
        <v/>
      </c>
      <c r="Q180" s="204" t="str">
        <f>IF(AND(ISNUMBER('Precision '!Q182),G$3="Y"),'Precision '!Q182,"")</f>
        <v/>
      </c>
      <c r="R180" s="204" t="str">
        <f>IF(AND(ISNUMBER('Precision '!R182),H$3="Y"),'Precision '!R182,"")</f>
        <v/>
      </c>
      <c r="S180" s="204" t="str">
        <f>IF(AND(ISNUMBER('Precision '!S182),I$3="Y"),'Precision '!S182,"")</f>
        <v/>
      </c>
      <c r="T180" s="204" t="str">
        <f>IF(AND(ISNUMBER('Precision '!T182),J$3="Y"),'Precision '!T182,"")</f>
        <v/>
      </c>
      <c r="U180" s="204" t="str">
        <f>IF(AND(ISNUMBER('Precision '!U182),K$3="Y"),'Precision '!U182,"")</f>
        <v/>
      </c>
      <c r="V180" s="204" t="str">
        <f>IF(AND(ISNUMBER('Precision '!V182),L$3="Y"),'Precision '!V182,"")</f>
        <v/>
      </c>
      <c r="W180" s="204" t="str">
        <f>IF(AND(ISNUMBER('Precision '!W182),M$3="Y"),'Precision '!W182,"")</f>
        <v/>
      </c>
      <c r="X180" s="204" t="str">
        <f>IF(AND(ISNUMBER('Precision '!X182),N$3="Y"),'Precision '!X182,"")</f>
        <v/>
      </c>
      <c r="Y180" s="204" t="str">
        <f>IF(AND(ISNUMBER('Precision '!Y182),O$3="Y"),'Precision '!Y182,"")</f>
        <v/>
      </c>
      <c r="Z180" s="204" t="str">
        <f>IF(AND(ISNUMBER('Precision '!Z182),P$3="Y"),'Precision '!Z182,"")</f>
        <v/>
      </c>
      <c r="AA180" s="204"/>
      <c r="AB180" s="204"/>
      <c r="AC180" s="204"/>
      <c r="AD180" s="204"/>
      <c r="AE180" s="300">
        <v>144</v>
      </c>
      <c r="AF180" s="209" t="e">
        <f>IF(OR(ISBLANK('Precision '!C182),E$2="N"),NA(),'Precision '!C182)</f>
        <v>#N/A</v>
      </c>
      <c r="AG180" s="209" t="e">
        <f>IF(OR(ISBLANK('Precision '!D182),F$2="N"),NA(),'Precision '!D182)</f>
        <v>#N/A</v>
      </c>
      <c r="AH180" s="209" t="e">
        <f>IF(OR(ISBLANK('Precision '!E182),G$2="N"),NA(),'Precision '!E182)</f>
        <v>#N/A</v>
      </c>
      <c r="AI180" s="209" t="e">
        <f>IF(OR(ISBLANK('Precision '!F182),H$2="N"),NA(),'Precision '!F182)</f>
        <v>#N/A</v>
      </c>
      <c r="AJ180" s="209" t="e">
        <f>IF(OR(ISBLANK('Precision '!G182),I$2="N"),NA(),'Precision '!G182)</f>
        <v>#N/A</v>
      </c>
      <c r="AK180" s="209" t="e">
        <f>IF(OR(ISBLANK('Precision '!H182),J$2="N"),NA(),'Precision '!H182)</f>
        <v>#N/A</v>
      </c>
      <c r="AL180" s="209" t="e">
        <f>IF(OR(ISBLANK('Precision '!I182),K$2="N"),NA(),'Precision '!I182)</f>
        <v>#N/A</v>
      </c>
      <c r="AM180" s="209" t="e">
        <f>IF(OR(ISBLANK('Precision '!J182),L$2="N"),NA(),'Precision '!J182)</f>
        <v>#N/A</v>
      </c>
      <c r="AN180" s="209" t="e">
        <f>IF(OR(ISBLANK('Precision '!K182),M$2="N"),NA(),'Precision '!K182)</f>
        <v>#N/A</v>
      </c>
      <c r="AO180" s="209" t="e">
        <f>IF(OR(ISBLANK('Precision '!L182),N$2="N"),NA(),'Precision '!L182)</f>
        <v>#N/A</v>
      </c>
      <c r="AP180" s="209" t="e">
        <f>IF(OR(ISBLANK('Precision '!M182),O$2="N"),NA(),'Precision '!M182)</f>
        <v>#N/A</v>
      </c>
      <c r="AQ180" s="209" t="e">
        <f>IF(OR(ISBLANK('Precision '!N182),P$2="N"),NA(),'Precision '!N182)</f>
        <v>#N/A</v>
      </c>
      <c r="AR180" s="209" t="e">
        <f>IF(OR(ISBLANK('Precision '!O182),E$3="N"),NA(),'Precision '!O182)</f>
        <v>#N/A</v>
      </c>
      <c r="AS180" s="209" t="e">
        <f>IF(OR(ISBLANK('Precision '!P182),F$3="N"),NA(),'Precision '!P182)</f>
        <v>#N/A</v>
      </c>
      <c r="AT180" s="209" t="e">
        <f>IF(OR(ISBLANK('Precision '!Q182),G$3="N"),NA(),'Precision '!Q182)</f>
        <v>#N/A</v>
      </c>
      <c r="AU180" s="209" t="e">
        <f>IF(OR(ISBLANK('Precision '!R182),H$3="N"),NA(),'Precision '!R182)</f>
        <v>#N/A</v>
      </c>
      <c r="AV180" s="209" t="e">
        <f>IF(OR(ISBLANK('Precision '!S182),I$3="N"),NA(),'Precision '!S182)</f>
        <v>#N/A</v>
      </c>
      <c r="AW180" s="209" t="e">
        <f>IF(OR(ISBLANK('Precision '!T182),J$3="N"),NA(),'Precision '!T182)</f>
        <v>#N/A</v>
      </c>
      <c r="AX180" s="209" t="e">
        <f>IF(OR(ISBLANK('Precision '!U182),K$3="N"),NA(),'Precision '!U182)</f>
        <v>#N/A</v>
      </c>
      <c r="AY180" s="209" t="e">
        <f>IF(OR(ISBLANK('Precision '!V182),L$3="N"),NA(),'Precision '!V182)</f>
        <v>#N/A</v>
      </c>
      <c r="AZ180" s="209" t="e">
        <f>IF(OR(ISBLANK('Precision '!W182),M$3="N"),NA(),'Precision '!W182)</f>
        <v>#N/A</v>
      </c>
      <c r="BA180" s="209" t="e">
        <f>IF(OR(ISBLANK('Precision '!X182),N$3="N"),NA(),'Precision '!X182)</f>
        <v>#N/A</v>
      </c>
      <c r="BB180" s="209" t="e">
        <f>IF(OR(ISBLANK('Precision '!Y182),O$3="N"),NA(),'Precision '!Y182)</f>
        <v>#N/A</v>
      </c>
      <c r="BC180" s="209" t="e">
        <f>IF(OR(ISBLANK('Precision '!Z182),P$3="N"),NA(),'Precision '!Z182)</f>
        <v>#N/A</v>
      </c>
      <c r="BD180" s="204"/>
      <c r="BE180" s="204"/>
      <c r="BF180" s="204"/>
      <c r="BG180" s="204"/>
      <c r="BH180" s="204"/>
    </row>
    <row r="181" spans="1:60" x14ac:dyDescent="0.2">
      <c r="A181" s="204"/>
      <c r="B181" s="204"/>
      <c r="C181" s="204" t="str">
        <f>IF(AND(ISNUMBER('Precision '!C183),E$2="Y"),'Precision '!C183,"")</f>
        <v/>
      </c>
      <c r="D181" s="204" t="str">
        <f>IF(AND(ISNUMBER('Precision '!D183),F$2="Y"),'Precision '!D183,"")</f>
        <v/>
      </c>
      <c r="E181" s="204" t="str">
        <f>IF(AND(ISNUMBER('Precision '!E183),G$2="Y"),'Precision '!E183,"")</f>
        <v/>
      </c>
      <c r="F181" s="204" t="str">
        <f>IF(AND(ISNUMBER('Precision '!F183),H$2="Y"),'Precision '!F183,"")</f>
        <v/>
      </c>
      <c r="G181" s="204" t="str">
        <f>IF(AND(ISNUMBER('Precision '!G183),I$2="Y"),'Precision '!G183,"")</f>
        <v/>
      </c>
      <c r="H181" s="204" t="str">
        <f>IF(AND(ISNUMBER('Precision '!H183),J$2="Y"),'Precision '!H183,"")</f>
        <v/>
      </c>
      <c r="I181" s="204" t="str">
        <f>IF(AND(ISNUMBER('Precision '!I183),K$2="Y"),'Precision '!I183,"")</f>
        <v/>
      </c>
      <c r="J181" s="204" t="str">
        <f>IF(AND(ISNUMBER('Precision '!J183),L$2="Y"),'Precision '!J183,"")</f>
        <v/>
      </c>
      <c r="K181" s="204" t="str">
        <f>IF(AND(ISNUMBER('Precision '!K183),M$2="Y"),'Precision '!K183,"")</f>
        <v/>
      </c>
      <c r="L181" s="204" t="str">
        <f>IF(AND(ISNUMBER('Precision '!L183),N$2="Y"),'Precision '!L183,"")</f>
        <v/>
      </c>
      <c r="M181" s="204" t="str">
        <f>IF(AND(ISNUMBER('Precision '!M183),O$2="Y"),'Precision '!M183,"")</f>
        <v/>
      </c>
      <c r="N181" s="204" t="str">
        <f>IF(AND(ISNUMBER('Precision '!N183),P$2="Y"),'Precision '!N183,"")</f>
        <v/>
      </c>
      <c r="O181" s="204" t="str">
        <f>IF(AND(ISNUMBER('Precision '!O183),E$3="Y"),'Precision '!O183,"")</f>
        <v/>
      </c>
      <c r="P181" s="204" t="str">
        <f>IF(AND(ISNUMBER('Precision '!P183),F$3="Y"),'Precision '!P183,"")</f>
        <v/>
      </c>
      <c r="Q181" s="204" t="str">
        <f>IF(AND(ISNUMBER('Precision '!Q183),G$3="Y"),'Precision '!Q183,"")</f>
        <v/>
      </c>
      <c r="R181" s="204" t="str">
        <f>IF(AND(ISNUMBER('Precision '!R183),H$3="Y"),'Precision '!R183,"")</f>
        <v/>
      </c>
      <c r="S181" s="204" t="str">
        <f>IF(AND(ISNUMBER('Precision '!S183),I$3="Y"),'Precision '!S183,"")</f>
        <v/>
      </c>
      <c r="T181" s="204" t="str">
        <f>IF(AND(ISNUMBER('Precision '!T183),J$3="Y"),'Precision '!T183,"")</f>
        <v/>
      </c>
      <c r="U181" s="204" t="str">
        <f>IF(AND(ISNUMBER('Precision '!U183),K$3="Y"),'Precision '!U183,"")</f>
        <v/>
      </c>
      <c r="V181" s="204" t="str">
        <f>IF(AND(ISNUMBER('Precision '!V183),L$3="Y"),'Precision '!V183,"")</f>
        <v/>
      </c>
      <c r="W181" s="204" t="str">
        <f>IF(AND(ISNUMBER('Precision '!W183),M$3="Y"),'Precision '!W183,"")</f>
        <v/>
      </c>
      <c r="X181" s="204" t="str">
        <f>IF(AND(ISNUMBER('Precision '!X183),N$3="Y"),'Precision '!X183,"")</f>
        <v/>
      </c>
      <c r="Y181" s="204" t="str">
        <f>IF(AND(ISNUMBER('Precision '!Y183),O$3="Y"),'Precision '!Y183,"")</f>
        <v/>
      </c>
      <c r="Z181" s="204" t="str">
        <f>IF(AND(ISNUMBER('Precision '!Z183),P$3="Y"),'Precision '!Z183,"")</f>
        <v/>
      </c>
      <c r="AA181" s="204"/>
      <c r="AB181" s="204"/>
      <c r="AC181" s="204"/>
      <c r="AD181" s="204"/>
      <c r="AE181" s="300">
        <v>145</v>
      </c>
      <c r="AF181" s="209" t="e">
        <f>IF(OR(ISBLANK('Precision '!C183),E$2="N"),NA(),'Precision '!C183)</f>
        <v>#N/A</v>
      </c>
      <c r="AG181" s="209" t="e">
        <f>IF(OR(ISBLANK('Precision '!D183),F$2="N"),NA(),'Precision '!D183)</f>
        <v>#N/A</v>
      </c>
      <c r="AH181" s="209" t="e">
        <f>IF(OR(ISBLANK('Precision '!E183),G$2="N"),NA(),'Precision '!E183)</f>
        <v>#N/A</v>
      </c>
      <c r="AI181" s="209" t="e">
        <f>IF(OR(ISBLANK('Precision '!F183),H$2="N"),NA(),'Precision '!F183)</f>
        <v>#N/A</v>
      </c>
      <c r="AJ181" s="209" t="e">
        <f>IF(OR(ISBLANK('Precision '!G183),I$2="N"),NA(),'Precision '!G183)</f>
        <v>#N/A</v>
      </c>
      <c r="AK181" s="209" t="e">
        <f>IF(OR(ISBLANK('Precision '!H183),J$2="N"),NA(),'Precision '!H183)</f>
        <v>#N/A</v>
      </c>
      <c r="AL181" s="209" t="e">
        <f>IF(OR(ISBLANK('Precision '!I183),K$2="N"),NA(),'Precision '!I183)</f>
        <v>#N/A</v>
      </c>
      <c r="AM181" s="209" t="e">
        <f>IF(OR(ISBLANK('Precision '!J183),L$2="N"),NA(),'Precision '!J183)</f>
        <v>#N/A</v>
      </c>
      <c r="AN181" s="209" t="e">
        <f>IF(OR(ISBLANK('Precision '!K183),M$2="N"),NA(),'Precision '!K183)</f>
        <v>#N/A</v>
      </c>
      <c r="AO181" s="209" t="e">
        <f>IF(OR(ISBLANK('Precision '!L183),N$2="N"),NA(),'Precision '!L183)</f>
        <v>#N/A</v>
      </c>
      <c r="AP181" s="209" t="e">
        <f>IF(OR(ISBLANK('Precision '!M183),O$2="N"),NA(),'Precision '!M183)</f>
        <v>#N/A</v>
      </c>
      <c r="AQ181" s="209" t="e">
        <f>IF(OR(ISBLANK('Precision '!N183),P$2="N"),NA(),'Precision '!N183)</f>
        <v>#N/A</v>
      </c>
      <c r="AR181" s="209" t="e">
        <f>IF(OR(ISBLANK('Precision '!O183),E$3="N"),NA(),'Precision '!O183)</f>
        <v>#N/A</v>
      </c>
      <c r="AS181" s="209" t="e">
        <f>IF(OR(ISBLANK('Precision '!P183),F$3="N"),NA(),'Precision '!P183)</f>
        <v>#N/A</v>
      </c>
      <c r="AT181" s="209" t="e">
        <f>IF(OR(ISBLANK('Precision '!Q183),G$3="N"),NA(),'Precision '!Q183)</f>
        <v>#N/A</v>
      </c>
      <c r="AU181" s="209" t="e">
        <f>IF(OR(ISBLANK('Precision '!R183),H$3="N"),NA(),'Precision '!R183)</f>
        <v>#N/A</v>
      </c>
      <c r="AV181" s="209" t="e">
        <f>IF(OR(ISBLANK('Precision '!S183),I$3="N"),NA(),'Precision '!S183)</f>
        <v>#N/A</v>
      </c>
      <c r="AW181" s="209" t="e">
        <f>IF(OR(ISBLANK('Precision '!T183),J$3="N"),NA(),'Precision '!T183)</f>
        <v>#N/A</v>
      </c>
      <c r="AX181" s="209" t="e">
        <f>IF(OR(ISBLANK('Precision '!U183),K$3="N"),NA(),'Precision '!U183)</f>
        <v>#N/A</v>
      </c>
      <c r="AY181" s="209" t="e">
        <f>IF(OR(ISBLANK('Precision '!V183),L$3="N"),NA(),'Precision '!V183)</f>
        <v>#N/A</v>
      </c>
      <c r="AZ181" s="209" t="e">
        <f>IF(OR(ISBLANK('Precision '!W183),M$3="N"),NA(),'Precision '!W183)</f>
        <v>#N/A</v>
      </c>
      <c r="BA181" s="209" t="e">
        <f>IF(OR(ISBLANK('Precision '!X183),N$3="N"),NA(),'Precision '!X183)</f>
        <v>#N/A</v>
      </c>
      <c r="BB181" s="209" t="e">
        <f>IF(OR(ISBLANK('Precision '!Y183),O$3="N"),NA(),'Precision '!Y183)</f>
        <v>#N/A</v>
      </c>
      <c r="BC181" s="209" t="e">
        <f>IF(OR(ISBLANK('Precision '!Z183),P$3="N"),NA(),'Precision '!Z183)</f>
        <v>#N/A</v>
      </c>
      <c r="BD181" s="204"/>
      <c r="BE181" s="204"/>
      <c r="BF181" s="204"/>
      <c r="BG181" s="204"/>
      <c r="BH181" s="204"/>
    </row>
    <row r="182" spans="1:60" x14ac:dyDescent="0.2">
      <c r="A182" s="204"/>
      <c r="B182" s="204"/>
      <c r="C182" s="204" t="str">
        <f>IF(AND(ISNUMBER('Precision '!C184),E$2="Y"),'Precision '!C184,"")</f>
        <v/>
      </c>
      <c r="D182" s="204" t="str">
        <f>IF(AND(ISNUMBER('Precision '!D184),F$2="Y"),'Precision '!D184,"")</f>
        <v/>
      </c>
      <c r="E182" s="204" t="str">
        <f>IF(AND(ISNUMBER('Precision '!E184),G$2="Y"),'Precision '!E184,"")</f>
        <v/>
      </c>
      <c r="F182" s="204" t="str">
        <f>IF(AND(ISNUMBER('Precision '!F184),H$2="Y"),'Precision '!F184,"")</f>
        <v/>
      </c>
      <c r="G182" s="204" t="str">
        <f>IF(AND(ISNUMBER('Precision '!G184),I$2="Y"),'Precision '!G184,"")</f>
        <v/>
      </c>
      <c r="H182" s="204" t="str">
        <f>IF(AND(ISNUMBER('Precision '!H184),J$2="Y"),'Precision '!H184,"")</f>
        <v/>
      </c>
      <c r="I182" s="204" t="str">
        <f>IF(AND(ISNUMBER('Precision '!I184),K$2="Y"),'Precision '!I184,"")</f>
        <v/>
      </c>
      <c r="J182" s="204" t="str">
        <f>IF(AND(ISNUMBER('Precision '!J184),L$2="Y"),'Precision '!J184,"")</f>
        <v/>
      </c>
      <c r="K182" s="204" t="str">
        <f>IF(AND(ISNUMBER('Precision '!K184),M$2="Y"),'Precision '!K184,"")</f>
        <v/>
      </c>
      <c r="L182" s="204" t="str">
        <f>IF(AND(ISNUMBER('Precision '!L184),N$2="Y"),'Precision '!L184,"")</f>
        <v/>
      </c>
      <c r="M182" s="204" t="str">
        <f>IF(AND(ISNUMBER('Precision '!M184),O$2="Y"),'Precision '!M184,"")</f>
        <v/>
      </c>
      <c r="N182" s="204" t="str">
        <f>IF(AND(ISNUMBER('Precision '!N184),P$2="Y"),'Precision '!N184,"")</f>
        <v/>
      </c>
      <c r="O182" s="204" t="str">
        <f>IF(AND(ISNUMBER('Precision '!O184),E$3="Y"),'Precision '!O184,"")</f>
        <v/>
      </c>
      <c r="P182" s="204" t="str">
        <f>IF(AND(ISNUMBER('Precision '!P184),F$3="Y"),'Precision '!P184,"")</f>
        <v/>
      </c>
      <c r="Q182" s="204" t="str">
        <f>IF(AND(ISNUMBER('Precision '!Q184),G$3="Y"),'Precision '!Q184,"")</f>
        <v/>
      </c>
      <c r="R182" s="204" t="str">
        <f>IF(AND(ISNUMBER('Precision '!R184),H$3="Y"),'Precision '!R184,"")</f>
        <v/>
      </c>
      <c r="S182" s="204" t="str">
        <f>IF(AND(ISNUMBER('Precision '!S184),I$3="Y"),'Precision '!S184,"")</f>
        <v/>
      </c>
      <c r="T182" s="204" t="str">
        <f>IF(AND(ISNUMBER('Precision '!T184),J$3="Y"),'Precision '!T184,"")</f>
        <v/>
      </c>
      <c r="U182" s="204" t="str">
        <f>IF(AND(ISNUMBER('Precision '!U184),K$3="Y"),'Precision '!U184,"")</f>
        <v/>
      </c>
      <c r="V182" s="204" t="str">
        <f>IF(AND(ISNUMBER('Precision '!V184),L$3="Y"),'Precision '!V184,"")</f>
        <v/>
      </c>
      <c r="W182" s="204" t="str">
        <f>IF(AND(ISNUMBER('Precision '!W184),M$3="Y"),'Precision '!W184,"")</f>
        <v/>
      </c>
      <c r="X182" s="204" t="str">
        <f>IF(AND(ISNUMBER('Precision '!X184),N$3="Y"),'Precision '!X184,"")</f>
        <v/>
      </c>
      <c r="Y182" s="204" t="str">
        <f>IF(AND(ISNUMBER('Precision '!Y184),O$3="Y"),'Precision '!Y184,"")</f>
        <v/>
      </c>
      <c r="Z182" s="204" t="str">
        <f>IF(AND(ISNUMBER('Precision '!Z184),P$3="Y"),'Precision '!Z184,"")</f>
        <v/>
      </c>
      <c r="AA182" s="204"/>
      <c r="AB182" s="204"/>
      <c r="AC182" s="204"/>
      <c r="AD182" s="204"/>
      <c r="AE182" s="300">
        <v>146</v>
      </c>
      <c r="AF182" s="209" t="e">
        <f>IF(OR(ISBLANK('Precision '!C184),E$2="N"),NA(),'Precision '!C184)</f>
        <v>#N/A</v>
      </c>
      <c r="AG182" s="209" t="e">
        <f>IF(OR(ISBLANK('Precision '!D184),F$2="N"),NA(),'Precision '!D184)</f>
        <v>#N/A</v>
      </c>
      <c r="AH182" s="209" t="e">
        <f>IF(OR(ISBLANK('Precision '!E184),G$2="N"),NA(),'Precision '!E184)</f>
        <v>#N/A</v>
      </c>
      <c r="AI182" s="209" t="e">
        <f>IF(OR(ISBLANK('Precision '!F184),H$2="N"),NA(),'Precision '!F184)</f>
        <v>#N/A</v>
      </c>
      <c r="AJ182" s="209" t="e">
        <f>IF(OR(ISBLANK('Precision '!G184),I$2="N"),NA(),'Precision '!G184)</f>
        <v>#N/A</v>
      </c>
      <c r="AK182" s="209" t="e">
        <f>IF(OR(ISBLANK('Precision '!H184),J$2="N"),NA(),'Precision '!H184)</f>
        <v>#N/A</v>
      </c>
      <c r="AL182" s="209" t="e">
        <f>IF(OR(ISBLANK('Precision '!I184),K$2="N"),NA(),'Precision '!I184)</f>
        <v>#N/A</v>
      </c>
      <c r="AM182" s="209" t="e">
        <f>IF(OR(ISBLANK('Precision '!J184),L$2="N"),NA(),'Precision '!J184)</f>
        <v>#N/A</v>
      </c>
      <c r="AN182" s="209" t="e">
        <f>IF(OR(ISBLANK('Precision '!K184),M$2="N"),NA(),'Precision '!K184)</f>
        <v>#N/A</v>
      </c>
      <c r="AO182" s="209" t="e">
        <f>IF(OR(ISBLANK('Precision '!L184),N$2="N"),NA(),'Precision '!L184)</f>
        <v>#N/A</v>
      </c>
      <c r="AP182" s="209" t="e">
        <f>IF(OR(ISBLANK('Precision '!M184),O$2="N"),NA(),'Precision '!M184)</f>
        <v>#N/A</v>
      </c>
      <c r="AQ182" s="209" t="e">
        <f>IF(OR(ISBLANK('Precision '!N184),P$2="N"),NA(),'Precision '!N184)</f>
        <v>#N/A</v>
      </c>
      <c r="AR182" s="209" t="e">
        <f>IF(OR(ISBLANK('Precision '!O184),E$3="N"),NA(),'Precision '!O184)</f>
        <v>#N/A</v>
      </c>
      <c r="AS182" s="209" t="e">
        <f>IF(OR(ISBLANK('Precision '!P184),F$3="N"),NA(),'Precision '!P184)</f>
        <v>#N/A</v>
      </c>
      <c r="AT182" s="209" t="e">
        <f>IF(OR(ISBLANK('Precision '!Q184),G$3="N"),NA(),'Precision '!Q184)</f>
        <v>#N/A</v>
      </c>
      <c r="AU182" s="209" t="e">
        <f>IF(OR(ISBLANK('Precision '!R184),H$3="N"),NA(),'Precision '!R184)</f>
        <v>#N/A</v>
      </c>
      <c r="AV182" s="209" t="e">
        <f>IF(OR(ISBLANK('Precision '!S184),I$3="N"),NA(),'Precision '!S184)</f>
        <v>#N/A</v>
      </c>
      <c r="AW182" s="209" t="e">
        <f>IF(OR(ISBLANK('Precision '!T184),J$3="N"),NA(),'Precision '!T184)</f>
        <v>#N/A</v>
      </c>
      <c r="AX182" s="209" t="e">
        <f>IF(OR(ISBLANK('Precision '!U184),K$3="N"),NA(),'Precision '!U184)</f>
        <v>#N/A</v>
      </c>
      <c r="AY182" s="209" t="e">
        <f>IF(OR(ISBLANK('Precision '!V184),L$3="N"),NA(),'Precision '!V184)</f>
        <v>#N/A</v>
      </c>
      <c r="AZ182" s="209" t="e">
        <f>IF(OR(ISBLANK('Precision '!W184),M$3="N"),NA(),'Precision '!W184)</f>
        <v>#N/A</v>
      </c>
      <c r="BA182" s="209" t="e">
        <f>IF(OR(ISBLANK('Precision '!X184),N$3="N"),NA(),'Precision '!X184)</f>
        <v>#N/A</v>
      </c>
      <c r="BB182" s="209" t="e">
        <f>IF(OR(ISBLANK('Precision '!Y184),O$3="N"),NA(),'Precision '!Y184)</f>
        <v>#N/A</v>
      </c>
      <c r="BC182" s="209" t="e">
        <f>IF(OR(ISBLANK('Precision '!Z184),P$3="N"),NA(),'Precision '!Z184)</f>
        <v>#N/A</v>
      </c>
      <c r="BD182" s="204"/>
      <c r="BE182" s="204"/>
      <c r="BF182" s="204"/>
      <c r="BG182" s="204"/>
      <c r="BH182" s="204"/>
    </row>
    <row r="183" spans="1:60" x14ac:dyDescent="0.2">
      <c r="A183" s="204"/>
      <c r="B183" s="204"/>
      <c r="C183" s="204" t="str">
        <f>IF(AND(ISNUMBER('Precision '!C185),E$2="Y"),'Precision '!C185,"")</f>
        <v/>
      </c>
      <c r="D183" s="204" t="str">
        <f>IF(AND(ISNUMBER('Precision '!D185),F$2="Y"),'Precision '!D185,"")</f>
        <v/>
      </c>
      <c r="E183" s="204" t="str">
        <f>IF(AND(ISNUMBER('Precision '!E185),G$2="Y"),'Precision '!E185,"")</f>
        <v/>
      </c>
      <c r="F183" s="204" t="str">
        <f>IF(AND(ISNUMBER('Precision '!F185),H$2="Y"),'Precision '!F185,"")</f>
        <v/>
      </c>
      <c r="G183" s="204" t="str">
        <f>IF(AND(ISNUMBER('Precision '!G185),I$2="Y"),'Precision '!G185,"")</f>
        <v/>
      </c>
      <c r="H183" s="204" t="str">
        <f>IF(AND(ISNUMBER('Precision '!H185),J$2="Y"),'Precision '!H185,"")</f>
        <v/>
      </c>
      <c r="I183" s="204" t="str">
        <f>IF(AND(ISNUMBER('Precision '!I185),K$2="Y"),'Precision '!I185,"")</f>
        <v/>
      </c>
      <c r="J183" s="204" t="str">
        <f>IF(AND(ISNUMBER('Precision '!J185),L$2="Y"),'Precision '!J185,"")</f>
        <v/>
      </c>
      <c r="K183" s="204" t="str">
        <f>IF(AND(ISNUMBER('Precision '!K185),M$2="Y"),'Precision '!K185,"")</f>
        <v/>
      </c>
      <c r="L183" s="204" t="str">
        <f>IF(AND(ISNUMBER('Precision '!L185),N$2="Y"),'Precision '!L185,"")</f>
        <v/>
      </c>
      <c r="M183" s="204" t="str">
        <f>IF(AND(ISNUMBER('Precision '!M185),O$2="Y"),'Precision '!M185,"")</f>
        <v/>
      </c>
      <c r="N183" s="204" t="str">
        <f>IF(AND(ISNUMBER('Precision '!N185),P$2="Y"),'Precision '!N185,"")</f>
        <v/>
      </c>
      <c r="O183" s="204" t="str">
        <f>IF(AND(ISNUMBER('Precision '!O185),E$3="Y"),'Precision '!O185,"")</f>
        <v/>
      </c>
      <c r="P183" s="204" t="str">
        <f>IF(AND(ISNUMBER('Precision '!P185),F$3="Y"),'Precision '!P185,"")</f>
        <v/>
      </c>
      <c r="Q183" s="204" t="str">
        <f>IF(AND(ISNUMBER('Precision '!Q185),G$3="Y"),'Precision '!Q185,"")</f>
        <v/>
      </c>
      <c r="R183" s="204" t="str">
        <f>IF(AND(ISNUMBER('Precision '!R185),H$3="Y"),'Precision '!R185,"")</f>
        <v/>
      </c>
      <c r="S183" s="204" t="str">
        <f>IF(AND(ISNUMBER('Precision '!S185),I$3="Y"),'Precision '!S185,"")</f>
        <v/>
      </c>
      <c r="T183" s="204" t="str">
        <f>IF(AND(ISNUMBER('Precision '!T185),J$3="Y"),'Precision '!T185,"")</f>
        <v/>
      </c>
      <c r="U183" s="204" t="str">
        <f>IF(AND(ISNUMBER('Precision '!U185),K$3="Y"),'Precision '!U185,"")</f>
        <v/>
      </c>
      <c r="V183" s="204" t="str">
        <f>IF(AND(ISNUMBER('Precision '!V185),L$3="Y"),'Precision '!V185,"")</f>
        <v/>
      </c>
      <c r="W183" s="204" t="str">
        <f>IF(AND(ISNUMBER('Precision '!W185),M$3="Y"),'Precision '!W185,"")</f>
        <v/>
      </c>
      <c r="X183" s="204" t="str">
        <f>IF(AND(ISNUMBER('Precision '!X185),N$3="Y"),'Precision '!X185,"")</f>
        <v/>
      </c>
      <c r="Y183" s="204" t="str">
        <f>IF(AND(ISNUMBER('Precision '!Y185),O$3="Y"),'Precision '!Y185,"")</f>
        <v/>
      </c>
      <c r="Z183" s="204" t="str">
        <f>IF(AND(ISNUMBER('Precision '!Z185),P$3="Y"),'Precision '!Z185,"")</f>
        <v/>
      </c>
      <c r="AA183" s="204"/>
      <c r="AB183" s="204"/>
      <c r="AC183" s="204"/>
      <c r="AD183" s="204"/>
      <c r="AE183" s="300">
        <v>147</v>
      </c>
      <c r="AF183" s="209" t="e">
        <f>IF(OR(ISBLANK('Precision '!C185),E$2="N"),NA(),'Precision '!C185)</f>
        <v>#N/A</v>
      </c>
      <c r="AG183" s="209" t="e">
        <f>IF(OR(ISBLANK('Precision '!D185),F$2="N"),NA(),'Precision '!D185)</f>
        <v>#N/A</v>
      </c>
      <c r="AH183" s="209" t="e">
        <f>IF(OR(ISBLANK('Precision '!E185),G$2="N"),NA(),'Precision '!E185)</f>
        <v>#N/A</v>
      </c>
      <c r="AI183" s="209" t="e">
        <f>IF(OR(ISBLANK('Precision '!F185),H$2="N"),NA(),'Precision '!F185)</f>
        <v>#N/A</v>
      </c>
      <c r="AJ183" s="209" t="e">
        <f>IF(OR(ISBLANK('Precision '!G185),I$2="N"),NA(),'Precision '!G185)</f>
        <v>#N/A</v>
      </c>
      <c r="AK183" s="209" t="e">
        <f>IF(OR(ISBLANK('Precision '!H185),J$2="N"),NA(),'Precision '!H185)</f>
        <v>#N/A</v>
      </c>
      <c r="AL183" s="209" t="e">
        <f>IF(OR(ISBLANK('Precision '!I185),K$2="N"),NA(),'Precision '!I185)</f>
        <v>#N/A</v>
      </c>
      <c r="AM183" s="209" t="e">
        <f>IF(OR(ISBLANK('Precision '!J185),L$2="N"),NA(),'Precision '!J185)</f>
        <v>#N/A</v>
      </c>
      <c r="AN183" s="209" t="e">
        <f>IF(OR(ISBLANK('Precision '!K185),M$2="N"),NA(),'Precision '!K185)</f>
        <v>#N/A</v>
      </c>
      <c r="AO183" s="209" t="e">
        <f>IF(OR(ISBLANK('Precision '!L185),N$2="N"),NA(),'Precision '!L185)</f>
        <v>#N/A</v>
      </c>
      <c r="AP183" s="209" t="e">
        <f>IF(OR(ISBLANK('Precision '!M185),O$2="N"),NA(),'Precision '!M185)</f>
        <v>#N/A</v>
      </c>
      <c r="AQ183" s="209" t="e">
        <f>IF(OR(ISBLANK('Precision '!N185),P$2="N"),NA(),'Precision '!N185)</f>
        <v>#N/A</v>
      </c>
      <c r="AR183" s="209" t="e">
        <f>IF(OR(ISBLANK('Precision '!O185),E$3="N"),NA(),'Precision '!O185)</f>
        <v>#N/A</v>
      </c>
      <c r="AS183" s="209" t="e">
        <f>IF(OR(ISBLANK('Precision '!P185),F$3="N"),NA(),'Precision '!P185)</f>
        <v>#N/A</v>
      </c>
      <c r="AT183" s="209" t="e">
        <f>IF(OR(ISBLANK('Precision '!Q185),G$3="N"),NA(),'Precision '!Q185)</f>
        <v>#N/A</v>
      </c>
      <c r="AU183" s="209" t="e">
        <f>IF(OR(ISBLANK('Precision '!R185),H$3="N"),NA(),'Precision '!R185)</f>
        <v>#N/A</v>
      </c>
      <c r="AV183" s="209" t="e">
        <f>IF(OR(ISBLANK('Precision '!S185),I$3="N"),NA(),'Precision '!S185)</f>
        <v>#N/A</v>
      </c>
      <c r="AW183" s="209" t="e">
        <f>IF(OR(ISBLANK('Precision '!T185),J$3="N"),NA(),'Precision '!T185)</f>
        <v>#N/A</v>
      </c>
      <c r="AX183" s="209" t="e">
        <f>IF(OR(ISBLANK('Precision '!U185),K$3="N"),NA(),'Precision '!U185)</f>
        <v>#N/A</v>
      </c>
      <c r="AY183" s="209" t="e">
        <f>IF(OR(ISBLANK('Precision '!V185),L$3="N"),NA(),'Precision '!V185)</f>
        <v>#N/A</v>
      </c>
      <c r="AZ183" s="209" t="e">
        <f>IF(OR(ISBLANK('Precision '!W185),M$3="N"),NA(),'Precision '!W185)</f>
        <v>#N/A</v>
      </c>
      <c r="BA183" s="209" t="e">
        <f>IF(OR(ISBLANK('Precision '!X185),N$3="N"),NA(),'Precision '!X185)</f>
        <v>#N/A</v>
      </c>
      <c r="BB183" s="209" t="e">
        <f>IF(OR(ISBLANK('Precision '!Y185),O$3="N"),NA(),'Precision '!Y185)</f>
        <v>#N/A</v>
      </c>
      <c r="BC183" s="209" t="e">
        <f>IF(OR(ISBLANK('Precision '!Z185),P$3="N"),NA(),'Precision '!Z185)</f>
        <v>#N/A</v>
      </c>
      <c r="BD183" s="204"/>
      <c r="BE183" s="204"/>
      <c r="BF183" s="204"/>
      <c r="BG183" s="204"/>
      <c r="BH183" s="204"/>
    </row>
    <row r="184" spans="1:60" x14ac:dyDescent="0.2">
      <c r="A184" s="204"/>
      <c r="B184" s="204"/>
      <c r="C184" s="204" t="str">
        <f>IF(AND(ISNUMBER('Precision '!C186),E$2="Y"),'Precision '!C186,"")</f>
        <v/>
      </c>
      <c r="D184" s="204" t="str">
        <f>IF(AND(ISNUMBER('Precision '!D186),F$2="Y"),'Precision '!D186,"")</f>
        <v/>
      </c>
      <c r="E184" s="204" t="str">
        <f>IF(AND(ISNUMBER('Precision '!E186),G$2="Y"),'Precision '!E186,"")</f>
        <v/>
      </c>
      <c r="F184" s="204" t="str">
        <f>IF(AND(ISNUMBER('Precision '!F186),H$2="Y"),'Precision '!F186,"")</f>
        <v/>
      </c>
      <c r="G184" s="204" t="str">
        <f>IF(AND(ISNUMBER('Precision '!G186),I$2="Y"),'Precision '!G186,"")</f>
        <v/>
      </c>
      <c r="H184" s="204" t="str">
        <f>IF(AND(ISNUMBER('Precision '!H186),J$2="Y"),'Precision '!H186,"")</f>
        <v/>
      </c>
      <c r="I184" s="204" t="str">
        <f>IF(AND(ISNUMBER('Precision '!I186),K$2="Y"),'Precision '!I186,"")</f>
        <v/>
      </c>
      <c r="J184" s="204" t="str">
        <f>IF(AND(ISNUMBER('Precision '!J186),L$2="Y"),'Precision '!J186,"")</f>
        <v/>
      </c>
      <c r="K184" s="204" t="str">
        <f>IF(AND(ISNUMBER('Precision '!K186),M$2="Y"),'Precision '!K186,"")</f>
        <v/>
      </c>
      <c r="L184" s="204" t="str">
        <f>IF(AND(ISNUMBER('Precision '!L186),N$2="Y"),'Precision '!L186,"")</f>
        <v/>
      </c>
      <c r="M184" s="204" t="str">
        <f>IF(AND(ISNUMBER('Precision '!M186),O$2="Y"),'Precision '!M186,"")</f>
        <v/>
      </c>
      <c r="N184" s="204" t="str">
        <f>IF(AND(ISNUMBER('Precision '!N186),P$2="Y"),'Precision '!N186,"")</f>
        <v/>
      </c>
      <c r="O184" s="204" t="str">
        <f>IF(AND(ISNUMBER('Precision '!O186),E$3="Y"),'Precision '!O186,"")</f>
        <v/>
      </c>
      <c r="P184" s="204" t="str">
        <f>IF(AND(ISNUMBER('Precision '!P186),F$3="Y"),'Precision '!P186,"")</f>
        <v/>
      </c>
      <c r="Q184" s="204" t="str">
        <f>IF(AND(ISNUMBER('Precision '!Q186),G$3="Y"),'Precision '!Q186,"")</f>
        <v/>
      </c>
      <c r="R184" s="204" t="str">
        <f>IF(AND(ISNUMBER('Precision '!R186),H$3="Y"),'Precision '!R186,"")</f>
        <v/>
      </c>
      <c r="S184" s="204" t="str">
        <f>IF(AND(ISNUMBER('Precision '!S186),I$3="Y"),'Precision '!S186,"")</f>
        <v/>
      </c>
      <c r="T184" s="204" t="str">
        <f>IF(AND(ISNUMBER('Precision '!T186),J$3="Y"),'Precision '!T186,"")</f>
        <v/>
      </c>
      <c r="U184" s="204" t="str">
        <f>IF(AND(ISNUMBER('Precision '!U186),K$3="Y"),'Precision '!U186,"")</f>
        <v/>
      </c>
      <c r="V184" s="204" t="str">
        <f>IF(AND(ISNUMBER('Precision '!V186),L$3="Y"),'Precision '!V186,"")</f>
        <v/>
      </c>
      <c r="W184" s="204" t="str">
        <f>IF(AND(ISNUMBER('Precision '!W186),M$3="Y"),'Precision '!W186,"")</f>
        <v/>
      </c>
      <c r="X184" s="204" t="str">
        <f>IF(AND(ISNUMBER('Precision '!X186),N$3="Y"),'Precision '!X186,"")</f>
        <v/>
      </c>
      <c r="Y184" s="204" t="str">
        <f>IF(AND(ISNUMBER('Precision '!Y186),O$3="Y"),'Precision '!Y186,"")</f>
        <v/>
      </c>
      <c r="Z184" s="204" t="str">
        <f>IF(AND(ISNUMBER('Precision '!Z186),P$3="Y"),'Precision '!Z186,"")</f>
        <v/>
      </c>
      <c r="AA184" s="204"/>
      <c r="AB184" s="204"/>
      <c r="AC184" s="204"/>
      <c r="AD184" s="204"/>
      <c r="AE184" s="300">
        <v>148</v>
      </c>
      <c r="AF184" s="209" t="e">
        <f>IF(OR(ISBLANK('Precision '!C186),E$2="N"),NA(),'Precision '!C186)</f>
        <v>#N/A</v>
      </c>
      <c r="AG184" s="209" t="e">
        <f>IF(OR(ISBLANK('Precision '!D186),F$2="N"),NA(),'Precision '!D186)</f>
        <v>#N/A</v>
      </c>
      <c r="AH184" s="209" t="e">
        <f>IF(OR(ISBLANK('Precision '!E186),G$2="N"),NA(),'Precision '!E186)</f>
        <v>#N/A</v>
      </c>
      <c r="AI184" s="209" t="e">
        <f>IF(OR(ISBLANK('Precision '!F186),H$2="N"),NA(),'Precision '!F186)</f>
        <v>#N/A</v>
      </c>
      <c r="AJ184" s="209" t="e">
        <f>IF(OR(ISBLANK('Precision '!G186),I$2="N"),NA(),'Precision '!G186)</f>
        <v>#N/A</v>
      </c>
      <c r="AK184" s="209" t="e">
        <f>IF(OR(ISBLANK('Precision '!H186),J$2="N"),NA(),'Precision '!H186)</f>
        <v>#N/A</v>
      </c>
      <c r="AL184" s="209" t="e">
        <f>IF(OR(ISBLANK('Precision '!I186),K$2="N"),NA(),'Precision '!I186)</f>
        <v>#N/A</v>
      </c>
      <c r="AM184" s="209" t="e">
        <f>IF(OR(ISBLANK('Precision '!J186),L$2="N"),NA(),'Precision '!J186)</f>
        <v>#N/A</v>
      </c>
      <c r="AN184" s="209" t="e">
        <f>IF(OR(ISBLANK('Precision '!K186),M$2="N"),NA(),'Precision '!K186)</f>
        <v>#N/A</v>
      </c>
      <c r="AO184" s="209" t="e">
        <f>IF(OR(ISBLANK('Precision '!L186),N$2="N"),NA(),'Precision '!L186)</f>
        <v>#N/A</v>
      </c>
      <c r="AP184" s="209" t="e">
        <f>IF(OR(ISBLANK('Precision '!M186),O$2="N"),NA(),'Precision '!M186)</f>
        <v>#N/A</v>
      </c>
      <c r="AQ184" s="209" t="e">
        <f>IF(OR(ISBLANK('Precision '!N186),P$2="N"),NA(),'Precision '!N186)</f>
        <v>#N/A</v>
      </c>
      <c r="AR184" s="209" t="e">
        <f>IF(OR(ISBLANK('Precision '!O186),E$3="N"),NA(),'Precision '!O186)</f>
        <v>#N/A</v>
      </c>
      <c r="AS184" s="209" t="e">
        <f>IF(OR(ISBLANK('Precision '!P186),F$3="N"),NA(),'Precision '!P186)</f>
        <v>#N/A</v>
      </c>
      <c r="AT184" s="209" t="e">
        <f>IF(OR(ISBLANK('Precision '!Q186),G$3="N"),NA(),'Precision '!Q186)</f>
        <v>#N/A</v>
      </c>
      <c r="AU184" s="209" t="e">
        <f>IF(OR(ISBLANK('Precision '!R186),H$3="N"),NA(),'Precision '!R186)</f>
        <v>#N/A</v>
      </c>
      <c r="AV184" s="209" t="e">
        <f>IF(OR(ISBLANK('Precision '!S186),I$3="N"),NA(),'Precision '!S186)</f>
        <v>#N/A</v>
      </c>
      <c r="AW184" s="209" t="e">
        <f>IF(OR(ISBLANK('Precision '!T186),J$3="N"),NA(),'Precision '!T186)</f>
        <v>#N/A</v>
      </c>
      <c r="AX184" s="209" t="e">
        <f>IF(OR(ISBLANK('Precision '!U186),K$3="N"),NA(),'Precision '!U186)</f>
        <v>#N/A</v>
      </c>
      <c r="AY184" s="209" t="e">
        <f>IF(OR(ISBLANK('Precision '!V186),L$3="N"),NA(),'Precision '!V186)</f>
        <v>#N/A</v>
      </c>
      <c r="AZ184" s="209" t="e">
        <f>IF(OR(ISBLANK('Precision '!W186),M$3="N"),NA(),'Precision '!W186)</f>
        <v>#N/A</v>
      </c>
      <c r="BA184" s="209" t="e">
        <f>IF(OR(ISBLANK('Precision '!X186),N$3="N"),NA(),'Precision '!X186)</f>
        <v>#N/A</v>
      </c>
      <c r="BB184" s="209" t="e">
        <f>IF(OR(ISBLANK('Precision '!Y186),O$3="N"),NA(),'Precision '!Y186)</f>
        <v>#N/A</v>
      </c>
      <c r="BC184" s="209" t="e">
        <f>IF(OR(ISBLANK('Precision '!Z186),P$3="N"),NA(),'Precision '!Z186)</f>
        <v>#N/A</v>
      </c>
      <c r="BD184" s="204"/>
      <c r="BE184" s="204"/>
      <c r="BF184" s="204"/>
      <c r="BG184" s="204"/>
      <c r="BH184" s="204"/>
    </row>
    <row r="185" spans="1:60" x14ac:dyDescent="0.2">
      <c r="A185" s="204"/>
      <c r="B185" s="204"/>
      <c r="C185" s="204" t="str">
        <f>IF(AND(ISNUMBER('Precision '!C187),E$2="Y"),'Precision '!C187,"")</f>
        <v/>
      </c>
      <c r="D185" s="204" t="str">
        <f>IF(AND(ISNUMBER('Precision '!D187),F$2="Y"),'Precision '!D187,"")</f>
        <v/>
      </c>
      <c r="E185" s="204" t="str">
        <f>IF(AND(ISNUMBER('Precision '!E187),G$2="Y"),'Precision '!E187,"")</f>
        <v/>
      </c>
      <c r="F185" s="204" t="str">
        <f>IF(AND(ISNUMBER('Precision '!F187),H$2="Y"),'Precision '!F187,"")</f>
        <v/>
      </c>
      <c r="G185" s="204" t="str">
        <f>IF(AND(ISNUMBER('Precision '!G187),I$2="Y"),'Precision '!G187,"")</f>
        <v/>
      </c>
      <c r="H185" s="204" t="str">
        <f>IF(AND(ISNUMBER('Precision '!H187),J$2="Y"),'Precision '!H187,"")</f>
        <v/>
      </c>
      <c r="I185" s="204" t="str">
        <f>IF(AND(ISNUMBER('Precision '!I187),K$2="Y"),'Precision '!I187,"")</f>
        <v/>
      </c>
      <c r="J185" s="204" t="str">
        <f>IF(AND(ISNUMBER('Precision '!J187),L$2="Y"),'Precision '!J187,"")</f>
        <v/>
      </c>
      <c r="K185" s="204" t="str">
        <f>IF(AND(ISNUMBER('Precision '!K187),M$2="Y"),'Precision '!K187,"")</f>
        <v/>
      </c>
      <c r="L185" s="204" t="str">
        <f>IF(AND(ISNUMBER('Precision '!L187),N$2="Y"),'Precision '!L187,"")</f>
        <v/>
      </c>
      <c r="M185" s="204" t="str">
        <f>IF(AND(ISNUMBER('Precision '!M187),O$2="Y"),'Precision '!M187,"")</f>
        <v/>
      </c>
      <c r="N185" s="204" t="str">
        <f>IF(AND(ISNUMBER('Precision '!N187),P$2="Y"),'Precision '!N187,"")</f>
        <v/>
      </c>
      <c r="O185" s="204" t="str">
        <f>IF(AND(ISNUMBER('Precision '!O187),E$3="Y"),'Precision '!O187,"")</f>
        <v/>
      </c>
      <c r="P185" s="204" t="str">
        <f>IF(AND(ISNUMBER('Precision '!P187),F$3="Y"),'Precision '!P187,"")</f>
        <v/>
      </c>
      <c r="Q185" s="204" t="str">
        <f>IF(AND(ISNUMBER('Precision '!Q187),G$3="Y"),'Precision '!Q187,"")</f>
        <v/>
      </c>
      <c r="R185" s="204" t="str">
        <f>IF(AND(ISNUMBER('Precision '!R187),H$3="Y"),'Precision '!R187,"")</f>
        <v/>
      </c>
      <c r="S185" s="204" t="str">
        <f>IF(AND(ISNUMBER('Precision '!S187),I$3="Y"),'Precision '!S187,"")</f>
        <v/>
      </c>
      <c r="T185" s="204" t="str">
        <f>IF(AND(ISNUMBER('Precision '!T187),J$3="Y"),'Precision '!T187,"")</f>
        <v/>
      </c>
      <c r="U185" s="204" t="str">
        <f>IF(AND(ISNUMBER('Precision '!U187),K$3="Y"),'Precision '!U187,"")</f>
        <v/>
      </c>
      <c r="V185" s="204" t="str">
        <f>IF(AND(ISNUMBER('Precision '!V187),L$3="Y"),'Precision '!V187,"")</f>
        <v/>
      </c>
      <c r="W185" s="204" t="str">
        <f>IF(AND(ISNUMBER('Precision '!W187),M$3="Y"),'Precision '!W187,"")</f>
        <v/>
      </c>
      <c r="X185" s="204" t="str">
        <f>IF(AND(ISNUMBER('Precision '!X187),N$3="Y"),'Precision '!X187,"")</f>
        <v/>
      </c>
      <c r="Y185" s="204" t="str">
        <f>IF(AND(ISNUMBER('Precision '!Y187),O$3="Y"),'Precision '!Y187,"")</f>
        <v/>
      </c>
      <c r="Z185" s="204" t="str">
        <f>IF(AND(ISNUMBER('Precision '!Z187),P$3="Y"),'Precision '!Z187,"")</f>
        <v/>
      </c>
      <c r="AA185" s="204"/>
      <c r="AB185" s="204"/>
      <c r="AC185" s="204"/>
      <c r="AD185" s="204"/>
      <c r="AE185" s="300">
        <v>149</v>
      </c>
      <c r="AF185" s="209" t="e">
        <f>IF(OR(ISBLANK('Precision '!C187),E$2="N"),NA(),'Precision '!C187)</f>
        <v>#N/A</v>
      </c>
      <c r="AG185" s="209" t="e">
        <f>IF(OR(ISBLANK('Precision '!D187),F$2="N"),NA(),'Precision '!D187)</f>
        <v>#N/A</v>
      </c>
      <c r="AH185" s="209" t="e">
        <f>IF(OR(ISBLANK('Precision '!E187),G$2="N"),NA(),'Precision '!E187)</f>
        <v>#N/A</v>
      </c>
      <c r="AI185" s="209" t="e">
        <f>IF(OR(ISBLANK('Precision '!F187),H$2="N"),NA(),'Precision '!F187)</f>
        <v>#N/A</v>
      </c>
      <c r="AJ185" s="209" t="e">
        <f>IF(OR(ISBLANK('Precision '!G187),I$2="N"),NA(),'Precision '!G187)</f>
        <v>#N/A</v>
      </c>
      <c r="AK185" s="209" t="e">
        <f>IF(OR(ISBLANK('Precision '!H187),J$2="N"),NA(),'Precision '!H187)</f>
        <v>#N/A</v>
      </c>
      <c r="AL185" s="209" t="e">
        <f>IF(OR(ISBLANK('Precision '!I187),K$2="N"),NA(),'Precision '!I187)</f>
        <v>#N/A</v>
      </c>
      <c r="AM185" s="209" t="e">
        <f>IF(OR(ISBLANK('Precision '!J187),L$2="N"),NA(),'Precision '!J187)</f>
        <v>#N/A</v>
      </c>
      <c r="AN185" s="209" t="e">
        <f>IF(OR(ISBLANK('Precision '!K187),M$2="N"),NA(),'Precision '!K187)</f>
        <v>#N/A</v>
      </c>
      <c r="AO185" s="209" t="e">
        <f>IF(OR(ISBLANK('Precision '!L187),N$2="N"),NA(),'Precision '!L187)</f>
        <v>#N/A</v>
      </c>
      <c r="AP185" s="209" t="e">
        <f>IF(OR(ISBLANK('Precision '!M187),O$2="N"),NA(),'Precision '!M187)</f>
        <v>#N/A</v>
      </c>
      <c r="AQ185" s="209" t="e">
        <f>IF(OR(ISBLANK('Precision '!N187),P$2="N"),NA(),'Precision '!N187)</f>
        <v>#N/A</v>
      </c>
      <c r="AR185" s="209" t="e">
        <f>IF(OR(ISBLANK('Precision '!O187),E$3="N"),NA(),'Precision '!O187)</f>
        <v>#N/A</v>
      </c>
      <c r="AS185" s="209" t="e">
        <f>IF(OR(ISBLANK('Precision '!P187),F$3="N"),NA(),'Precision '!P187)</f>
        <v>#N/A</v>
      </c>
      <c r="AT185" s="209" t="e">
        <f>IF(OR(ISBLANK('Precision '!Q187),G$3="N"),NA(),'Precision '!Q187)</f>
        <v>#N/A</v>
      </c>
      <c r="AU185" s="209" t="e">
        <f>IF(OR(ISBLANK('Precision '!R187),H$3="N"),NA(),'Precision '!R187)</f>
        <v>#N/A</v>
      </c>
      <c r="AV185" s="209" t="e">
        <f>IF(OR(ISBLANK('Precision '!S187),I$3="N"),NA(),'Precision '!S187)</f>
        <v>#N/A</v>
      </c>
      <c r="AW185" s="209" t="e">
        <f>IF(OR(ISBLANK('Precision '!T187),J$3="N"),NA(),'Precision '!T187)</f>
        <v>#N/A</v>
      </c>
      <c r="AX185" s="209" t="e">
        <f>IF(OR(ISBLANK('Precision '!U187),K$3="N"),NA(),'Precision '!U187)</f>
        <v>#N/A</v>
      </c>
      <c r="AY185" s="209" t="e">
        <f>IF(OR(ISBLANK('Precision '!V187),L$3="N"),NA(),'Precision '!V187)</f>
        <v>#N/A</v>
      </c>
      <c r="AZ185" s="209" t="e">
        <f>IF(OR(ISBLANK('Precision '!W187),M$3="N"),NA(),'Precision '!W187)</f>
        <v>#N/A</v>
      </c>
      <c r="BA185" s="209" t="e">
        <f>IF(OR(ISBLANK('Precision '!X187),N$3="N"),NA(),'Precision '!X187)</f>
        <v>#N/A</v>
      </c>
      <c r="BB185" s="209" t="e">
        <f>IF(OR(ISBLANK('Precision '!Y187),O$3="N"),NA(),'Precision '!Y187)</f>
        <v>#N/A</v>
      </c>
      <c r="BC185" s="209" t="e">
        <f>IF(OR(ISBLANK('Precision '!Z187),P$3="N"),NA(),'Precision '!Z187)</f>
        <v>#N/A</v>
      </c>
      <c r="BD185" s="204"/>
      <c r="BE185" s="204"/>
      <c r="BF185" s="204"/>
      <c r="BG185" s="204"/>
      <c r="BH185" s="204"/>
    </row>
    <row r="186" spans="1:60" x14ac:dyDescent="0.2">
      <c r="A186" s="204"/>
      <c r="B186" s="204"/>
      <c r="C186" s="204" t="str">
        <f>IF(AND(ISNUMBER('Precision '!C188),E$2="Y"),'Precision '!C188,"")</f>
        <v/>
      </c>
      <c r="D186" s="204" t="str">
        <f>IF(AND(ISNUMBER('Precision '!D188),F$2="Y"),'Precision '!D188,"")</f>
        <v/>
      </c>
      <c r="E186" s="204" t="str">
        <f>IF(AND(ISNUMBER('Precision '!E188),G$2="Y"),'Precision '!E188,"")</f>
        <v/>
      </c>
      <c r="F186" s="204" t="str">
        <f>IF(AND(ISNUMBER('Precision '!F188),H$2="Y"),'Precision '!F188,"")</f>
        <v/>
      </c>
      <c r="G186" s="204" t="str">
        <f>IF(AND(ISNUMBER('Precision '!G188),I$2="Y"),'Precision '!G188,"")</f>
        <v/>
      </c>
      <c r="H186" s="204" t="str">
        <f>IF(AND(ISNUMBER('Precision '!H188),J$2="Y"),'Precision '!H188,"")</f>
        <v/>
      </c>
      <c r="I186" s="204" t="str">
        <f>IF(AND(ISNUMBER('Precision '!I188),K$2="Y"),'Precision '!I188,"")</f>
        <v/>
      </c>
      <c r="J186" s="204" t="str">
        <f>IF(AND(ISNUMBER('Precision '!J188),L$2="Y"),'Precision '!J188,"")</f>
        <v/>
      </c>
      <c r="K186" s="204" t="str">
        <f>IF(AND(ISNUMBER('Precision '!K188),M$2="Y"),'Precision '!K188,"")</f>
        <v/>
      </c>
      <c r="L186" s="204" t="str">
        <f>IF(AND(ISNUMBER('Precision '!L188),N$2="Y"),'Precision '!L188,"")</f>
        <v/>
      </c>
      <c r="M186" s="204" t="str">
        <f>IF(AND(ISNUMBER('Precision '!M188),O$2="Y"),'Precision '!M188,"")</f>
        <v/>
      </c>
      <c r="N186" s="204" t="str">
        <f>IF(AND(ISNUMBER('Precision '!N188),P$2="Y"),'Precision '!N188,"")</f>
        <v/>
      </c>
      <c r="O186" s="204" t="str">
        <f>IF(AND(ISNUMBER('Precision '!O188),E$3="Y"),'Precision '!O188,"")</f>
        <v/>
      </c>
      <c r="P186" s="204" t="str">
        <f>IF(AND(ISNUMBER('Precision '!P188),F$3="Y"),'Precision '!P188,"")</f>
        <v/>
      </c>
      <c r="Q186" s="204" t="str">
        <f>IF(AND(ISNUMBER('Precision '!Q188),G$3="Y"),'Precision '!Q188,"")</f>
        <v/>
      </c>
      <c r="R186" s="204" t="str">
        <f>IF(AND(ISNUMBER('Precision '!R188),H$3="Y"),'Precision '!R188,"")</f>
        <v/>
      </c>
      <c r="S186" s="204" t="str">
        <f>IF(AND(ISNUMBER('Precision '!S188),I$3="Y"),'Precision '!S188,"")</f>
        <v/>
      </c>
      <c r="T186" s="204" t="str">
        <f>IF(AND(ISNUMBER('Precision '!T188),J$3="Y"),'Precision '!T188,"")</f>
        <v/>
      </c>
      <c r="U186" s="204" t="str">
        <f>IF(AND(ISNUMBER('Precision '!U188),K$3="Y"),'Precision '!U188,"")</f>
        <v/>
      </c>
      <c r="V186" s="204" t="str">
        <f>IF(AND(ISNUMBER('Precision '!V188),L$3="Y"),'Precision '!V188,"")</f>
        <v/>
      </c>
      <c r="W186" s="204" t="str">
        <f>IF(AND(ISNUMBER('Precision '!W188),M$3="Y"),'Precision '!W188,"")</f>
        <v/>
      </c>
      <c r="X186" s="204" t="str">
        <f>IF(AND(ISNUMBER('Precision '!X188),N$3="Y"),'Precision '!X188,"")</f>
        <v/>
      </c>
      <c r="Y186" s="204" t="str">
        <f>IF(AND(ISNUMBER('Precision '!Y188),O$3="Y"),'Precision '!Y188,"")</f>
        <v/>
      </c>
      <c r="Z186" s="204" t="str">
        <f>IF(AND(ISNUMBER('Precision '!Z188),P$3="Y"),'Precision '!Z188,"")</f>
        <v/>
      </c>
      <c r="AA186" s="204"/>
      <c r="AB186" s="204"/>
      <c r="AC186" s="204"/>
      <c r="AD186" s="204"/>
      <c r="AE186" s="300">
        <v>150</v>
      </c>
      <c r="AF186" s="209" t="e">
        <f>IF(OR(ISBLANK('Precision '!C188),E$2="N"),NA(),'Precision '!C188)</f>
        <v>#N/A</v>
      </c>
      <c r="AG186" s="209" t="e">
        <f>IF(OR(ISBLANK('Precision '!D188),F$2="N"),NA(),'Precision '!D188)</f>
        <v>#N/A</v>
      </c>
      <c r="AH186" s="209" t="e">
        <f>IF(OR(ISBLANK('Precision '!E188),G$2="N"),NA(),'Precision '!E188)</f>
        <v>#N/A</v>
      </c>
      <c r="AI186" s="209" t="e">
        <f>IF(OR(ISBLANK('Precision '!F188),H$2="N"),NA(),'Precision '!F188)</f>
        <v>#N/A</v>
      </c>
      <c r="AJ186" s="209" t="e">
        <f>IF(OR(ISBLANK('Precision '!G188),I$2="N"),NA(),'Precision '!G188)</f>
        <v>#N/A</v>
      </c>
      <c r="AK186" s="209" t="e">
        <f>IF(OR(ISBLANK('Precision '!H188),J$2="N"),NA(),'Precision '!H188)</f>
        <v>#N/A</v>
      </c>
      <c r="AL186" s="209" t="e">
        <f>IF(OR(ISBLANK('Precision '!I188),K$2="N"),NA(),'Precision '!I188)</f>
        <v>#N/A</v>
      </c>
      <c r="AM186" s="209" t="e">
        <f>IF(OR(ISBLANK('Precision '!J188),L$2="N"),NA(),'Precision '!J188)</f>
        <v>#N/A</v>
      </c>
      <c r="AN186" s="209" t="e">
        <f>IF(OR(ISBLANK('Precision '!K188),M$2="N"),NA(),'Precision '!K188)</f>
        <v>#N/A</v>
      </c>
      <c r="AO186" s="209" t="e">
        <f>IF(OR(ISBLANK('Precision '!L188),N$2="N"),NA(),'Precision '!L188)</f>
        <v>#N/A</v>
      </c>
      <c r="AP186" s="209" t="e">
        <f>IF(OR(ISBLANK('Precision '!M188),O$2="N"),NA(),'Precision '!M188)</f>
        <v>#N/A</v>
      </c>
      <c r="AQ186" s="209" t="e">
        <f>IF(OR(ISBLANK('Precision '!N188),P$2="N"),NA(),'Precision '!N188)</f>
        <v>#N/A</v>
      </c>
      <c r="AR186" s="209" t="e">
        <f>IF(OR(ISBLANK('Precision '!O188),E$3="N"),NA(),'Precision '!O188)</f>
        <v>#N/A</v>
      </c>
      <c r="AS186" s="209" t="e">
        <f>IF(OR(ISBLANK('Precision '!P188),F$3="N"),NA(),'Precision '!P188)</f>
        <v>#N/A</v>
      </c>
      <c r="AT186" s="209" t="e">
        <f>IF(OR(ISBLANK('Precision '!Q188),G$3="N"),NA(),'Precision '!Q188)</f>
        <v>#N/A</v>
      </c>
      <c r="AU186" s="209" t="e">
        <f>IF(OR(ISBLANK('Precision '!R188),H$3="N"),NA(),'Precision '!R188)</f>
        <v>#N/A</v>
      </c>
      <c r="AV186" s="209" t="e">
        <f>IF(OR(ISBLANK('Precision '!S188),I$3="N"),NA(),'Precision '!S188)</f>
        <v>#N/A</v>
      </c>
      <c r="AW186" s="209" t="e">
        <f>IF(OR(ISBLANK('Precision '!T188),J$3="N"),NA(),'Precision '!T188)</f>
        <v>#N/A</v>
      </c>
      <c r="AX186" s="209" t="e">
        <f>IF(OR(ISBLANK('Precision '!U188),K$3="N"),NA(),'Precision '!U188)</f>
        <v>#N/A</v>
      </c>
      <c r="AY186" s="209" t="e">
        <f>IF(OR(ISBLANK('Precision '!V188),L$3="N"),NA(),'Precision '!V188)</f>
        <v>#N/A</v>
      </c>
      <c r="AZ186" s="209" t="e">
        <f>IF(OR(ISBLANK('Precision '!W188),M$3="N"),NA(),'Precision '!W188)</f>
        <v>#N/A</v>
      </c>
      <c r="BA186" s="209" t="e">
        <f>IF(OR(ISBLANK('Precision '!X188),N$3="N"),NA(),'Precision '!X188)</f>
        <v>#N/A</v>
      </c>
      <c r="BB186" s="209" t="e">
        <f>IF(OR(ISBLANK('Precision '!Y188),O$3="N"),NA(),'Precision '!Y188)</f>
        <v>#N/A</v>
      </c>
      <c r="BC186" s="209" t="e">
        <f>IF(OR(ISBLANK('Precision '!Z188),P$3="N"),NA(),'Precision '!Z188)</f>
        <v>#N/A</v>
      </c>
      <c r="BD186" s="204"/>
      <c r="BE186" s="204"/>
      <c r="BF186" s="204"/>
      <c r="BG186" s="204"/>
      <c r="BH186" s="204"/>
    </row>
    <row r="187" spans="1:60" x14ac:dyDescent="0.2">
      <c r="A187" s="204"/>
      <c r="B187" s="204"/>
      <c r="C187" s="204" t="str">
        <f>IF(AND(ISNUMBER('Precision '!C189),E$2="Y"),'Precision '!C189,"")</f>
        <v/>
      </c>
      <c r="D187" s="204" t="str">
        <f>IF(AND(ISNUMBER('Precision '!D189),F$2="Y"),'Precision '!D189,"")</f>
        <v/>
      </c>
      <c r="E187" s="204" t="str">
        <f>IF(AND(ISNUMBER('Precision '!E189),G$2="Y"),'Precision '!E189,"")</f>
        <v/>
      </c>
      <c r="F187" s="204" t="str">
        <f>IF(AND(ISNUMBER('Precision '!F189),H$2="Y"),'Precision '!F189,"")</f>
        <v/>
      </c>
      <c r="G187" s="204" t="str">
        <f>IF(AND(ISNUMBER('Precision '!G189),I$2="Y"),'Precision '!G189,"")</f>
        <v/>
      </c>
      <c r="H187" s="204" t="str">
        <f>IF(AND(ISNUMBER('Precision '!H189),J$2="Y"),'Precision '!H189,"")</f>
        <v/>
      </c>
      <c r="I187" s="204" t="str">
        <f>IF(AND(ISNUMBER('Precision '!I189),K$2="Y"),'Precision '!I189,"")</f>
        <v/>
      </c>
      <c r="J187" s="204" t="str">
        <f>IF(AND(ISNUMBER('Precision '!J189),L$2="Y"),'Precision '!J189,"")</f>
        <v/>
      </c>
      <c r="K187" s="204" t="str">
        <f>IF(AND(ISNUMBER('Precision '!K189),M$2="Y"),'Precision '!K189,"")</f>
        <v/>
      </c>
      <c r="L187" s="204" t="str">
        <f>IF(AND(ISNUMBER('Precision '!L189),N$2="Y"),'Precision '!L189,"")</f>
        <v/>
      </c>
      <c r="M187" s="204" t="str">
        <f>IF(AND(ISNUMBER('Precision '!M189),O$2="Y"),'Precision '!M189,"")</f>
        <v/>
      </c>
      <c r="N187" s="204" t="str">
        <f>IF(AND(ISNUMBER('Precision '!N189),P$2="Y"),'Precision '!N189,"")</f>
        <v/>
      </c>
      <c r="O187" s="204" t="str">
        <f>IF(AND(ISNUMBER('Precision '!O189),E$3="Y"),'Precision '!O189,"")</f>
        <v/>
      </c>
      <c r="P187" s="204" t="str">
        <f>IF(AND(ISNUMBER('Precision '!P189),F$3="Y"),'Precision '!P189,"")</f>
        <v/>
      </c>
      <c r="Q187" s="204" t="str">
        <f>IF(AND(ISNUMBER('Precision '!Q189),G$3="Y"),'Precision '!Q189,"")</f>
        <v/>
      </c>
      <c r="R187" s="204" t="str">
        <f>IF(AND(ISNUMBER('Precision '!R189),H$3="Y"),'Precision '!R189,"")</f>
        <v/>
      </c>
      <c r="S187" s="204" t="str">
        <f>IF(AND(ISNUMBER('Precision '!S189),I$3="Y"),'Precision '!S189,"")</f>
        <v/>
      </c>
      <c r="T187" s="204" t="str">
        <f>IF(AND(ISNUMBER('Precision '!T189),J$3="Y"),'Precision '!T189,"")</f>
        <v/>
      </c>
      <c r="U187" s="204" t="str">
        <f>IF(AND(ISNUMBER('Precision '!U189),K$3="Y"),'Precision '!U189,"")</f>
        <v/>
      </c>
      <c r="V187" s="204" t="str">
        <f>IF(AND(ISNUMBER('Precision '!V189),L$3="Y"),'Precision '!V189,"")</f>
        <v/>
      </c>
      <c r="W187" s="204" t="str">
        <f>IF(AND(ISNUMBER('Precision '!W189),M$3="Y"),'Precision '!W189,"")</f>
        <v/>
      </c>
      <c r="X187" s="204" t="str">
        <f>IF(AND(ISNUMBER('Precision '!X189),N$3="Y"),'Precision '!X189,"")</f>
        <v/>
      </c>
      <c r="Y187" s="204" t="str">
        <f>IF(AND(ISNUMBER('Precision '!Y189),O$3="Y"),'Precision '!Y189,"")</f>
        <v/>
      </c>
      <c r="Z187" s="204" t="str">
        <f>IF(AND(ISNUMBER('Precision '!Z189),P$3="Y"),'Precision '!Z189,"")</f>
        <v/>
      </c>
      <c r="AA187" s="204"/>
      <c r="AB187" s="204"/>
      <c r="AC187" s="204"/>
      <c r="AD187" s="204"/>
      <c r="AE187" s="300">
        <v>151</v>
      </c>
      <c r="AF187" s="209" t="e">
        <f>IF(OR(ISBLANK('Precision '!C189),E$2="N"),NA(),'Precision '!C189)</f>
        <v>#N/A</v>
      </c>
      <c r="AG187" s="209" t="e">
        <f>IF(OR(ISBLANK('Precision '!D189),F$2="N"),NA(),'Precision '!D189)</f>
        <v>#N/A</v>
      </c>
      <c r="AH187" s="209" t="e">
        <f>IF(OR(ISBLANK('Precision '!E189),G$2="N"),NA(),'Precision '!E189)</f>
        <v>#N/A</v>
      </c>
      <c r="AI187" s="209" t="e">
        <f>IF(OR(ISBLANK('Precision '!F189),H$2="N"),NA(),'Precision '!F189)</f>
        <v>#N/A</v>
      </c>
      <c r="AJ187" s="209" t="e">
        <f>IF(OR(ISBLANK('Precision '!G189),I$2="N"),NA(),'Precision '!G189)</f>
        <v>#N/A</v>
      </c>
      <c r="AK187" s="209" t="e">
        <f>IF(OR(ISBLANK('Precision '!H189),J$2="N"),NA(),'Precision '!H189)</f>
        <v>#N/A</v>
      </c>
      <c r="AL187" s="209" t="e">
        <f>IF(OR(ISBLANK('Precision '!I189),K$2="N"),NA(),'Precision '!I189)</f>
        <v>#N/A</v>
      </c>
      <c r="AM187" s="209" t="e">
        <f>IF(OR(ISBLANK('Precision '!J189),L$2="N"),NA(),'Precision '!J189)</f>
        <v>#N/A</v>
      </c>
      <c r="AN187" s="209" t="e">
        <f>IF(OR(ISBLANK('Precision '!K189),M$2="N"),NA(),'Precision '!K189)</f>
        <v>#N/A</v>
      </c>
      <c r="AO187" s="209" t="e">
        <f>IF(OR(ISBLANK('Precision '!L189),N$2="N"),NA(),'Precision '!L189)</f>
        <v>#N/A</v>
      </c>
      <c r="AP187" s="209" t="e">
        <f>IF(OR(ISBLANK('Precision '!M189),O$2="N"),NA(),'Precision '!M189)</f>
        <v>#N/A</v>
      </c>
      <c r="AQ187" s="209" t="e">
        <f>IF(OR(ISBLANK('Precision '!N189),P$2="N"),NA(),'Precision '!N189)</f>
        <v>#N/A</v>
      </c>
      <c r="AR187" s="209" t="e">
        <f>IF(OR(ISBLANK('Precision '!O189),E$3="N"),NA(),'Precision '!O189)</f>
        <v>#N/A</v>
      </c>
      <c r="AS187" s="209" t="e">
        <f>IF(OR(ISBLANK('Precision '!P189),F$3="N"),NA(),'Precision '!P189)</f>
        <v>#N/A</v>
      </c>
      <c r="AT187" s="209" t="e">
        <f>IF(OR(ISBLANK('Precision '!Q189),G$3="N"),NA(),'Precision '!Q189)</f>
        <v>#N/A</v>
      </c>
      <c r="AU187" s="209" t="e">
        <f>IF(OR(ISBLANK('Precision '!R189),H$3="N"),NA(),'Precision '!R189)</f>
        <v>#N/A</v>
      </c>
      <c r="AV187" s="209" t="e">
        <f>IF(OR(ISBLANK('Precision '!S189),I$3="N"),NA(),'Precision '!S189)</f>
        <v>#N/A</v>
      </c>
      <c r="AW187" s="209" t="e">
        <f>IF(OR(ISBLANK('Precision '!T189),J$3="N"),NA(),'Precision '!T189)</f>
        <v>#N/A</v>
      </c>
      <c r="AX187" s="209" t="e">
        <f>IF(OR(ISBLANK('Precision '!U189),K$3="N"),NA(),'Precision '!U189)</f>
        <v>#N/A</v>
      </c>
      <c r="AY187" s="209" t="e">
        <f>IF(OR(ISBLANK('Precision '!V189),L$3="N"),NA(),'Precision '!V189)</f>
        <v>#N/A</v>
      </c>
      <c r="AZ187" s="209" t="e">
        <f>IF(OR(ISBLANK('Precision '!W189),M$3="N"),NA(),'Precision '!W189)</f>
        <v>#N/A</v>
      </c>
      <c r="BA187" s="209" t="e">
        <f>IF(OR(ISBLANK('Precision '!X189),N$3="N"),NA(),'Precision '!X189)</f>
        <v>#N/A</v>
      </c>
      <c r="BB187" s="209" t="e">
        <f>IF(OR(ISBLANK('Precision '!Y189),O$3="N"),NA(),'Precision '!Y189)</f>
        <v>#N/A</v>
      </c>
      <c r="BC187" s="209" t="e">
        <f>IF(OR(ISBLANK('Precision '!Z189),P$3="N"),NA(),'Precision '!Z189)</f>
        <v>#N/A</v>
      </c>
      <c r="BD187" s="204"/>
      <c r="BE187" s="204"/>
      <c r="BF187" s="204"/>
      <c r="BG187" s="204"/>
      <c r="BH187" s="204"/>
    </row>
    <row r="188" spans="1:60" x14ac:dyDescent="0.2">
      <c r="A188" s="204"/>
      <c r="B188" s="204"/>
      <c r="C188" s="204" t="str">
        <f>IF(AND(ISNUMBER('Precision '!C190),E$2="Y"),'Precision '!C190,"")</f>
        <v/>
      </c>
      <c r="D188" s="204" t="str">
        <f>IF(AND(ISNUMBER('Precision '!D190),F$2="Y"),'Precision '!D190,"")</f>
        <v/>
      </c>
      <c r="E188" s="204" t="str">
        <f>IF(AND(ISNUMBER('Precision '!E190),G$2="Y"),'Precision '!E190,"")</f>
        <v/>
      </c>
      <c r="F188" s="204" t="str">
        <f>IF(AND(ISNUMBER('Precision '!F190),H$2="Y"),'Precision '!F190,"")</f>
        <v/>
      </c>
      <c r="G188" s="204" t="str">
        <f>IF(AND(ISNUMBER('Precision '!G190),I$2="Y"),'Precision '!G190,"")</f>
        <v/>
      </c>
      <c r="H188" s="204" t="str">
        <f>IF(AND(ISNUMBER('Precision '!H190),J$2="Y"),'Precision '!H190,"")</f>
        <v/>
      </c>
      <c r="I188" s="204" t="str">
        <f>IF(AND(ISNUMBER('Precision '!I190),K$2="Y"),'Precision '!I190,"")</f>
        <v/>
      </c>
      <c r="J188" s="204" t="str">
        <f>IF(AND(ISNUMBER('Precision '!J190),L$2="Y"),'Precision '!J190,"")</f>
        <v/>
      </c>
      <c r="K188" s="204" t="str">
        <f>IF(AND(ISNUMBER('Precision '!K190),M$2="Y"),'Precision '!K190,"")</f>
        <v/>
      </c>
      <c r="L188" s="204" t="str">
        <f>IF(AND(ISNUMBER('Precision '!L190),N$2="Y"),'Precision '!L190,"")</f>
        <v/>
      </c>
      <c r="M188" s="204" t="str">
        <f>IF(AND(ISNUMBER('Precision '!M190),O$2="Y"),'Precision '!M190,"")</f>
        <v/>
      </c>
      <c r="N188" s="204" t="str">
        <f>IF(AND(ISNUMBER('Precision '!N190),P$2="Y"),'Precision '!N190,"")</f>
        <v/>
      </c>
      <c r="O188" s="204" t="str">
        <f>IF(AND(ISNUMBER('Precision '!O190),E$3="Y"),'Precision '!O190,"")</f>
        <v/>
      </c>
      <c r="P188" s="204" t="str">
        <f>IF(AND(ISNUMBER('Precision '!P190),F$3="Y"),'Precision '!P190,"")</f>
        <v/>
      </c>
      <c r="Q188" s="204" t="str">
        <f>IF(AND(ISNUMBER('Precision '!Q190),G$3="Y"),'Precision '!Q190,"")</f>
        <v/>
      </c>
      <c r="R188" s="204" t="str">
        <f>IF(AND(ISNUMBER('Precision '!R190),H$3="Y"),'Precision '!R190,"")</f>
        <v/>
      </c>
      <c r="S188" s="204" t="str">
        <f>IF(AND(ISNUMBER('Precision '!S190),I$3="Y"),'Precision '!S190,"")</f>
        <v/>
      </c>
      <c r="T188" s="204" t="str">
        <f>IF(AND(ISNUMBER('Precision '!T190),J$3="Y"),'Precision '!T190,"")</f>
        <v/>
      </c>
      <c r="U188" s="204" t="str">
        <f>IF(AND(ISNUMBER('Precision '!U190),K$3="Y"),'Precision '!U190,"")</f>
        <v/>
      </c>
      <c r="V188" s="204" t="str">
        <f>IF(AND(ISNUMBER('Precision '!V190),L$3="Y"),'Precision '!V190,"")</f>
        <v/>
      </c>
      <c r="W188" s="204" t="str">
        <f>IF(AND(ISNUMBER('Precision '!W190),M$3="Y"),'Precision '!W190,"")</f>
        <v/>
      </c>
      <c r="X188" s="204" t="str">
        <f>IF(AND(ISNUMBER('Precision '!X190),N$3="Y"),'Precision '!X190,"")</f>
        <v/>
      </c>
      <c r="Y188" s="204" t="str">
        <f>IF(AND(ISNUMBER('Precision '!Y190),O$3="Y"),'Precision '!Y190,"")</f>
        <v/>
      </c>
      <c r="Z188" s="204" t="str">
        <f>IF(AND(ISNUMBER('Precision '!Z190),P$3="Y"),'Precision '!Z190,"")</f>
        <v/>
      </c>
      <c r="AA188" s="204"/>
      <c r="AB188" s="204"/>
      <c r="AC188" s="204"/>
      <c r="AD188" s="204"/>
      <c r="AE188" s="300">
        <v>152</v>
      </c>
      <c r="AF188" s="209" t="e">
        <f>IF(OR(ISBLANK('Precision '!C190),E$2="N"),NA(),'Precision '!C190)</f>
        <v>#N/A</v>
      </c>
      <c r="AG188" s="209" t="e">
        <f>IF(OR(ISBLANK('Precision '!D190),F$2="N"),NA(),'Precision '!D190)</f>
        <v>#N/A</v>
      </c>
      <c r="AH188" s="209" t="e">
        <f>IF(OR(ISBLANK('Precision '!E190),G$2="N"),NA(),'Precision '!E190)</f>
        <v>#N/A</v>
      </c>
      <c r="AI188" s="209" t="e">
        <f>IF(OR(ISBLANK('Precision '!F190),H$2="N"),NA(),'Precision '!F190)</f>
        <v>#N/A</v>
      </c>
      <c r="AJ188" s="209" t="e">
        <f>IF(OR(ISBLANK('Precision '!G190),I$2="N"),NA(),'Precision '!G190)</f>
        <v>#N/A</v>
      </c>
      <c r="AK188" s="209" t="e">
        <f>IF(OR(ISBLANK('Precision '!H190),J$2="N"),NA(),'Precision '!H190)</f>
        <v>#N/A</v>
      </c>
      <c r="AL188" s="209" t="e">
        <f>IF(OR(ISBLANK('Precision '!I190),K$2="N"),NA(),'Precision '!I190)</f>
        <v>#N/A</v>
      </c>
      <c r="AM188" s="209" t="e">
        <f>IF(OR(ISBLANK('Precision '!J190),L$2="N"),NA(),'Precision '!J190)</f>
        <v>#N/A</v>
      </c>
      <c r="AN188" s="209" t="e">
        <f>IF(OR(ISBLANK('Precision '!K190),M$2="N"),NA(),'Precision '!K190)</f>
        <v>#N/A</v>
      </c>
      <c r="AO188" s="209" t="e">
        <f>IF(OR(ISBLANK('Precision '!L190),N$2="N"),NA(),'Precision '!L190)</f>
        <v>#N/A</v>
      </c>
      <c r="AP188" s="209" t="e">
        <f>IF(OR(ISBLANK('Precision '!M190),O$2="N"),NA(),'Precision '!M190)</f>
        <v>#N/A</v>
      </c>
      <c r="AQ188" s="209" t="e">
        <f>IF(OR(ISBLANK('Precision '!N190),P$2="N"),NA(),'Precision '!N190)</f>
        <v>#N/A</v>
      </c>
      <c r="AR188" s="209" t="e">
        <f>IF(OR(ISBLANK('Precision '!O190),E$3="N"),NA(),'Precision '!O190)</f>
        <v>#N/A</v>
      </c>
      <c r="AS188" s="209" t="e">
        <f>IF(OR(ISBLANK('Precision '!P190),F$3="N"),NA(),'Precision '!P190)</f>
        <v>#N/A</v>
      </c>
      <c r="AT188" s="209" t="e">
        <f>IF(OR(ISBLANK('Precision '!Q190),G$3="N"),NA(),'Precision '!Q190)</f>
        <v>#N/A</v>
      </c>
      <c r="AU188" s="209" t="e">
        <f>IF(OR(ISBLANK('Precision '!R190),H$3="N"),NA(),'Precision '!R190)</f>
        <v>#N/A</v>
      </c>
      <c r="AV188" s="209" t="e">
        <f>IF(OR(ISBLANK('Precision '!S190),I$3="N"),NA(),'Precision '!S190)</f>
        <v>#N/A</v>
      </c>
      <c r="AW188" s="209" t="e">
        <f>IF(OR(ISBLANK('Precision '!T190),J$3="N"),NA(),'Precision '!T190)</f>
        <v>#N/A</v>
      </c>
      <c r="AX188" s="209" t="e">
        <f>IF(OR(ISBLANK('Precision '!U190),K$3="N"),NA(),'Precision '!U190)</f>
        <v>#N/A</v>
      </c>
      <c r="AY188" s="209" t="e">
        <f>IF(OR(ISBLANK('Precision '!V190),L$3="N"),NA(),'Precision '!V190)</f>
        <v>#N/A</v>
      </c>
      <c r="AZ188" s="209" t="e">
        <f>IF(OR(ISBLANK('Precision '!W190),M$3="N"),NA(),'Precision '!W190)</f>
        <v>#N/A</v>
      </c>
      <c r="BA188" s="209" t="e">
        <f>IF(OR(ISBLANK('Precision '!X190),N$3="N"),NA(),'Precision '!X190)</f>
        <v>#N/A</v>
      </c>
      <c r="BB188" s="209" t="e">
        <f>IF(OR(ISBLANK('Precision '!Y190),O$3="N"),NA(),'Precision '!Y190)</f>
        <v>#N/A</v>
      </c>
      <c r="BC188" s="209" t="e">
        <f>IF(OR(ISBLANK('Precision '!Z190),P$3="N"),NA(),'Precision '!Z190)</f>
        <v>#N/A</v>
      </c>
      <c r="BD188" s="204"/>
      <c r="BE188" s="204"/>
      <c r="BF188" s="204"/>
      <c r="BG188" s="204"/>
      <c r="BH188" s="204"/>
    </row>
    <row r="189" spans="1:60" x14ac:dyDescent="0.2">
      <c r="A189" s="204"/>
      <c r="B189" s="204"/>
      <c r="C189" s="204" t="str">
        <f>IF(AND(ISNUMBER('Precision '!C191),E$2="Y"),'Precision '!C191,"")</f>
        <v/>
      </c>
      <c r="D189" s="204" t="str">
        <f>IF(AND(ISNUMBER('Precision '!D191),F$2="Y"),'Precision '!D191,"")</f>
        <v/>
      </c>
      <c r="E189" s="204" t="str">
        <f>IF(AND(ISNUMBER('Precision '!E191),G$2="Y"),'Precision '!E191,"")</f>
        <v/>
      </c>
      <c r="F189" s="204" t="str">
        <f>IF(AND(ISNUMBER('Precision '!F191),H$2="Y"),'Precision '!F191,"")</f>
        <v/>
      </c>
      <c r="G189" s="204" t="str">
        <f>IF(AND(ISNUMBER('Precision '!G191),I$2="Y"),'Precision '!G191,"")</f>
        <v/>
      </c>
      <c r="H189" s="204" t="str">
        <f>IF(AND(ISNUMBER('Precision '!H191),J$2="Y"),'Precision '!H191,"")</f>
        <v/>
      </c>
      <c r="I189" s="204" t="str">
        <f>IF(AND(ISNUMBER('Precision '!I191),K$2="Y"),'Precision '!I191,"")</f>
        <v/>
      </c>
      <c r="J189" s="204" t="str">
        <f>IF(AND(ISNUMBER('Precision '!J191),L$2="Y"),'Precision '!J191,"")</f>
        <v/>
      </c>
      <c r="K189" s="204" t="str">
        <f>IF(AND(ISNUMBER('Precision '!K191),M$2="Y"),'Precision '!K191,"")</f>
        <v/>
      </c>
      <c r="L189" s="204" t="str">
        <f>IF(AND(ISNUMBER('Precision '!L191),N$2="Y"),'Precision '!L191,"")</f>
        <v/>
      </c>
      <c r="M189" s="204" t="str">
        <f>IF(AND(ISNUMBER('Precision '!M191),O$2="Y"),'Precision '!M191,"")</f>
        <v/>
      </c>
      <c r="N189" s="204" t="str">
        <f>IF(AND(ISNUMBER('Precision '!N191),P$2="Y"),'Precision '!N191,"")</f>
        <v/>
      </c>
      <c r="O189" s="204" t="str">
        <f>IF(AND(ISNUMBER('Precision '!O191),E$3="Y"),'Precision '!O191,"")</f>
        <v/>
      </c>
      <c r="P189" s="204" t="str">
        <f>IF(AND(ISNUMBER('Precision '!P191),F$3="Y"),'Precision '!P191,"")</f>
        <v/>
      </c>
      <c r="Q189" s="204" t="str">
        <f>IF(AND(ISNUMBER('Precision '!Q191),G$3="Y"),'Precision '!Q191,"")</f>
        <v/>
      </c>
      <c r="R189" s="204" t="str">
        <f>IF(AND(ISNUMBER('Precision '!R191),H$3="Y"),'Precision '!R191,"")</f>
        <v/>
      </c>
      <c r="S189" s="204" t="str">
        <f>IF(AND(ISNUMBER('Precision '!S191),I$3="Y"),'Precision '!S191,"")</f>
        <v/>
      </c>
      <c r="T189" s="204" t="str">
        <f>IF(AND(ISNUMBER('Precision '!T191),J$3="Y"),'Precision '!T191,"")</f>
        <v/>
      </c>
      <c r="U189" s="204" t="str">
        <f>IF(AND(ISNUMBER('Precision '!U191),K$3="Y"),'Precision '!U191,"")</f>
        <v/>
      </c>
      <c r="V189" s="204" t="str">
        <f>IF(AND(ISNUMBER('Precision '!V191),L$3="Y"),'Precision '!V191,"")</f>
        <v/>
      </c>
      <c r="W189" s="204" t="str">
        <f>IF(AND(ISNUMBER('Precision '!W191),M$3="Y"),'Precision '!W191,"")</f>
        <v/>
      </c>
      <c r="X189" s="204" t="str">
        <f>IF(AND(ISNUMBER('Precision '!X191),N$3="Y"),'Precision '!X191,"")</f>
        <v/>
      </c>
      <c r="Y189" s="204" t="str">
        <f>IF(AND(ISNUMBER('Precision '!Y191),O$3="Y"),'Precision '!Y191,"")</f>
        <v/>
      </c>
      <c r="Z189" s="204" t="str">
        <f>IF(AND(ISNUMBER('Precision '!Z191),P$3="Y"),'Precision '!Z191,"")</f>
        <v/>
      </c>
      <c r="AA189" s="204"/>
      <c r="AB189" s="204"/>
      <c r="AC189" s="204"/>
      <c r="AD189" s="204"/>
      <c r="AE189" s="300">
        <v>153</v>
      </c>
      <c r="AF189" s="209" t="e">
        <f>IF(OR(ISBLANK('Precision '!C191),E$2="N"),NA(),'Precision '!C191)</f>
        <v>#N/A</v>
      </c>
      <c r="AG189" s="209" t="e">
        <f>IF(OR(ISBLANK('Precision '!D191),F$2="N"),NA(),'Precision '!D191)</f>
        <v>#N/A</v>
      </c>
      <c r="AH189" s="209" t="e">
        <f>IF(OR(ISBLANK('Precision '!E191),G$2="N"),NA(),'Precision '!E191)</f>
        <v>#N/A</v>
      </c>
      <c r="AI189" s="209" t="e">
        <f>IF(OR(ISBLANK('Precision '!F191),H$2="N"),NA(),'Precision '!F191)</f>
        <v>#N/A</v>
      </c>
      <c r="AJ189" s="209" t="e">
        <f>IF(OR(ISBLANK('Precision '!G191),I$2="N"),NA(),'Precision '!G191)</f>
        <v>#N/A</v>
      </c>
      <c r="AK189" s="209" t="e">
        <f>IF(OR(ISBLANK('Precision '!H191),J$2="N"),NA(),'Precision '!H191)</f>
        <v>#N/A</v>
      </c>
      <c r="AL189" s="209" t="e">
        <f>IF(OR(ISBLANK('Precision '!I191),K$2="N"),NA(),'Precision '!I191)</f>
        <v>#N/A</v>
      </c>
      <c r="AM189" s="209" t="e">
        <f>IF(OR(ISBLANK('Precision '!J191),L$2="N"),NA(),'Precision '!J191)</f>
        <v>#N/A</v>
      </c>
      <c r="AN189" s="209" t="e">
        <f>IF(OR(ISBLANK('Precision '!K191),M$2="N"),NA(),'Precision '!K191)</f>
        <v>#N/A</v>
      </c>
      <c r="AO189" s="209" t="e">
        <f>IF(OR(ISBLANK('Precision '!L191),N$2="N"),NA(),'Precision '!L191)</f>
        <v>#N/A</v>
      </c>
      <c r="AP189" s="209" t="e">
        <f>IF(OR(ISBLANK('Precision '!M191),O$2="N"),NA(),'Precision '!M191)</f>
        <v>#N/A</v>
      </c>
      <c r="AQ189" s="209" t="e">
        <f>IF(OR(ISBLANK('Precision '!N191),P$2="N"),NA(),'Precision '!N191)</f>
        <v>#N/A</v>
      </c>
      <c r="AR189" s="209" t="e">
        <f>IF(OR(ISBLANK('Precision '!O191),E$3="N"),NA(),'Precision '!O191)</f>
        <v>#N/A</v>
      </c>
      <c r="AS189" s="209" t="e">
        <f>IF(OR(ISBLANK('Precision '!P191),F$3="N"),NA(),'Precision '!P191)</f>
        <v>#N/A</v>
      </c>
      <c r="AT189" s="209" t="e">
        <f>IF(OR(ISBLANK('Precision '!Q191),G$3="N"),NA(),'Precision '!Q191)</f>
        <v>#N/A</v>
      </c>
      <c r="AU189" s="209" t="e">
        <f>IF(OR(ISBLANK('Precision '!R191),H$3="N"),NA(),'Precision '!R191)</f>
        <v>#N/A</v>
      </c>
      <c r="AV189" s="209" t="e">
        <f>IF(OR(ISBLANK('Precision '!S191),I$3="N"),NA(),'Precision '!S191)</f>
        <v>#N/A</v>
      </c>
      <c r="AW189" s="209" t="e">
        <f>IF(OR(ISBLANK('Precision '!T191),J$3="N"),NA(),'Precision '!T191)</f>
        <v>#N/A</v>
      </c>
      <c r="AX189" s="209" t="e">
        <f>IF(OR(ISBLANK('Precision '!U191),K$3="N"),NA(),'Precision '!U191)</f>
        <v>#N/A</v>
      </c>
      <c r="AY189" s="209" t="e">
        <f>IF(OR(ISBLANK('Precision '!V191),L$3="N"),NA(),'Precision '!V191)</f>
        <v>#N/A</v>
      </c>
      <c r="AZ189" s="209" t="e">
        <f>IF(OR(ISBLANK('Precision '!W191),M$3="N"),NA(),'Precision '!W191)</f>
        <v>#N/A</v>
      </c>
      <c r="BA189" s="209" t="e">
        <f>IF(OR(ISBLANK('Precision '!X191),N$3="N"),NA(),'Precision '!X191)</f>
        <v>#N/A</v>
      </c>
      <c r="BB189" s="209" t="e">
        <f>IF(OR(ISBLANK('Precision '!Y191),O$3="N"),NA(),'Precision '!Y191)</f>
        <v>#N/A</v>
      </c>
      <c r="BC189" s="209" t="e">
        <f>IF(OR(ISBLANK('Precision '!Z191),P$3="N"),NA(),'Precision '!Z191)</f>
        <v>#N/A</v>
      </c>
      <c r="BD189" s="204"/>
      <c r="BE189" s="204"/>
      <c r="BF189" s="204"/>
      <c r="BG189" s="204"/>
      <c r="BH189" s="204"/>
    </row>
    <row r="190" spans="1:60" x14ac:dyDescent="0.2">
      <c r="A190" s="204"/>
      <c r="B190" s="204"/>
      <c r="C190" s="204" t="str">
        <f>IF(AND(ISNUMBER('Precision '!C192),E$2="Y"),'Precision '!C192,"")</f>
        <v/>
      </c>
      <c r="D190" s="204" t="str">
        <f>IF(AND(ISNUMBER('Precision '!D192),F$2="Y"),'Precision '!D192,"")</f>
        <v/>
      </c>
      <c r="E190" s="204" t="str">
        <f>IF(AND(ISNUMBER('Precision '!E192),G$2="Y"),'Precision '!E192,"")</f>
        <v/>
      </c>
      <c r="F190" s="204" t="str">
        <f>IF(AND(ISNUMBER('Precision '!F192),H$2="Y"),'Precision '!F192,"")</f>
        <v/>
      </c>
      <c r="G190" s="204" t="str">
        <f>IF(AND(ISNUMBER('Precision '!G192),I$2="Y"),'Precision '!G192,"")</f>
        <v/>
      </c>
      <c r="H190" s="204" t="str">
        <f>IF(AND(ISNUMBER('Precision '!H192),J$2="Y"),'Precision '!H192,"")</f>
        <v/>
      </c>
      <c r="I190" s="204" t="str">
        <f>IF(AND(ISNUMBER('Precision '!I192),K$2="Y"),'Precision '!I192,"")</f>
        <v/>
      </c>
      <c r="J190" s="204" t="str">
        <f>IF(AND(ISNUMBER('Precision '!J192),L$2="Y"),'Precision '!J192,"")</f>
        <v/>
      </c>
      <c r="K190" s="204" t="str">
        <f>IF(AND(ISNUMBER('Precision '!K192),M$2="Y"),'Precision '!K192,"")</f>
        <v/>
      </c>
      <c r="L190" s="204" t="str">
        <f>IF(AND(ISNUMBER('Precision '!L192),N$2="Y"),'Precision '!L192,"")</f>
        <v/>
      </c>
      <c r="M190" s="204" t="str">
        <f>IF(AND(ISNUMBER('Precision '!M192),O$2="Y"),'Precision '!M192,"")</f>
        <v/>
      </c>
      <c r="N190" s="204" t="str">
        <f>IF(AND(ISNUMBER('Precision '!N192),P$2="Y"),'Precision '!N192,"")</f>
        <v/>
      </c>
      <c r="O190" s="204" t="str">
        <f>IF(AND(ISNUMBER('Precision '!O192),E$3="Y"),'Precision '!O192,"")</f>
        <v/>
      </c>
      <c r="P190" s="204" t="str">
        <f>IF(AND(ISNUMBER('Precision '!P192),F$3="Y"),'Precision '!P192,"")</f>
        <v/>
      </c>
      <c r="Q190" s="204" t="str">
        <f>IF(AND(ISNUMBER('Precision '!Q192),G$3="Y"),'Precision '!Q192,"")</f>
        <v/>
      </c>
      <c r="R190" s="204" t="str">
        <f>IF(AND(ISNUMBER('Precision '!R192),H$3="Y"),'Precision '!R192,"")</f>
        <v/>
      </c>
      <c r="S190" s="204" t="str">
        <f>IF(AND(ISNUMBER('Precision '!S192),I$3="Y"),'Precision '!S192,"")</f>
        <v/>
      </c>
      <c r="T190" s="204" t="str">
        <f>IF(AND(ISNUMBER('Precision '!T192),J$3="Y"),'Precision '!T192,"")</f>
        <v/>
      </c>
      <c r="U190" s="204" t="str">
        <f>IF(AND(ISNUMBER('Precision '!U192),K$3="Y"),'Precision '!U192,"")</f>
        <v/>
      </c>
      <c r="V190" s="204" t="str">
        <f>IF(AND(ISNUMBER('Precision '!V192),L$3="Y"),'Precision '!V192,"")</f>
        <v/>
      </c>
      <c r="W190" s="204" t="str">
        <f>IF(AND(ISNUMBER('Precision '!W192),M$3="Y"),'Precision '!W192,"")</f>
        <v/>
      </c>
      <c r="X190" s="204" t="str">
        <f>IF(AND(ISNUMBER('Precision '!X192),N$3="Y"),'Precision '!X192,"")</f>
        <v/>
      </c>
      <c r="Y190" s="204" t="str">
        <f>IF(AND(ISNUMBER('Precision '!Y192),O$3="Y"),'Precision '!Y192,"")</f>
        <v/>
      </c>
      <c r="Z190" s="204" t="str">
        <f>IF(AND(ISNUMBER('Precision '!Z192),P$3="Y"),'Precision '!Z192,"")</f>
        <v/>
      </c>
      <c r="AA190" s="204"/>
      <c r="AB190" s="204"/>
      <c r="AC190" s="204"/>
      <c r="AD190" s="204"/>
      <c r="AE190" s="300">
        <v>154</v>
      </c>
      <c r="AF190" s="209" t="e">
        <f>IF(OR(ISBLANK('Precision '!C192),E$2="N"),NA(),'Precision '!C192)</f>
        <v>#N/A</v>
      </c>
      <c r="AG190" s="209" t="e">
        <f>IF(OR(ISBLANK('Precision '!D192),F$2="N"),NA(),'Precision '!D192)</f>
        <v>#N/A</v>
      </c>
      <c r="AH190" s="209" t="e">
        <f>IF(OR(ISBLANK('Precision '!E192),G$2="N"),NA(),'Precision '!E192)</f>
        <v>#N/A</v>
      </c>
      <c r="AI190" s="209" t="e">
        <f>IF(OR(ISBLANK('Precision '!F192),H$2="N"),NA(),'Precision '!F192)</f>
        <v>#N/A</v>
      </c>
      <c r="AJ190" s="209" t="e">
        <f>IF(OR(ISBLANK('Precision '!G192),I$2="N"),NA(),'Precision '!G192)</f>
        <v>#N/A</v>
      </c>
      <c r="AK190" s="209" t="e">
        <f>IF(OR(ISBLANK('Precision '!H192),J$2="N"),NA(),'Precision '!H192)</f>
        <v>#N/A</v>
      </c>
      <c r="AL190" s="209" t="e">
        <f>IF(OR(ISBLANK('Precision '!I192),K$2="N"),NA(),'Precision '!I192)</f>
        <v>#N/A</v>
      </c>
      <c r="AM190" s="209" t="e">
        <f>IF(OR(ISBLANK('Precision '!J192),L$2="N"),NA(),'Precision '!J192)</f>
        <v>#N/A</v>
      </c>
      <c r="AN190" s="209" t="e">
        <f>IF(OR(ISBLANK('Precision '!K192),M$2="N"),NA(),'Precision '!K192)</f>
        <v>#N/A</v>
      </c>
      <c r="AO190" s="209" t="e">
        <f>IF(OR(ISBLANK('Precision '!L192),N$2="N"),NA(),'Precision '!L192)</f>
        <v>#N/A</v>
      </c>
      <c r="AP190" s="209" t="e">
        <f>IF(OR(ISBLANK('Precision '!M192),O$2="N"),NA(),'Precision '!M192)</f>
        <v>#N/A</v>
      </c>
      <c r="AQ190" s="209" t="e">
        <f>IF(OR(ISBLANK('Precision '!N192),P$2="N"),NA(),'Precision '!N192)</f>
        <v>#N/A</v>
      </c>
      <c r="AR190" s="209" t="e">
        <f>IF(OR(ISBLANK('Precision '!O192),E$3="N"),NA(),'Precision '!O192)</f>
        <v>#N/A</v>
      </c>
      <c r="AS190" s="209" t="e">
        <f>IF(OR(ISBLANK('Precision '!P192),F$3="N"),NA(),'Precision '!P192)</f>
        <v>#N/A</v>
      </c>
      <c r="AT190" s="209" t="e">
        <f>IF(OR(ISBLANK('Precision '!Q192),G$3="N"),NA(),'Precision '!Q192)</f>
        <v>#N/A</v>
      </c>
      <c r="AU190" s="209" t="e">
        <f>IF(OR(ISBLANK('Precision '!R192),H$3="N"),NA(),'Precision '!R192)</f>
        <v>#N/A</v>
      </c>
      <c r="AV190" s="209" t="e">
        <f>IF(OR(ISBLANK('Precision '!S192),I$3="N"),NA(),'Precision '!S192)</f>
        <v>#N/A</v>
      </c>
      <c r="AW190" s="209" t="e">
        <f>IF(OR(ISBLANK('Precision '!T192),J$3="N"),NA(),'Precision '!T192)</f>
        <v>#N/A</v>
      </c>
      <c r="AX190" s="209" t="e">
        <f>IF(OR(ISBLANK('Precision '!U192),K$3="N"),NA(),'Precision '!U192)</f>
        <v>#N/A</v>
      </c>
      <c r="AY190" s="209" t="e">
        <f>IF(OR(ISBLANK('Precision '!V192),L$3="N"),NA(),'Precision '!V192)</f>
        <v>#N/A</v>
      </c>
      <c r="AZ190" s="209" t="e">
        <f>IF(OR(ISBLANK('Precision '!W192),M$3="N"),NA(),'Precision '!W192)</f>
        <v>#N/A</v>
      </c>
      <c r="BA190" s="209" t="e">
        <f>IF(OR(ISBLANK('Precision '!X192),N$3="N"),NA(),'Precision '!X192)</f>
        <v>#N/A</v>
      </c>
      <c r="BB190" s="209" t="e">
        <f>IF(OR(ISBLANK('Precision '!Y192),O$3="N"),NA(),'Precision '!Y192)</f>
        <v>#N/A</v>
      </c>
      <c r="BC190" s="209" t="e">
        <f>IF(OR(ISBLANK('Precision '!Z192),P$3="N"),NA(),'Precision '!Z192)</f>
        <v>#N/A</v>
      </c>
      <c r="BD190" s="204"/>
      <c r="BE190" s="204"/>
      <c r="BF190" s="204"/>
      <c r="BG190" s="204"/>
      <c r="BH190" s="204"/>
    </row>
    <row r="191" spans="1:60" x14ac:dyDescent="0.2">
      <c r="A191" s="204"/>
      <c r="B191" s="204"/>
      <c r="C191" s="204" t="str">
        <f>IF(AND(ISNUMBER('Precision '!C193),E$2="Y"),'Precision '!C193,"")</f>
        <v/>
      </c>
      <c r="D191" s="204" t="str">
        <f>IF(AND(ISNUMBER('Precision '!D193),F$2="Y"),'Precision '!D193,"")</f>
        <v/>
      </c>
      <c r="E191" s="204" t="str">
        <f>IF(AND(ISNUMBER('Precision '!E193),G$2="Y"),'Precision '!E193,"")</f>
        <v/>
      </c>
      <c r="F191" s="204" t="str">
        <f>IF(AND(ISNUMBER('Precision '!F193),H$2="Y"),'Precision '!F193,"")</f>
        <v/>
      </c>
      <c r="G191" s="204" t="str">
        <f>IF(AND(ISNUMBER('Precision '!G193),I$2="Y"),'Precision '!G193,"")</f>
        <v/>
      </c>
      <c r="H191" s="204" t="str">
        <f>IF(AND(ISNUMBER('Precision '!H193),J$2="Y"),'Precision '!H193,"")</f>
        <v/>
      </c>
      <c r="I191" s="204" t="str">
        <f>IF(AND(ISNUMBER('Precision '!I193),K$2="Y"),'Precision '!I193,"")</f>
        <v/>
      </c>
      <c r="J191" s="204" t="str">
        <f>IF(AND(ISNUMBER('Precision '!J193),L$2="Y"),'Precision '!J193,"")</f>
        <v/>
      </c>
      <c r="K191" s="204" t="str">
        <f>IF(AND(ISNUMBER('Precision '!K193),M$2="Y"),'Precision '!K193,"")</f>
        <v/>
      </c>
      <c r="L191" s="204" t="str">
        <f>IF(AND(ISNUMBER('Precision '!L193),N$2="Y"),'Precision '!L193,"")</f>
        <v/>
      </c>
      <c r="M191" s="204" t="str">
        <f>IF(AND(ISNUMBER('Precision '!M193),O$2="Y"),'Precision '!M193,"")</f>
        <v/>
      </c>
      <c r="N191" s="204" t="str">
        <f>IF(AND(ISNUMBER('Precision '!N193),P$2="Y"),'Precision '!N193,"")</f>
        <v/>
      </c>
      <c r="O191" s="204" t="str">
        <f>IF(AND(ISNUMBER('Precision '!O193),E$3="Y"),'Precision '!O193,"")</f>
        <v/>
      </c>
      <c r="P191" s="204" t="str">
        <f>IF(AND(ISNUMBER('Precision '!P193),F$3="Y"),'Precision '!P193,"")</f>
        <v/>
      </c>
      <c r="Q191" s="204" t="str">
        <f>IF(AND(ISNUMBER('Precision '!Q193),G$3="Y"),'Precision '!Q193,"")</f>
        <v/>
      </c>
      <c r="R191" s="204" t="str">
        <f>IF(AND(ISNUMBER('Precision '!R193),H$3="Y"),'Precision '!R193,"")</f>
        <v/>
      </c>
      <c r="S191" s="204" t="str">
        <f>IF(AND(ISNUMBER('Precision '!S193),I$3="Y"),'Precision '!S193,"")</f>
        <v/>
      </c>
      <c r="T191" s="204" t="str">
        <f>IF(AND(ISNUMBER('Precision '!T193),J$3="Y"),'Precision '!T193,"")</f>
        <v/>
      </c>
      <c r="U191" s="204" t="str">
        <f>IF(AND(ISNUMBER('Precision '!U193),K$3="Y"),'Precision '!U193,"")</f>
        <v/>
      </c>
      <c r="V191" s="204" t="str">
        <f>IF(AND(ISNUMBER('Precision '!V193),L$3="Y"),'Precision '!V193,"")</f>
        <v/>
      </c>
      <c r="W191" s="204" t="str">
        <f>IF(AND(ISNUMBER('Precision '!W193),M$3="Y"),'Precision '!W193,"")</f>
        <v/>
      </c>
      <c r="X191" s="204" t="str">
        <f>IF(AND(ISNUMBER('Precision '!X193),N$3="Y"),'Precision '!X193,"")</f>
        <v/>
      </c>
      <c r="Y191" s="204" t="str">
        <f>IF(AND(ISNUMBER('Precision '!Y193),O$3="Y"),'Precision '!Y193,"")</f>
        <v/>
      </c>
      <c r="Z191" s="204" t="str">
        <f>IF(AND(ISNUMBER('Precision '!Z193),P$3="Y"),'Precision '!Z193,"")</f>
        <v/>
      </c>
      <c r="AA191" s="204"/>
      <c r="AB191" s="204"/>
      <c r="AC191" s="204"/>
      <c r="AD191" s="204"/>
      <c r="AE191" s="300">
        <v>155</v>
      </c>
      <c r="AF191" s="209" t="e">
        <f>IF(OR(ISBLANK('Precision '!C193),E$2="N"),NA(),'Precision '!C193)</f>
        <v>#N/A</v>
      </c>
      <c r="AG191" s="209" t="e">
        <f>IF(OR(ISBLANK('Precision '!D193),F$2="N"),NA(),'Precision '!D193)</f>
        <v>#N/A</v>
      </c>
      <c r="AH191" s="209" t="e">
        <f>IF(OR(ISBLANK('Precision '!E193),G$2="N"),NA(),'Precision '!E193)</f>
        <v>#N/A</v>
      </c>
      <c r="AI191" s="209" t="e">
        <f>IF(OR(ISBLANK('Precision '!F193),H$2="N"),NA(),'Precision '!F193)</f>
        <v>#N/A</v>
      </c>
      <c r="AJ191" s="209" t="e">
        <f>IF(OR(ISBLANK('Precision '!G193),I$2="N"),NA(),'Precision '!G193)</f>
        <v>#N/A</v>
      </c>
      <c r="AK191" s="209" t="e">
        <f>IF(OR(ISBLANK('Precision '!H193),J$2="N"),NA(),'Precision '!H193)</f>
        <v>#N/A</v>
      </c>
      <c r="AL191" s="209" t="e">
        <f>IF(OR(ISBLANK('Precision '!I193),K$2="N"),NA(),'Precision '!I193)</f>
        <v>#N/A</v>
      </c>
      <c r="AM191" s="209" t="e">
        <f>IF(OR(ISBLANK('Precision '!J193),L$2="N"),NA(),'Precision '!J193)</f>
        <v>#N/A</v>
      </c>
      <c r="AN191" s="209" t="e">
        <f>IF(OR(ISBLANK('Precision '!K193),M$2="N"),NA(),'Precision '!K193)</f>
        <v>#N/A</v>
      </c>
      <c r="AO191" s="209" t="e">
        <f>IF(OR(ISBLANK('Precision '!L193),N$2="N"),NA(),'Precision '!L193)</f>
        <v>#N/A</v>
      </c>
      <c r="AP191" s="209" t="e">
        <f>IF(OR(ISBLANK('Precision '!M193),O$2="N"),NA(),'Precision '!M193)</f>
        <v>#N/A</v>
      </c>
      <c r="AQ191" s="209" t="e">
        <f>IF(OR(ISBLANK('Precision '!N193),P$2="N"),NA(),'Precision '!N193)</f>
        <v>#N/A</v>
      </c>
      <c r="AR191" s="209" t="e">
        <f>IF(OR(ISBLANK('Precision '!O193),E$3="N"),NA(),'Precision '!O193)</f>
        <v>#N/A</v>
      </c>
      <c r="AS191" s="209" t="e">
        <f>IF(OR(ISBLANK('Precision '!P193),F$3="N"),NA(),'Precision '!P193)</f>
        <v>#N/A</v>
      </c>
      <c r="AT191" s="209" t="e">
        <f>IF(OR(ISBLANK('Precision '!Q193),G$3="N"),NA(),'Precision '!Q193)</f>
        <v>#N/A</v>
      </c>
      <c r="AU191" s="209" t="e">
        <f>IF(OR(ISBLANK('Precision '!R193),H$3="N"),NA(),'Precision '!R193)</f>
        <v>#N/A</v>
      </c>
      <c r="AV191" s="209" t="e">
        <f>IF(OR(ISBLANK('Precision '!S193),I$3="N"),NA(),'Precision '!S193)</f>
        <v>#N/A</v>
      </c>
      <c r="AW191" s="209" t="e">
        <f>IF(OR(ISBLANK('Precision '!T193),J$3="N"),NA(),'Precision '!T193)</f>
        <v>#N/A</v>
      </c>
      <c r="AX191" s="209" t="e">
        <f>IF(OR(ISBLANK('Precision '!U193),K$3="N"),NA(),'Precision '!U193)</f>
        <v>#N/A</v>
      </c>
      <c r="AY191" s="209" t="e">
        <f>IF(OR(ISBLANK('Precision '!V193),L$3="N"),NA(),'Precision '!V193)</f>
        <v>#N/A</v>
      </c>
      <c r="AZ191" s="209" t="e">
        <f>IF(OR(ISBLANK('Precision '!W193),M$3="N"),NA(),'Precision '!W193)</f>
        <v>#N/A</v>
      </c>
      <c r="BA191" s="209" t="e">
        <f>IF(OR(ISBLANK('Precision '!X193),N$3="N"),NA(),'Precision '!X193)</f>
        <v>#N/A</v>
      </c>
      <c r="BB191" s="209" t="e">
        <f>IF(OR(ISBLANK('Precision '!Y193),O$3="N"),NA(),'Precision '!Y193)</f>
        <v>#N/A</v>
      </c>
      <c r="BC191" s="209" t="e">
        <f>IF(OR(ISBLANK('Precision '!Z193),P$3="N"),NA(),'Precision '!Z193)</f>
        <v>#N/A</v>
      </c>
      <c r="BD191" s="204"/>
      <c r="BE191" s="204"/>
      <c r="BF191" s="204"/>
      <c r="BG191" s="204"/>
      <c r="BH191" s="204"/>
    </row>
    <row r="192" spans="1:60" x14ac:dyDescent="0.2">
      <c r="A192" s="204"/>
      <c r="B192" s="204"/>
      <c r="C192" s="204" t="str">
        <f>IF(AND(ISNUMBER('Precision '!C194),E$2="Y"),'Precision '!C194,"")</f>
        <v/>
      </c>
      <c r="D192" s="204" t="str">
        <f>IF(AND(ISNUMBER('Precision '!D194),F$2="Y"),'Precision '!D194,"")</f>
        <v/>
      </c>
      <c r="E192" s="204" t="str">
        <f>IF(AND(ISNUMBER('Precision '!E194),G$2="Y"),'Precision '!E194,"")</f>
        <v/>
      </c>
      <c r="F192" s="204" t="str">
        <f>IF(AND(ISNUMBER('Precision '!F194),H$2="Y"),'Precision '!F194,"")</f>
        <v/>
      </c>
      <c r="G192" s="204" t="str">
        <f>IF(AND(ISNUMBER('Precision '!G194),I$2="Y"),'Precision '!G194,"")</f>
        <v/>
      </c>
      <c r="H192" s="204" t="str">
        <f>IF(AND(ISNUMBER('Precision '!H194),J$2="Y"),'Precision '!H194,"")</f>
        <v/>
      </c>
      <c r="I192" s="204" t="str">
        <f>IF(AND(ISNUMBER('Precision '!I194),K$2="Y"),'Precision '!I194,"")</f>
        <v/>
      </c>
      <c r="J192" s="204" t="str">
        <f>IF(AND(ISNUMBER('Precision '!J194),L$2="Y"),'Precision '!J194,"")</f>
        <v/>
      </c>
      <c r="K192" s="204" t="str">
        <f>IF(AND(ISNUMBER('Precision '!K194),M$2="Y"),'Precision '!K194,"")</f>
        <v/>
      </c>
      <c r="L192" s="204" t="str">
        <f>IF(AND(ISNUMBER('Precision '!L194),N$2="Y"),'Precision '!L194,"")</f>
        <v/>
      </c>
      <c r="M192" s="204" t="str">
        <f>IF(AND(ISNUMBER('Precision '!M194),O$2="Y"),'Precision '!M194,"")</f>
        <v/>
      </c>
      <c r="N192" s="204" t="str">
        <f>IF(AND(ISNUMBER('Precision '!N194),P$2="Y"),'Precision '!N194,"")</f>
        <v/>
      </c>
      <c r="O192" s="204" t="str">
        <f>IF(AND(ISNUMBER('Precision '!O194),E$3="Y"),'Precision '!O194,"")</f>
        <v/>
      </c>
      <c r="P192" s="204" t="str">
        <f>IF(AND(ISNUMBER('Precision '!P194),F$3="Y"),'Precision '!P194,"")</f>
        <v/>
      </c>
      <c r="Q192" s="204" t="str">
        <f>IF(AND(ISNUMBER('Precision '!Q194),G$3="Y"),'Precision '!Q194,"")</f>
        <v/>
      </c>
      <c r="R192" s="204" t="str">
        <f>IF(AND(ISNUMBER('Precision '!R194),H$3="Y"),'Precision '!R194,"")</f>
        <v/>
      </c>
      <c r="S192" s="204" t="str">
        <f>IF(AND(ISNUMBER('Precision '!S194),I$3="Y"),'Precision '!S194,"")</f>
        <v/>
      </c>
      <c r="T192" s="204" t="str">
        <f>IF(AND(ISNUMBER('Precision '!T194),J$3="Y"),'Precision '!T194,"")</f>
        <v/>
      </c>
      <c r="U192" s="204" t="str">
        <f>IF(AND(ISNUMBER('Precision '!U194),K$3="Y"),'Precision '!U194,"")</f>
        <v/>
      </c>
      <c r="V192" s="204" t="str">
        <f>IF(AND(ISNUMBER('Precision '!V194),L$3="Y"),'Precision '!V194,"")</f>
        <v/>
      </c>
      <c r="W192" s="204" t="str">
        <f>IF(AND(ISNUMBER('Precision '!W194),M$3="Y"),'Precision '!W194,"")</f>
        <v/>
      </c>
      <c r="X192" s="204" t="str">
        <f>IF(AND(ISNUMBER('Precision '!X194),N$3="Y"),'Precision '!X194,"")</f>
        <v/>
      </c>
      <c r="Y192" s="204" t="str">
        <f>IF(AND(ISNUMBER('Precision '!Y194),O$3="Y"),'Precision '!Y194,"")</f>
        <v/>
      </c>
      <c r="Z192" s="204" t="str">
        <f>IF(AND(ISNUMBER('Precision '!Z194),P$3="Y"),'Precision '!Z194,"")</f>
        <v/>
      </c>
      <c r="AA192" s="204"/>
      <c r="AB192" s="204"/>
      <c r="AC192" s="204"/>
      <c r="AD192" s="204"/>
      <c r="AE192" s="300">
        <v>156</v>
      </c>
      <c r="AF192" s="209" t="e">
        <f>IF(OR(ISBLANK('Precision '!C194),E$2="N"),NA(),'Precision '!C194)</f>
        <v>#N/A</v>
      </c>
      <c r="AG192" s="209" t="e">
        <f>IF(OR(ISBLANK('Precision '!D194),F$2="N"),NA(),'Precision '!D194)</f>
        <v>#N/A</v>
      </c>
      <c r="AH192" s="209" t="e">
        <f>IF(OR(ISBLANK('Precision '!E194),G$2="N"),NA(),'Precision '!E194)</f>
        <v>#N/A</v>
      </c>
      <c r="AI192" s="209" t="e">
        <f>IF(OR(ISBLANK('Precision '!F194),H$2="N"),NA(),'Precision '!F194)</f>
        <v>#N/A</v>
      </c>
      <c r="AJ192" s="209" t="e">
        <f>IF(OR(ISBLANK('Precision '!G194),I$2="N"),NA(),'Precision '!G194)</f>
        <v>#N/A</v>
      </c>
      <c r="AK192" s="209" t="e">
        <f>IF(OR(ISBLANK('Precision '!H194),J$2="N"),NA(),'Precision '!H194)</f>
        <v>#N/A</v>
      </c>
      <c r="AL192" s="209" t="e">
        <f>IF(OR(ISBLANK('Precision '!I194),K$2="N"),NA(),'Precision '!I194)</f>
        <v>#N/A</v>
      </c>
      <c r="AM192" s="209" t="e">
        <f>IF(OR(ISBLANK('Precision '!J194),L$2="N"),NA(),'Precision '!J194)</f>
        <v>#N/A</v>
      </c>
      <c r="AN192" s="209" t="e">
        <f>IF(OR(ISBLANK('Precision '!K194),M$2="N"),NA(),'Precision '!K194)</f>
        <v>#N/A</v>
      </c>
      <c r="AO192" s="209" t="e">
        <f>IF(OR(ISBLANK('Precision '!L194),N$2="N"),NA(),'Precision '!L194)</f>
        <v>#N/A</v>
      </c>
      <c r="AP192" s="209" t="e">
        <f>IF(OR(ISBLANK('Precision '!M194),O$2="N"),NA(),'Precision '!M194)</f>
        <v>#N/A</v>
      </c>
      <c r="AQ192" s="209" t="e">
        <f>IF(OR(ISBLANK('Precision '!N194),P$2="N"),NA(),'Precision '!N194)</f>
        <v>#N/A</v>
      </c>
      <c r="AR192" s="209" t="e">
        <f>IF(OR(ISBLANK('Precision '!O194),E$3="N"),NA(),'Precision '!O194)</f>
        <v>#N/A</v>
      </c>
      <c r="AS192" s="209" t="e">
        <f>IF(OR(ISBLANK('Precision '!P194),F$3="N"),NA(),'Precision '!P194)</f>
        <v>#N/A</v>
      </c>
      <c r="AT192" s="209" t="e">
        <f>IF(OR(ISBLANK('Precision '!Q194),G$3="N"),NA(),'Precision '!Q194)</f>
        <v>#N/A</v>
      </c>
      <c r="AU192" s="209" t="e">
        <f>IF(OR(ISBLANK('Precision '!R194),H$3="N"),NA(),'Precision '!R194)</f>
        <v>#N/A</v>
      </c>
      <c r="AV192" s="209" t="e">
        <f>IF(OR(ISBLANK('Precision '!S194),I$3="N"),NA(),'Precision '!S194)</f>
        <v>#N/A</v>
      </c>
      <c r="AW192" s="209" t="e">
        <f>IF(OR(ISBLANK('Precision '!T194),J$3="N"),NA(),'Precision '!T194)</f>
        <v>#N/A</v>
      </c>
      <c r="AX192" s="209" t="e">
        <f>IF(OR(ISBLANK('Precision '!U194),K$3="N"),NA(),'Precision '!U194)</f>
        <v>#N/A</v>
      </c>
      <c r="AY192" s="209" t="e">
        <f>IF(OR(ISBLANK('Precision '!V194),L$3="N"),NA(),'Precision '!V194)</f>
        <v>#N/A</v>
      </c>
      <c r="AZ192" s="209" t="e">
        <f>IF(OR(ISBLANK('Precision '!W194),M$3="N"),NA(),'Precision '!W194)</f>
        <v>#N/A</v>
      </c>
      <c r="BA192" s="209" t="e">
        <f>IF(OR(ISBLANK('Precision '!X194),N$3="N"),NA(),'Precision '!X194)</f>
        <v>#N/A</v>
      </c>
      <c r="BB192" s="209" t="e">
        <f>IF(OR(ISBLANK('Precision '!Y194),O$3="N"),NA(),'Precision '!Y194)</f>
        <v>#N/A</v>
      </c>
      <c r="BC192" s="209" t="e">
        <f>IF(OR(ISBLANK('Precision '!Z194),P$3="N"),NA(),'Precision '!Z194)</f>
        <v>#N/A</v>
      </c>
      <c r="BD192" s="204"/>
      <c r="BE192" s="204"/>
      <c r="BF192" s="204"/>
      <c r="BG192" s="204"/>
      <c r="BH192" s="204"/>
    </row>
    <row r="193" spans="1:60" x14ac:dyDescent="0.2">
      <c r="A193" s="204"/>
      <c r="B193" s="204"/>
      <c r="C193" s="204" t="str">
        <f>IF(AND(ISNUMBER('Precision '!C195),E$2="Y"),'Precision '!C195,"")</f>
        <v/>
      </c>
      <c r="D193" s="204" t="str">
        <f>IF(AND(ISNUMBER('Precision '!D195),F$2="Y"),'Precision '!D195,"")</f>
        <v/>
      </c>
      <c r="E193" s="204" t="str">
        <f>IF(AND(ISNUMBER('Precision '!E195),G$2="Y"),'Precision '!E195,"")</f>
        <v/>
      </c>
      <c r="F193" s="204" t="str">
        <f>IF(AND(ISNUMBER('Precision '!F195),H$2="Y"),'Precision '!F195,"")</f>
        <v/>
      </c>
      <c r="G193" s="204" t="str">
        <f>IF(AND(ISNUMBER('Precision '!G195),I$2="Y"),'Precision '!G195,"")</f>
        <v/>
      </c>
      <c r="H193" s="204" t="str">
        <f>IF(AND(ISNUMBER('Precision '!H195),J$2="Y"),'Precision '!H195,"")</f>
        <v/>
      </c>
      <c r="I193" s="204" t="str">
        <f>IF(AND(ISNUMBER('Precision '!I195),K$2="Y"),'Precision '!I195,"")</f>
        <v/>
      </c>
      <c r="J193" s="204" t="str">
        <f>IF(AND(ISNUMBER('Precision '!J195),L$2="Y"),'Precision '!J195,"")</f>
        <v/>
      </c>
      <c r="K193" s="204" t="str">
        <f>IF(AND(ISNUMBER('Precision '!K195),M$2="Y"),'Precision '!K195,"")</f>
        <v/>
      </c>
      <c r="L193" s="204" t="str">
        <f>IF(AND(ISNUMBER('Precision '!L195),N$2="Y"),'Precision '!L195,"")</f>
        <v/>
      </c>
      <c r="M193" s="204" t="str">
        <f>IF(AND(ISNUMBER('Precision '!M195),O$2="Y"),'Precision '!M195,"")</f>
        <v/>
      </c>
      <c r="N193" s="204" t="str">
        <f>IF(AND(ISNUMBER('Precision '!N195),P$2="Y"),'Precision '!N195,"")</f>
        <v/>
      </c>
      <c r="O193" s="204" t="str">
        <f>IF(AND(ISNUMBER('Precision '!O195),E$3="Y"),'Precision '!O195,"")</f>
        <v/>
      </c>
      <c r="P193" s="204" t="str">
        <f>IF(AND(ISNUMBER('Precision '!P195),F$3="Y"),'Precision '!P195,"")</f>
        <v/>
      </c>
      <c r="Q193" s="204" t="str">
        <f>IF(AND(ISNUMBER('Precision '!Q195),G$3="Y"),'Precision '!Q195,"")</f>
        <v/>
      </c>
      <c r="R193" s="204" t="str">
        <f>IF(AND(ISNUMBER('Precision '!R195),H$3="Y"),'Precision '!R195,"")</f>
        <v/>
      </c>
      <c r="S193" s="204" t="str">
        <f>IF(AND(ISNUMBER('Precision '!S195),I$3="Y"),'Precision '!S195,"")</f>
        <v/>
      </c>
      <c r="T193" s="204" t="str">
        <f>IF(AND(ISNUMBER('Precision '!T195),J$3="Y"),'Precision '!T195,"")</f>
        <v/>
      </c>
      <c r="U193" s="204" t="str">
        <f>IF(AND(ISNUMBER('Precision '!U195),K$3="Y"),'Precision '!U195,"")</f>
        <v/>
      </c>
      <c r="V193" s="204" t="str">
        <f>IF(AND(ISNUMBER('Precision '!V195),L$3="Y"),'Precision '!V195,"")</f>
        <v/>
      </c>
      <c r="W193" s="204" t="str">
        <f>IF(AND(ISNUMBER('Precision '!W195),M$3="Y"),'Precision '!W195,"")</f>
        <v/>
      </c>
      <c r="X193" s="204" t="str">
        <f>IF(AND(ISNUMBER('Precision '!X195),N$3="Y"),'Precision '!X195,"")</f>
        <v/>
      </c>
      <c r="Y193" s="204" t="str">
        <f>IF(AND(ISNUMBER('Precision '!Y195),O$3="Y"),'Precision '!Y195,"")</f>
        <v/>
      </c>
      <c r="Z193" s="204" t="str">
        <f>IF(AND(ISNUMBER('Precision '!Z195),P$3="Y"),'Precision '!Z195,"")</f>
        <v/>
      </c>
      <c r="AA193" s="204"/>
      <c r="AB193" s="204"/>
      <c r="AC193" s="204"/>
      <c r="AD193" s="204"/>
      <c r="AE193" s="300">
        <v>157</v>
      </c>
      <c r="AF193" s="209" t="e">
        <f>IF(OR(ISBLANK('Precision '!C195),E$2="N"),NA(),'Precision '!C195)</f>
        <v>#N/A</v>
      </c>
      <c r="AG193" s="209" t="e">
        <f>IF(OR(ISBLANK('Precision '!D195),F$2="N"),NA(),'Precision '!D195)</f>
        <v>#N/A</v>
      </c>
      <c r="AH193" s="209" t="e">
        <f>IF(OR(ISBLANK('Precision '!E195),G$2="N"),NA(),'Precision '!E195)</f>
        <v>#N/A</v>
      </c>
      <c r="AI193" s="209" t="e">
        <f>IF(OR(ISBLANK('Precision '!F195),H$2="N"),NA(),'Precision '!F195)</f>
        <v>#N/A</v>
      </c>
      <c r="AJ193" s="209" t="e">
        <f>IF(OR(ISBLANK('Precision '!G195),I$2="N"),NA(),'Precision '!G195)</f>
        <v>#N/A</v>
      </c>
      <c r="AK193" s="209" t="e">
        <f>IF(OR(ISBLANK('Precision '!H195),J$2="N"),NA(),'Precision '!H195)</f>
        <v>#N/A</v>
      </c>
      <c r="AL193" s="209" t="e">
        <f>IF(OR(ISBLANK('Precision '!I195),K$2="N"),NA(),'Precision '!I195)</f>
        <v>#N/A</v>
      </c>
      <c r="AM193" s="209" t="e">
        <f>IF(OR(ISBLANK('Precision '!J195),L$2="N"),NA(),'Precision '!J195)</f>
        <v>#N/A</v>
      </c>
      <c r="AN193" s="209" t="e">
        <f>IF(OR(ISBLANK('Precision '!K195),M$2="N"),NA(),'Precision '!K195)</f>
        <v>#N/A</v>
      </c>
      <c r="AO193" s="209" t="e">
        <f>IF(OR(ISBLANK('Precision '!L195),N$2="N"),NA(),'Precision '!L195)</f>
        <v>#N/A</v>
      </c>
      <c r="AP193" s="209" t="e">
        <f>IF(OR(ISBLANK('Precision '!M195),O$2="N"),NA(),'Precision '!M195)</f>
        <v>#N/A</v>
      </c>
      <c r="AQ193" s="209" t="e">
        <f>IF(OR(ISBLANK('Precision '!N195),P$2="N"),NA(),'Precision '!N195)</f>
        <v>#N/A</v>
      </c>
      <c r="AR193" s="209" t="e">
        <f>IF(OR(ISBLANK('Precision '!O195),E$3="N"),NA(),'Precision '!O195)</f>
        <v>#N/A</v>
      </c>
      <c r="AS193" s="209" t="e">
        <f>IF(OR(ISBLANK('Precision '!P195),F$3="N"),NA(),'Precision '!P195)</f>
        <v>#N/A</v>
      </c>
      <c r="AT193" s="209" t="e">
        <f>IF(OR(ISBLANK('Precision '!Q195),G$3="N"),NA(),'Precision '!Q195)</f>
        <v>#N/A</v>
      </c>
      <c r="AU193" s="209" t="e">
        <f>IF(OR(ISBLANK('Precision '!R195),H$3="N"),NA(),'Precision '!R195)</f>
        <v>#N/A</v>
      </c>
      <c r="AV193" s="209" t="e">
        <f>IF(OR(ISBLANK('Precision '!S195),I$3="N"),NA(),'Precision '!S195)</f>
        <v>#N/A</v>
      </c>
      <c r="AW193" s="209" t="e">
        <f>IF(OR(ISBLANK('Precision '!T195),J$3="N"),NA(),'Precision '!T195)</f>
        <v>#N/A</v>
      </c>
      <c r="AX193" s="209" t="e">
        <f>IF(OR(ISBLANK('Precision '!U195),K$3="N"),NA(),'Precision '!U195)</f>
        <v>#N/A</v>
      </c>
      <c r="AY193" s="209" t="e">
        <f>IF(OR(ISBLANK('Precision '!V195),L$3="N"),NA(),'Precision '!V195)</f>
        <v>#N/A</v>
      </c>
      <c r="AZ193" s="209" t="e">
        <f>IF(OR(ISBLANK('Precision '!W195),M$3="N"),NA(),'Precision '!W195)</f>
        <v>#N/A</v>
      </c>
      <c r="BA193" s="209" t="e">
        <f>IF(OR(ISBLANK('Precision '!X195),N$3="N"),NA(),'Precision '!X195)</f>
        <v>#N/A</v>
      </c>
      <c r="BB193" s="209" t="e">
        <f>IF(OR(ISBLANK('Precision '!Y195),O$3="N"),NA(),'Precision '!Y195)</f>
        <v>#N/A</v>
      </c>
      <c r="BC193" s="209" t="e">
        <f>IF(OR(ISBLANK('Precision '!Z195),P$3="N"),NA(),'Precision '!Z195)</f>
        <v>#N/A</v>
      </c>
      <c r="BD193" s="204"/>
      <c r="BE193" s="204"/>
      <c r="BF193" s="204"/>
      <c r="BG193" s="204"/>
      <c r="BH193" s="204"/>
    </row>
    <row r="194" spans="1:60" x14ac:dyDescent="0.2">
      <c r="A194" s="204"/>
      <c r="B194" s="204"/>
      <c r="C194" s="204" t="str">
        <f>IF(AND(ISNUMBER('Precision '!C196),E$2="Y"),'Precision '!C196,"")</f>
        <v/>
      </c>
      <c r="D194" s="204" t="str">
        <f>IF(AND(ISNUMBER('Precision '!D196),F$2="Y"),'Precision '!D196,"")</f>
        <v/>
      </c>
      <c r="E194" s="204" t="str">
        <f>IF(AND(ISNUMBER('Precision '!E196),G$2="Y"),'Precision '!E196,"")</f>
        <v/>
      </c>
      <c r="F194" s="204" t="str">
        <f>IF(AND(ISNUMBER('Precision '!F196),H$2="Y"),'Precision '!F196,"")</f>
        <v/>
      </c>
      <c r="G194" s="204" t="str">
        <f>IF(AND(ISNUMBER('Precision '!G196),I$2="Y"),'Precision '!G196,"")</f>
        <v/>
      </c>
      <c r="H194" s="204" t="str">
        <f>IF(AND(ISNUMBER('Precision '!H196),J$2="Y"),'Precision '!H196,"")</f>
        <v/>
      </c>
      <c r="I194" s="204" t="str">
        <f>IF(AND(ISNUMBER('Precision '!I196),K$2="Y"),'Precision '!I196,"")</f>
        <v/>
      </c>
      <c r="J194" s="204" t="str">
        <f>IF(AND(ISNUMBER('Precision '!J196),L$2="Y"),'Precision '!J196,"")</f>
        <v/>
      </c>
      <c r="K194" s="204" t="str">
        <f>IF(AND(ISNUMBER('Precision '!K196),M$2="Y"),'Precision '!K196,"")</f>
        <v/>
      </c>
      <c r="L194" s="204" t="str">
        <f>IF(AND(ISNUMBER('Precision '!L196),N$2="Y"),'Precision '!L196,"")</f>
        <v/>
      </c>
      <c r="M194" s="204" t="str">
        <f>IF(AND(ISNUMBER('Precision '!M196),O$2="Y"),'Precision '!M196,"")</f>
        <v/>
      </c>
      <c r="N194" s="204" t="str">
        <f>IF(AND(ISNUMBER('Precision '!N196),P$2="Y"),'Precision '!N196,"")</f>
        <v/>
      </c>
      <c r="O194" s="204" t="str">
        <f>IF(AND(ISNUMBER('Precision '!O196),E$3="Y"),'Precision '!O196,"")</f>
        <v/>
      </c>
      <c r="P194" s="204" t="str">
        <f>IF(AND(ISNUMBER('Precision '!P196),F$3="Y"),'Precision '!P196,"")</f>
        <v/>
      </c>
      <c r="Q194" s="204" t="str">
        <f>IF(AND(ISNUMBER('Precision '!Q196),G$3="Y"),'Precision '!Q196,"")</f>
        <v/>
      </c>
      <c r="R194" s="204" t="str">
        <f>IF(AND(ISNUMBER('Precision '!R196),H$3="Y"),'Precision '!R196,"")</f>
        <v/>
      </c>
      <c r="S194" s="204" t="str">
        <f>IF(AND(ISNUMBER('Precision '!S196),I$3="Y"),'Precision '!S196,"")</f>
        <v/>
      </c>
      <c r="T194" s="204" t="str">
        <f>IF(AND(ISNUMBER('Precision '!T196),J$3="Y"),'Precision '!T196,"")</f>
        <v/>
      </c>
      <c r="U194" s="204" t="str">
        <f>IF(AND(ISNUMBER('Precision '!U196),K$3="Y"),'Precision '!U196,"")</f>
        <v/>
      </c>
      <c r="V194" s="204" t="str">
        <f>IF(AND(ISNUMBER('Precision '!V196),L$3="Y"),'Precision '!V196,"")</f>
        <v/>
      </c>
      <c r="W194" s="204" t="str">
        <f>IF(AND(ISNUMBER('Precision '!W196),M$3="Y"),'Precision '!W196,"")</f>
        <v/>
      </c>
      <c r="X194" s="204" t="str">
        <f>IF(AND(ISNUMBER('Precision '!X196),N$3="Y"),'Precision '!X196,"")</f>
        <v/>
      </c>
      <c r="Y194" s="204" t="str">
        <f>IF(AND(ISNUMBER('Precision '!Y196),O$3="Y"),'Precision '!Y196,"")</f>
        <v/>
      </c>
      <c r="Z194" s="204" t="str">
        <f>IF(AND(ISNUMBER('Precision '!Z196),P$3="Y"),'Precision '!Z196,"")</f>
        <v/>
      </c>
      <c r="AA194" s="204"/>
      <c r="AB194" s="204"/>
      <c r="AC194" s="204"/>
      <c r="AD194" s="204"/>
      <c r="AE194" s="300">
        <v>158</v>
      </c>
      <c r="AF194" s="209" t="e">
        <f>IF(OR(ISBLANK('Precision '!C196),E$2="N"),NA(),'Precision '!C196)</f>
        <v>#N/A</v>
      </c>
      <c r="AG194" s="209" t="e">
        <f>IF(OR(ISBLANK('Precision '!D196),F$2="N"),NA(),'Precision '!D196)</f>
        <v>#N/A</v>
      </c>
      <c r="AH194" s="209" t="e">
        <f>IF(OR(ISBLANK('Precision '!E196),G$2="N"),NA(),'Precision '!E196)</f>
        <v>#N/A</v>
      </c>
      <c r="AI194" s="209" t="e">
        <f>IF(OR(ISBLANK('Precision '!F196),H$2="N"),NA(),'Precision '!F196)</f>
        <v>#N/A</v>
      </c>
      <c r="AJ194" s="209" t="e">
        <f>IF(OR(ISBLANK('Precision '!G196),I$2="N"),NA(),'Precision '!G196)</f>
        <v>#N/A</v>
      </c>
      <c r="AK194" s="209" t="e">
        <f>IF(OR(ISBLANK('Precision '!H196),J$2="N"),NA(),'Precision '!H196)</f>
        <v>#N/A</v>
      </c>
      <c r="AL194" s="209" t="e">
        <f>IF(OR(ISBLANK('Precision '!I196),K$2="N"),NA(),'Precision '!I196)</f>
        <v>#N/A</v>
      </c>
      <c r="AM194" s="209" t="e">
        <f>IF(OR(ISBLANK('Precision '!J196),L$2="N"),NA(),'Precision '!J196)</f>
        <v>#N/A</v>
      </c>
      <c r="AN194" s="209" t="e">
        <f>IF(OR(ISBLANK('Precision '!K196),M$2="N"),NA(),'Precision '!K196)</f>
        <v>#N/A</v>
      </c>
      <c r="AO194" s="209" t="e">
        <f>IF(OR(ISBLANK('Precision '!L196),N$2="N"),NA(),'Precision '!L196)</f>
        <v>#N/A</v>
      </c>
      <c r="AP194" s="209" t="e">
        <f>IF(OR(ISBLANK('Precision '!M196),O$2="N"),NA(),'Precision '!M196)</f>
        <v>#N/A</v>
      </c>
      <c r="AQ194" s="209" t="e">
        <f>IF(OR(ISBLANK('Precision '!N196),P$2="N"),NA(),'Precision '!N196)</f>
        <v>#N/A</v>
      </c>
      <c r="AR194" s="209" t="e">
        <f>IF(OR(ISBLANK('Precision '!O196),E$3="N"),NA(),'Precision '!O196)</f>
        <v>#N/A</v>
      </c>
      <c r="AS194" s="209" t="e">
        <f>IF(OR(ISBLANK('Precision '!P196),F$3="N"),NA(),'Precision '!P196)</f>
        <v>#N/A</v>
      </c>
      <c r="AT194" s="209" t="e">
        <f>IF(OR(ISBLANK('Precision '!Q196),G$3="N"),NA(),'Precision '!Q196)</f>
        <v>#N/A</v>
      </c>
      <c r="AU194" s="209" t="e">
        <f>IF(OR(ISBLANK('Precision '!R196),H$3="N"),NA(),'Precision '!R196)</f>
        <v>#N/A</v>
      </c>
      <c r="AV194" s="209" t="e">
        <f>IF(OR(ISBLANK('Precision '!S196),I$3="N"),NA(),'Precision '!S196)</f>
        <v>#N/A</v>
      </c>
      <c r="AW194" s="209" t="e">
        <f>IF(OR(ISBLANK('Precision '!T196),J$3="N"),NA(),'Precision '!T196)</f>
        <v>#N/A</v>
      </c>
      <c r="AX194" s="209" t="e">
        <f>IF(OR(ISBLANK('Precision '!U196),K$3="N"),NA(),'Precision '!U196)</f>
        <v>#N/A</v>
      </c>
      <c r="AY194" s="209" t="e">
        <f>IF(OR(ISBLANK('Precision '!V196),L$3="N"),NA(),'Precision '!V196)</f>
        <v>#N/A</v>
      </c>
      <c r="AZ194" s="209" t="e">
        <f>IF(OR(ISBLANK('Precision '!W196),M$3="N"),NA(),'Precision '!W196)</f>
        <v>#N/A</v>
      </c>
      <c r="BA194" s="209" t="e">
        <f>IF(OR(ISBLANK('Precision '!X196),N$3="N"),NA(),'Precision '!X196)</f>
        <v>#N/A</v>
      </c>
      <c r="BB194" s="209" t="e">
        <f>IF(OR(ISBLANK('Precision '!Y196),O$3="N"),NA(),'Precision '!Y196)</f>
        <v>#N/A</v>
      </c>
      <c r="BC194" s="209" t="e">
        <f>IF(OR(ISBLANK('Precision '!Z196),P$3="N"),NA(),'Precision '!Z196)</f>
        <v>#N/A</v>
      </c>
      <c r="BD194" s="204"/>
      <c r="BE194" s="204"/>
      <c r="BF194" s="204"/>
      <c r="BG194" s="204"/>
      <c r="BH194" s="204"/>
    </row>
    <row r="195" spans="1:60" x14ac:dyDescent="0.2">
      <c r="A195" s="204"/>
      <c r="B195" s="204"/>
      <c r="C195" s="204" t="str">
        <f>IF(AND(ISNUMBER('Precision '!C197),E$2="Y"),'Precision '!C197,"")</f>
        <v/>
      </c>
      <c r="D195" s="204" t="str">
        <f>IF(AND(ISNUMBER('Precision '!D197),F$2="Y"),'Precision '!D197,"")</f>
        <v/>
      </c>
      <c r="E195" s="204" t="str">
        <f>IF(AND(ISNUMBER('Precision '!E197),G$2="Y"),'Precision '!E197,"")</f>
        <v/>
      </c>
      <c r="F195" s="204" t="str">
        <f>IF(AND(ISNUMBER('Precision '!F197),H$2="Y"),'Precision '!F197,"")</f>
        <v/>
      </c>
      <c r="G195" s="204" t="str">
        <f>IF(AND(ISNUMBER('Precision '!G197),I$2="Y"),'Precision '!G197,"")</f>
        <v/>
      </c>
      <c r="H195" s="204" t="str">
        <f>IF(AND(ISNUMBER('Precision '!H197),J$2="Y"),'Precision '!H197,"")</f>
        <v/>
      </c>
      <c r="I195" s="204" t="str">
        <f>IF(AND(ISNUMBER('Precision '!I197),K$2="Y"),'Precision '!I197,"")</f>
        <v/>
      </c>
      <c r="J195" s="204" t="str">
        <f>IF(AND(ISNUMBER('Precision '!J197),L$2="Y"),'Precision '!J197,"")</f>
        <v/>
      </c>
      <c r="K195" s="204" t="str">
        <f>IF(AND(ISNUMBER('Precision '!K197),M$2="Y"),'Precision '!K197,"")</f>
        <v/>
      </c>
      <c r="L195" s="204" t="str">
        <f>IF(AND(ISNUMBER('Precision '!L197),N$2="Y"),'Precision '!L197,"")</f>
        <v/>
      </c>
      <c r="M195" s="204" t="str">
        <f>IF(AND(ISNUMBER('Precision '!M197),O$2="Y"),'Precision '!M197,"")</f>
        <v/>
      </c>
      <c r="N195" s="204" t="str">
        <f>IF(AND(ISNUMBER('Precision '!N197),P$2="Y"),'Precision '!N197,"")</f>
        <v/>
      </c>
      <c r="O195" s="204" t="str">
        <f>IF(AND(ISNUMBER('Precision '!O197),E$3="Y"),'Precision '!O197,"")</f>
        <v/>
      </c>
      <c r="P195" s="204" t="str">
        <f>IF(AND(ISNUMBER('Precision '!P197),F$3="Y"),'Precision '!P197,"")</f>
        <v/>
      </c>
      <c r="Q195" s="204" t="str">
        <f>IF(AND(ISNUMBER('Precision '!Q197),G$3="Y"),'Precision '!Q197,"")</f>
        <v/>
      </c>
      <c r="R195" s="204" t="str">
        <f>IF(AND(ISNUMBER('Precision '!R197),H$3="Y"),'Precision '!R197,"")</f>
        <v/>
      </c>
      <c r="S195" s="204" t="str">
        <f>IF(AND(ISNUMBER('Precision '!S197),I$3="Y"),'Precision '!S197,"")</f>
        <v/>
      </c>
      <c r="T195" s="204" t="str">
        <f>IF(AND(ISNUMBER('Precision '!T197),J$3="Y"),'Precision '!T197,"")</f>
        <v/>
      </c>
      <c r="U195" s="204" t="str">
        <f>IF(AND(ISNUMBER('Precision '!U197),K$3="Y"),'Precision '!U197,"")</f>
        <v/>
      </c>
      <c r="V195" s="204" t="str">
        <f>IF(AND(ISNUMBER('Precision '!V197),L$3="Y"),'Precision '!V197,"")</f>
        <v/>
      </c>
      <c r="W195" s="204" t="str">
        <f>IF(AND(ISNUMBER('Precision '!W197),M$3="Y"),'Precision '!W197,"")</f>
        <v/>
      </c>
      <c r="X195" s="204" t="str">
        <f>IF(AND(ISNUMBER('Precision '!X197),N$3="Y"),'Precision '!X197,"")</f>
        <v/>
      </c>
      <c r="Y195" s="204" t="str">
        <f>IF(AND(ISNUMBER('Precision '!Y197),O$3="Y"),'Precision '!Y197,"")</f>
        <v/>
      </c>
      <c r="Z195" s="204" t="str">
        <f>IF(AND(ISNUMBER('Precision '!Z197),P$3="Y"),'Precision '!Z197,"")</f>
        <v/>
      </c>
      <c r="AA195" s="204"/>
      <c r="AB195" s="204"/>
      <c r="AC195" s="204"/>
      <c r="AD195" s="204"/>
      <c r="AE195" s="300">
        <v>159</v>
      </c>
      <c r="AF195" s="209" t="e">
        <f>IF(OR(ISBLANK('Precision '!C197),E$2="N"),NA(),'Precision '!C197)</f>
        <v>#N/A</v>
      </c>
      <c r="AG195" s="209" t="e">
        <f>IF(OR(ISBLANK('Precision '!D197),F$2="N"),NA(),'Precision '!D197)</f>
        <v>#N/A</v>
      </c>
      <c r="AH195" s="209" t="e">
        <f>IF(OR(ISBLANK('Precision '!E197),G$2="N"),NA(),'Precision '!E197)</f>
        <v>#N/A</v>
      </c>
      <c r="AI195" s="209" t="e">
        <f>IF(OR(ISBLANK('Precision '!F197),H$2="N"),NA(),'Precision '!F197)</f>
        <v>#N/A</v>
      </c>
      <c r="AJ195" s="209" t="e">
        <f>IF(OR(ISBLANK('Precision '!G197),I$2="N"),NA(),'Precision '!G197)</f>
        <v>#N/A</v>
      </c>
      <c r="AK195" s="209" t="e">
        <f>IF(OR(ISBLANK('Precision '!H197),J$2="N"),NA(),'Precision '!H197)</f>
        <v>#N/A</v>
      </c>
      <c r="AL195" s="209" t="e">
        <f>IF(OR(ISBLANK('Precision '!I197),K$2="N"),NA(),'Precision '!I197)</f>
        <v>#N/A</v>
      </c>
      <c r="AM195" s="209" t="e">
        <f>IF(OR(ISBLANK('Precision '!J197),L$2="N"),NA(),'Precision '!J197)</f>
        <v>#N/A</v>
      </c>
      <c r="AN195" s="209" t="e">
        <f>IF(OR(ISBLANK('Precision '!K197),M$2="N"),NA(),'Precision '!K197)</f>
        <v>#N/A</v>
      </c>
      <c r="AO195" s="209" t="e">
        <f>IF(OR(ISBLANK('Precision '!L197),N$2="N"),NA(),'Precision '!L197)</f>
        <v>#N/A</v>
      </c>
      <c r="AP195" s="209" t="e">
        <f>IF(OR(ISBLANK('Precision '!M197),O$2="N"),NA(),'Precision '!M197)</f>
        <v>#N/A</v>
      </c>
      <c r="AQ195" s="209" t="e">
        <f>IF(OR(ISBLANK('Precision '!N197),P$2="N"),NA(),'Precision '!N197)</f>
        <v>#N/A</v>
      </c>
      <c r="AR195" s="209" t="e">
        <f>IF(OR(ISBLANK('Precision '!O197),E$3="N"),NA(),'Precision '!O197)</f>
        <v>#N/A</v>
      </c>
      <c r="AS195" s="209" t="e">
        <f>IF(OR(ISBLANK('Precision '!P197),F$3="N"),NA(),'Precision '!P197)</f>
        <v>#N/A</v>
      </c>
      <c r="AT195" s="209" t="e">
        <f>IF(OR(ISBLANK('Precision '!Q197),G$3="N"),NA(),'Precision '!Q197)</f>
        <v>#N/A</v>
      </c>
      <c r="AU195" s="209" t="e">
        <f>IF(OR(ISBLANK('Precision '!R197),H$3="N"),NA(),'Precision '!R197)</f>
        <v>#N/A</v>
      </c>
      <c r="AV195" s="209" t="e">
        <f>IF(OR(ISBLANK('Precision '!S197),I$3="N"),NA(),'Precision '!S197)</f>
        <v>#N/A</v>
      </c>
      <c r="AW195" s="209" t="e">
        <f>IF(OR(ISBLANK('Precision '!T197),J$3="N"),NA(),'Precision '!T197)</f>
        <v>#N/A</v>
      </c>
      <c r="AX195" s="209" t="e">
        <f>IF(OR(ISBLANK('Precision '!U197),K$3="N"),NA(),'Precision '!U197)</f>
        <v>#N/A</v>
      </c>
      <c r="AY195" s="209" t="e">
        <f>IF(OR(ISBLANK('Precision '!V197),L$3="N"),NA(),'Precision '!V197)</f>
        <v>#N/A</v>
      </c>
      <c r="AZ195" s="209" t="e">
        <f>IF(OR(ISBLANK('Precision '!W197),M$3="N"),NA(),'Precision '!W197)</f>
        <v>#N/A</v>
      </c>
      <c r="BA195" s="209" t="e">
        <f>IF(OR(ISBLANK('Precision '!X197),N$3="N"),NA(),'Precision '!X197)</f>
        <v>#N/A</v>
      </c>
      <c r="BB195" s="209" t="e">
        <f>IF(OR(ISBLANK('Precision '!Y197),O$3="N"),NA(),'Precision '!Y197)</f>
        <v>#N/A</v>
      </c>
      <c r="BC195" s="209" t="e">
        <f>IF(OR(ISBLANK('Precision '!Z197),P$3="N"),NA(),'Precision '!Z197)</f>
        <v>#N/A</v>
      </c>
      <c r="BD195" s="204"/>
      <c r="BE195" s="204"/>
      <c r="BF195" s="204"/>
      <c r="BG195" s="204"/>
      <c r="BH195" s="204"/>
    </row>
    <row r="196" spans="1:60" x14ac:dyDescent="0.2">
      <c r="A196" s="204"/>
      <c r="B196" s="204"/>
      <c r="C196" s="204" t="str">
        <f>IF(AND(ISNUMBER('Precision '!C198),E$2="Y"),'Precision '!C198,"")</f>
        <v/>
      </c>
      <c r="D196" s="204" t="str">
        <f>IF(AND(ISNUMBER('Precision '!D198),F$2="Y"),'Precision '!D198,"")</f>
        <v/>
      </c>
      <c r="E196" s="204" t="str">
        <f>IF(AND(ISNUMBER('Precision '!E198),G$2="Y"),'Precision '!E198,"")</f>
        <v/>
      </c>
      <c r="F196" s="204" t="str">
        <f>IF(AND(ISNUMBER('Precision '!F198),H$2="Y"),'Precision '!F198,"")</f>
        <v/>
      </c>
      <c r="G196" s="204" t="str">
        <f>IF(AND(ISNUMBER('Precision '!G198),I$2="Y"),'Precision '!G198,"")</f>
        <v/>
      </c>
      <c r="H196" s="204" t="str">
        <f>IF(AND(ISNUMBER('Precision '!H198),J$2="Y"),'Precision '!H198,"")</f>
        <v/>
      </c>
      <c r="I196" s="204" t="str">
        <f>IF(AND(ISNUMBER('Precision '!I198),K$2="Y"),'Precision '!I198,"")</f>
        <v/>
      </c>
      <c r="J196" s="204" t="str">
        <f>IF(AND(ISNUMBER('Precision '!J198),L$2="Y"),'Precision '!J198,"")</f>
        <v/>
      </c>
      <c r="K196" s="204" t="str">
        <f>IF(AND(ISNUMBER('Precision '!K198),M$2="Y"),'Precision '!K198,"")</f>
        <v/>
      </c>
      <c r="L196" s="204" t="str">
        <f>IF(AND(ISNUMBER('Precision '!L198),N$2="Y"),'Precision '!L198,"")</f>
        <v/>
      </c>
      <c r="M196" s="204" t="str">
        <f>IF(AND(ISNUMBER('Precision '!M198),O$2="Y"),'Precision '!M198,"")</f>
        <v/>
      </c>
      <c r="N196" s="204" t="str">
        <f>IF(AND(ISNUMBER('Precision '!N198),P$2="Y"),'Precision '!N198,"")</f>
        <v/>
      </c>
      <c r="O196" s="204" t="str">
        <f>IF(AND(ISNUMBER('Precision '!O198),E$3="Y"),'Precision '!O198,"")</f>
        <v/>
      </c>
      <c r="P196" s="204" t="str">
        <f>IF(AND(ISNUMBER('Precision '!P198),F$3="Y"),'Precision '!P198,"")</f>
        <v/>
      </c>
      <c r="Q196" s="204" t="str">
        <f>IF(AND(ISNUMBER('Precision '!Q198),G$3="Y"),'Precision '!Q198,"")</f>
        <v/>
      </c>
      <c r="R196" s="204" t="str">
        <f>IF(AND(ISNUMBER('Precision '!R198),H$3="Y"),'Precision '!R198,"")</f>
        <v/>
      </c>
      <c r="S196" s="204" t="str">
        <f>IF(AND(ISNUMBER('Precision '!S198),I$3="Y"),'Precision '!S198,"")</f>
        <v/>
      </c>
      <c r="T196" s="204" t="str">
        <f>IF(AND(ISNUMBER('Precision '!T198),J$3="Y"),'Precision '!T198,"")</f>
        <v/>
      </c>
      <c r="U196" s="204" t="str">
        <f>IF(AND(ISNUMBER('Precision '!U198),K$3="Y"),'Precision '!U198,"")</f>
        <v/>
      </c>
      <c r="V196" s="204" t="str">
        <f>IF(AND(ISNUMBER('Precision '!V198),L$3="Y"),'Precision '!V198,"")</f>
        <v/>
      </c>
      <c r="W196" s="204" t="str">
        <f>IF(AND(ISNUMBER('Precision '!W198),M$3="Y"),'Precision '!W198,"")</f>
        <v/>
      </c>
      <c r="X196" s="204" t="str">
        <f>IF(AND(ISNUMBER('Precision '!X198),N$3="Y"),'Precision '!X198,"")</f>
        <v/>
      </c>
      <c r="Y196" s="204" t="str">
        <f>IF(AND(ISNUMBER('Precision '!Y198),O$3="Y"),'Precision '!Y198,"")</f>
        <v/>
      </c>
      <c r="Z196" s="204" t="str">
        <f>IF(AND(ISNUMBER('Precision '!Z198),P$3="Y"),'Precision '!Z198,"")</f>
        <v/>
      </c>
      <c r="AA196" s="204"/>
      <c r="AB196" s="204"/>
      <c r="AC196" s="204"/>
      <c r="AD196" s="204"/>
      <c r="AE196" s="300">
        <v>160</v>
      </c>
      <c r="AF196" s="209" t="e">
        <f>IF(OR(ISBLANK('Precision '!C198),E$2="N"),NA(),'Precision '!C198)</f>
        <v>#N/A</v>
      </c>
      <c r="AG196" s="209" t="e">
        <f>IF(OR(ISBLANK('Precision '!D198),F$2="N"),NA(),'Precision '!D198)</f>
        <v>#N/A</v>
      </c>
      <c r="AH196" s="209" t="e">
        <f>IF(OR(ISBLANK('Precision '!E198),G$2="N"),NA(),'Precision '!E198)</f>
        <v>#N/A</v>
      </c>
      <c r="AI196" s="209" t="e">
        <f>IF(OR(ISBLANK('Precision '!F198),H$2="N"),NA(),'Precision '!F198)</f>
        <v>#N/A</v>
      </c>
      <c r="AJ196" s="209" t="e">
        <f>IF(OR(ISBLANK('Precision '!G198),I$2="N"),NA(),'Precision '!G198)</f>
        <v>#N/A</v>
      </c>
      <c r="AK196" s="209" t="e">
        <f>IF(OR(ISBLANK('Precision '!H198),J$2="N"),NA(),'Precision '!H198)</f>
        <v>#N/A</v>
      </c>
      <c r="AL196" s="209" t="e">
        <f>IF(OR(ISBLANK('Precision '!I198),K$2="N"),NA(),'Precision '!I198)</f>
        <v>#N/A</v>
      </c>
      <c r="AM196" s="209" t="e">
        <f>IF(OR(ISBLANK('Precision '!J198),L$2="N"),NA(),'Precision '!J198)</f>
        <v>#N/A</v>
      </c>
      <c r="AN196" s="209" t="e">
        <f>IF(OR(ISBLANK('Precision '!K198),M$2="N"),NA(),'Precision '!K198)</f>
        <v>#N/A</v>
      </c>
      <c r="AO196" s="209" t="e">
        <f>IF(OR(ISBLANK('Precision '!L198),N$2="N"),NA(),'Precision '!L198)</f>
        <v>#N/A</v>
      </c>
      <c r="AP196" s="209" t="e">
        <f>IF(OR(ISBLANK('Precision '!M198),O$2="N"),NA(),'Precision '!M198)</f>
        <v>#N/A</v>
      </c>
      <c r="AQ196" s="209" t="e">
        <f>IF(OR(ISBLANK('Precision '!N198),P$2="N"),NA(),'Precision '!N198)</f>
        <v>#N/A</v>
      </c>
      <c r="AR196" s="209" t="e">
        <f>IF(OR(ISBLANK('Precision '!O198),E$3="N"),NA(),'Precision '!O198)</f>
        <v>#N/A</v>
      </c>
      <c r="AS196" s="209" t="e">
        <f>IF(OR(ISBLANK('Precision '!P198),F$3="N"),NA(),'Precision '!P198)</f>
        <v>#N/A</v>
      </c>
      <c r="AT196" s="209" t="e">
        <f>IF(OR(ISBLANK('Precision '!Q198),G$3="N"),NA(),'Precision '!Q198)</f>
        <v>#N/A</v>
      </c>
      <c r="AU196" s="209" t="e">
        <f>IF(OR(ISBLANK('Precision '!R198),H$3="N"),NA(),'Precision '!R198)</f>
        <v>#N/A</v>
      </c>
      <c r="AV196" s="209" t="e">
        <f>IF(OR(ISBLANK('Precision '!S198),I$3="N"),NA(),'Precision '!S198)</f>
        <v>#N/A</v>
      </c>
      <c r="AW196" s="209" t="e">
        <f>IF(OR(ISBLANK('Precision '!T198),J$3="N"),NA(),'Precision '!T198)</f>
        <v>#N/A</v>
      </c>
      <c r="AX196" s="209" t="e">
        <f>IF(OR(ISBLANK('Precision '!U198),K$3="N"),NA(),'Precision '!U198)</f>
        <v>#N/A</v>
      </c>
      <c r="AY196" s="209" t="e">
        <f>IF(OR(ISBLANK('Precision '!V198),L$3="N"),NA(),'Precision '!V198)</f>
        <v>#N/A</v>
      </c>
      <c r="AZ196" s="209" t="e">
        <f>IF(OR(ISBLANK('Precision '!W198),M$3="N"),NA(),'Precision '!W198)</f>
        <v>#N/A</v>
      </c>
      <c r="BA196" s="209" t="e">
        <f>IF(OR(ISBLANK('Precision '!X198),N$3="N"),NA(),'Precision '!X198)</f>
        <v>#N/A</v>
      </c>
      <c r="BB196" s="209" t="e">
        <f>IF(OR(ISBLANK('Precision '!Y198),O$3="N"),NA(),'Precision '!Y198)</f>
        <v>#N/A</v>
      </c>
      <c r="BC196" s="209" t="e">
        <f>IF(OR(ISBLANK('Precision '!Z198),P$3="N"),NA(),'Precision '!Z198)</f>
        <v>#N/A</v>
      </c>
      <c r="BD196" s="204"/>
      <c r="BE196" s="204"/>
      <c r="BF196" s="204"/>
      <c r="BG196" s="204"/>
      <c r="BH196" s="204"/>
    </row>
    <row r="197" spans="1:60" x14ac:dyDescent="0.2">
      <c r="A197" s="204"/>
      <c r="B197" s="204"/>
      <c r="C197" s="204" t="str">
        <f>IF(AND(ISNUMBER('Precision '!C199),E$2="Y"),'Precision '!C199,"")</f>
        <v/>
      </c>
      <c r="D197" s="204" t="str">
        <f>IF(AND(ISNUMBER('Precision '!D199),F$2="Y"),'Precision '!D199,"")</f>
        <v/>
      </c>
      <c r="E197" s="204" t="str">
        <f>IF(AND(ISNUMBER('Precision '!E199),G$2="Y"),'Precision '!E199,"")</f>
        <v/>
      </c>
      <c r="F197" s="204" t="str">
        <f>IF(AND(ISNUMBER('Precision '!F199),H$2="Y"),'Precision '!F199,"")</f>
        <v/>
      </c>
      <c r="G197" s="204" t="str">
        <f>IF(AND(ISNUMBER('Precision '!G199),I$2="Y"),'Precision '!G199,"")</f>
        <v/>
      </c>
      <c r="H197" s="204" t="str">
        <f>IF(AND(ISNUMBER('Precision '!H199),J$2="Y"),'Precision '!H199,"")</f>
        <v/>
      </c>
      <c r="I197" s="204" t="str">
        <f>IF(AND(ISNUMBER('Precision '!I199),K$2="Y"),'Precision '!I199,"")</f>
        <v/>
      </c>
      <c r="J197" s="204" t="str">
        <f>IF(AND(ISNUMBER('Precision '!J199),L$2="Y"),'Precision '!J199,"")</f>
        <v/>
      </c>
      <c r="K197" s="204" t="str">
        <f>IF(AND(ISNUMBER('Precision '!K199),M$2="Y"),'Precision '!K199,"")</f>
        <v/>
      </c>
      <c r="L197" s="204" t="str">
        <f>IF(AND(ISNUMBER('Precision '!L199),N$2="Y"),'Precision '!L199,"")</f>
        <v/>
      </c>
      <c r="M197" s="204" t="str">
        <f>IF(AND(ISNUMBER('Precision '!M199),O$2="Y"),'Precision '!M199,"")</f>
        <v/>
      </c>
      <c r="N197" s="204" t="str">
        <f>IF(AND(ISNUMBER('Precision '!N199),P$2="Y"),'Precision '!N199,"")</f>
        <v/>
      </c>
      <c r="O197" s="204" t="str">
        <f>IF(AND(ISNUMBER('Precision '!O199),E$3="Y"),'Precision '!O199,"")</f>
        <v/>
      </c>
      <c r="P197" s="204" t="str">
        <f>IF(AND(ISNUMBER('Precision '!P199),F$3="Y"),'Precision '!P199,"")</f>
        <v/>
      </c>
      <c r="Q197" s="204" t="str">
        <f>IF(AND(ISNUMBER('Precision '!Q199),G$3="Y"),'Precision '!Q199,"")</f>
        <v/>
      </c>
      <c r="R197" s="204" t="str">
        <f>IF(AND(ISNUMBER('Precision '!R199),H$3="Y"),'Precision '!R199,"")</f>
        <v/>
      </c>
      <c r="S197" s="204" t="str">
        <f>IF(AND(ISNUMBER('Precision '!S199),I$3="Y"),'Precision '!S199,"")</f>
        <v/>
      </c>
      <c r="T197" s="204" t="str">
        <f>IF(AND(ISNUMBER('Precision '!T199),J$3="Y"),'Precision '!T199,"")</f>
        <v/>
      </c>
      <c r="U197" s="204" t="str">
        <f>IF(AND(ISNUMBER('Precision '!U199),K$3="Y"),'Precision '!U199,"")</f>
        <v/>
      </c>
      <c r="V197" s="204" t="str">
        <f>IF(AND(ISNUMBER('Precision '!V199),L$3="Y"),'Precision '!V199,"")</f>
        <v/>
      </c>
      <c r="W197" s="204" t="str">
        <f>IF(AND(ISNUMBER('Precision '!W199),M$3="Y"),'Precision '!W199,"")</f>
        <v/>
      </c>
      <c r="X197" s="204" t="str">
        <f>IF(AND(ISNUMBER('Precision '!X199),N$3="Y"),'Precision '!X199,"")</f>
        <v/>
      </c>
      <c r="Y197" s="204" t="str">
        <f>IF(AND(ISNUMBER('Precision '!Y199),O$3="Y"),'Precision '!Y199,"")</f>
        <v/>
      </c>
      <c r="Z197" s="204" t="str">
        <f>IF(AND(ISNUMBER('Precision '!Z199),P$3="Y"),'Precision '!Z199,"")</f>
        <v/>
      </c>
      <c r="AA197" s="204"/>
      <c r="AB197" s="204"/>
      <c r="AC197" s="204"/>
      <c r="AD197" s="204"/>
      <c r="AE197" s="300">
        <v>161</v>
      </c>
      <c r="AF197" s="209" t="e">
        <f>IF(OR(ISBLANK('Precision '!C199),E$2="N"),NA(),'Precision '!C199)</f>
        <v>#N/A</v>
      </c>
      <c r="AG197" s="209" t="e">
        <f>IF(OR(ISBLANK('Precision '!D199),F$2="N"),NA(),'Precision '!D199)</f>
        <v>#N/A</v>
      </c>
      <c r="AH197" s="209" t="e">
        <f>IF(OR(ISBLANK('Precision '!E199),G$2="N"),NA(),'Precision '!E199)</f>
        <v>#N/A</v>
      </c>
      <c r="AI197" s="209" t="e">
        <f>IF(OR(ISBLANK('Precision '!F199),H$2="N"),NA(),'Precision '!F199)</f>
        <v>#N/A</v>
      </c>
      <c r="AJ197" s="209" t="e">
        <f>IF(OR(ISBLANK('Precision '!G199),I$2="N"),NA(),'Precision '!G199)</f>
        <v>#N/A</v>
      </c>
      <c r="AK197" s="209" t="e">
        <f>IF(OR(ISBLANK('Precision '!H199),J$2="N"),NA(),'Precision '!H199)</f>
        <v>#N/A</v>
      </c>
      <c r="AL197" s="209" t="e">
        <f>IF(OR(ISBLANK('Precision '!I199),K$2="N"),NA(),'Precision '!I199)</f>
        <v>#N/A</v>
      </c>
      <c r="AM197" s="209" t="e">
        <f>IF(OR(ISBLANK('Precision '!J199),L$2="N"),NA(),'Precision '!J199)</f>
        <v>#N/A</v>
      </c>
      <c r="AN197" s="209" t="e">
        <f>IF(OR(ISBLANK('Precision '!K199),M$2="N"),NA(),'Precision '!K199)</f>
        <v>#N/A</v>
      </c>
      <c r="AO197" s="209" t="e">
        <f>IF(OR(ISBLANK('Precision '!L199),N$2="N"),NA(),'Precision '!L199)</f>
        <v>#N/A</v>
      </c>
      <c r="AP197" s="209" t="e">
        <f>IF(OR(ISBLANK('Precision '!M199),O$2="N"),NA(),'Precision '!M199)</f>
        <v>#N/A</v>
      </c>
      <c r="AQ197" s="209" t="e">
        <f>IF(OR(ISBLANK('Precision '!N199),P$2="N"),NA(),'Precision '!N199)</f>
        <v>#N/A</v>
      </c>
      <c r="AR197" s="209" t="e">
        <f>IF(OR(ISBLANK('Precision '!O199),E$3="N"),NA(),'Precision '!O199)</f>
        <v>#N/A</v>
      </c>
      <c r="AS197" s="209" t="e">
        <f>IF(OR(ISBLANK('Precision '!P199),F$3="N"),NA(),'Precision '!P199)</f>
        <v>#N/A</v>
      </c>
      <c r="AT197" s="209" t="e">
        <f>IF(OR(ISBLANK('Precision '!Q199),G$3="N"),NA(),'Precision '!Q199)</f>
        <v>#N/A</v>
      </c>
      <c r="AU197" s="209" t="e">
        <f>IF(OR(ISBLANK('Precision '!R199),H$3="N"),NA(),'Precision '!R199)</f>
        <v>#N/A</v>
      </c>
      <c r="AV197" s="209" t="e">
        <f>IF(OR(ISBLANK('Precision '!S199),I$3="N"),NA(),'Precision '!S199)</f>
        <v>#N/A</v>
      </c>
      <c r="AW197" s="209" t="e">
        <f>IF(OR(ISBLANK('Precision '!T199),J$3="N"),NA(),'Precision '!T199)</f>
        <v>#N/A</v>
      </c>
      <c r="AX197" s="209" t="e">
        <f>IF(OR(ISBLANK('Precision '!U199),K$3="N"),NA(),'Precision '!U199)</f>
        <v>#N/A</v>
      </c>
      <c r="AY197" s="209" t="e">
        <f>IF(OR(ISBLANK('Precision '!V199),L$3="N"),NA(),'Precision '!V199)</f>
        <v>#N/A</v>
      </c>
      <c r="AZ197" s="209" t="e">
        <f>IF(OR(ISBLANK('Precision '!W199),M$3="N"),NA(),'Precision '!W199)</f>
        <v>#N/A</v>
      </c>
      <c r="BA197" s="209" t="e">
        <f>IF(OR(ISBLANK('Precision '!X199),N$3="N"),NA(),'Precision '!X199)</f>
        <v>#N/A</v>
      </c>
      <c r="BB197" s="209" t="e">
        <f>IF(OR(ISBLANK('Precision '!Y199),O$3="N"),NA(),'Precision '!Y199)</f>
        <v>#N/A</v>
      </c>
      <c r="BC197" s="209" t="e">
        <f>IF(OR(ISBLANK('Precision '!Z199),P$3="N"),NA(),'Precision '!Z199)</f>
        <v>#N/A</v>
      </c>
      <c r="BD197" s="204"/>
      <c r="BE197" s="204"/>
      <c r="BF197" s="204"/>
      <c r="BG197" s="204"/>
      <c r="BH197" s="204"/>
    </row>
    <row r="198" spans="1:60" x14ac:dyDescent="0.2">
      <c r="A198" s="204"/>
      <c r="B198" s="204"/>
      <c r="C198" s="204" t="str">
        <f>IF(AND(ISNUMBER('Precision '!C200),E$2="Y"),'Precision '!C200,"")</f>
        <v/>
      </c>
      <c r="D198" s="204" t="str">
        <f>IF(AND(ISNUMBER('Precision '!D200),F$2="Y"),'Precision '!D200,"")</f>
        <v/>
      </c>
      <c r="E198" s="204" t="str">
        <f>IF(AND(ISNUMBER('Precision '!E200),G$2="Y"),'Precision '!E200,"")</f>
        <v/>
      </c>
      <c r="F198" s="204" t="str">
        <f>IF(AND(ISNUMBER('Precision '!F200),H$2="Y"),'Precision '!F200,"")</f>
        <v/>
      </c>
      <c r="G198" s="204" t="str">
        <f>IF(AND(ISNUMBER('Precision '!G200),I$2="Y"),'Precision '!G200,"")</f>
        <v/>
      </c>
      <c r="H198" s="204" t="str">
        <f>IF(AND(ISNUMBER('Precision '!H200),J$2="Y"),'Precision '!H200,"")</f>
        <v/>
      </c>
      <c r="I198" s="204" t="str">
        <f>IF(AND(ISNUMBER('Precision '!I200),K$2="Y"),'Precision '!I200,"")</f>
        <v/>
      </c>
      <c r="J198" s="204" t="str">
        <f>IF(AND(ISNUMBER('Precision '!J200),L$2="Y"),'Precision '!J200,"")</f>
        <v/>
      </c>
      <c r="K198" s="204" t="str">
        <f>IF(AND(ISNUMBER('Precision '!K200),M$2="Y"),'Precision '!K200,"")</f>
        <v/>
      </c>
      <c r="L198" s="204" t="str">
        <f>IF(AND(ISNUMBER('Precision '!L200),N$2="Y"),'Precision '!L200,"")</f>
        <v/>
      </c>
      <c r="M198" s="204" t="str">
        <f>IF(AND(ISNUMBER('Precision '!M200),O$2="Y"),'Precision '!M200,"")</f>
        <v/>
      </c>
      <c r="N198" s="204" t="str">
        <f>IF(AND(ISNUMBER('Precision '!N200),P$2="Y"),'Precision '!N200,"")</f>
        <v/>
      </c>
      <c r="O198" s="204" t="str">
        <f>IF(AND(ISNUMBER('Precision '!O200),E$3="Y"),'Precision '!O200,"")</f>
        <v/>
      </c>
      <c r="P198" s="204" t="str">
        <f>IF(AND(ISNUMBER('Precision '!P200),F$3="Y"),'Precision '!P200,"")</f>
        <v/>
      </c>
      <c r="Q198" s="204" t="str">
        <f>IF(AND(ISNUMBER('Precision '!Q200),G$3="Y"),'Precision '!Q200,"")</f>
        <v/>
      </c>
      <c r="R198" s="204" t="str">
        <f>IF(AND(ISNUMBER('Precision '!R200),H$3="Y"),'Precision '!R200,"")</f>
        <v/>
      </c>
      <c r="S198" s="204" t="str">
        <f>IF(AND(ISNUMBER('Precision '!S200),I$3="Y"),'Precision '!S200,"")</f>
        <v/>
      </c>
      <c r="T198" s="204" t="str">
        <f>IF(AND(ISNUMBER('Precision '!T200),J$3="Y"),'Precision '!T200,"")</f>
        <v/>
      </c>
      <c r="U198" s="204" t="str">
        <f>IF(AND(ISNUMBER('Precision '!U200),K$3="Y"),'Precision '!U200,"")</f>
        <v/>
      </c>
      <c r="V198" s="204" t="str">
        <f>IF(AND(ISNUMBER('Precision '!V200),L$3="Y"),'Precision '!V200,"")</f>
        <v/>
      </c>
      <c r="W198" s="204" t="str">
        <f>IF(AND(ISNUMBER('Precision '!W200),M$3="Y"),'Precision '!W200,"")</f>
        <v/>
      </c>
      <c r="X198" s="204" t="str">
        <f>IF(AND(ISNUMBER('Precision '!X200),N$3="Y"),'Precision '!X200,"")</f>
        <v/>
      </c>
      <c r="Y198" s="204" t="str">
        <f>IF(AND(ISNUMBER('Precision '!Y200),O$3="Y"),'Precision '!Y200,"")</f>
        <v/>
      </c>
      <c r="Z198" s="204" t="str">
        <f>IF(AND(ISNUMBER('Precision '!Z200),P$3="Y"),'Precision '!Z200,"")</f>
        <v/>
      </c>
      <c r="AA198" s="204"/>
      <c r="AB198" s="204"/>
      <c r="AC198" s="204"/>
      <c r="AD198" s="204"/>
      <c r="AE198" s="300">
        <v>162</v>
      </c>
      <c r="AF198" s="209" t="e">
        <f>IF(OR(ISBLANK('Precision '!C200),E$2="N"),NA(),'Precision '!C200)</f>
        <v>#N/A</v>
      </c>
      <c r="AG198" s="209" t="e">
        <f>IF(OR(ISBLANK('Precision '!D200),F$2="N"),NA(),'Precision '!D200)</f>
        <v>#N/A</v>
      </c>
      <c r="AH198" s="209" t="e">
        <f>IF(OR(ISBLANK('Precision '!E200),G$2="N"),NA(),'Precision '!E200)</f>
        <v>#N/A</v>
      </c>
      <c r="AI198" s="209" t="e">
        <f>IF(OR(ISBLANK('Precision '!F200),H$2="N"),NA(),'Precision '!F200)</f>
        <v>#N/A</v>
      </c>
      <c r="AJ198" s="209" t="e">
        <f>IF(OR(ISBLANK('Precision '!G200),I$2="N"),NA(),'Precision '!G200)</f>
        <v>#N/A</v>
      </c>
      <c r="AK198" s="209" t="e">
        <f>IF(OR(ISBLANK('Precision '!H200),J$2="N"),NA(),'Precision '!H200)</f>
        <v>#N/A</v>
      </c>
      <c r="AL198" s="209" t="e">
        <f>IF(OR(ISBLANK('Precision '!I200),K$2="N"),NA(),'Precision '!I200)</f>
        <v>#N/A</v>
      </c>
      <c r="AM198" s="209" t="e">
        <f>IF(OR(ISBLANK('Precision '!J200),L$2="N"),NA(),'Precision '!J200)</f>
        <v>#N/A</v>
      </c>
      <c r="AN198" s="209" t="e">
        <f>IF(OR(ISBLANK('Precision '!K200),M$2="N"),NA(),'Precision '!K200)</f>
        <v>#N/A</v>
      </c>
      <c r="AO198" s="209" t="e">
        <f>IF(OR(ISBLANK('Precision '!L200),N$2="N"),NA(),'Precision '!L200)</f>
        <v>#N/A</v>
      </c>
      <c r="AP198" s="209" t="e">
        <f>IF(OR(ISBLANK('Precision '!M200),O$2="N"),NA(),'Precision '!M200)</f>
        <v>#N/A</v>
      </c>
      <c r="AQ198" s="209" t="e">
        <f>IF(OR(ISBLANK('Precision '!N200),P$2="N"),NA(),'Precision '!N200)</f>
        <v>#N/A</v>
      </c>
      <c r="AR198" s="209" t="e">
        <f>IF(OR(ISBLANK('Precision '!O200),E$3="N"),NA(),'Precision '!O200)</f>
        <v>#N/A</v>
      </c>
      <c r="AS198" s="209" t="e">
        <f>IF(OR(ISBLANK('Precision '!P200),F$3="N"),NA(),'Precision '!P200)</f>
        <v>#N/A</v>
      </c>
      <c r="AT198" s="209" t="e">
        <f>IF(OR(ISBLANK('Precision '!Q200),G$3="N"),NA(),'Precision '!Q200)</f>
        <v>#N/A</v>
      </c>
      <c r="AU198" s="209" t="e">
        <f>IF(OR(ISBLANK('Precision '!R200),H$3="N"),NA(),'Precision '!R200)</f>
        <v>#N/A</v>
      </c>
      <c r="AV198" s="209" t="e">
        <f>IF(OR(ISBLANK('Precision '!S200),I$3="N"),NA(),'Precision '!S200)</f>
        <v>#N/A</v>
      </c>
      <c r="AW198" s="209" t="e">
        <f>IF(OR(ISBLANK('Precision '!T200),J$3="N"),NA(),'Precision '!T200)</f>
        <v>#N/A</v>
      </c>
      <c r="AX198" s="209" t="e">
        <f>IF(OR(ISBLANK('Precision '!U200),K$3="N"),NA(),'Precision '!U200)</f>
        <v>#N/A</v>
      </c>
      <c r="AY198" s="209" t="e">
        <f>IF(OR(ISBLANK('Precision '!V200),L$3="N"),NA(),'Precision '!V200)</f>
        <v>#N/A</v>
      </c>
      <c r="AZ198" s="209" t="e">
        <f>IF(OR(ISBLANK('Precision '!W200),M$3="N"),NA(),'Precision '!W200)</f>
        <v>#N/A</v>
      </c>
      <c r="BA198" s="209" t="e">
        <f>IF(OR(ISBLANK('Precision '!X200),N$3="N"),NA(),'Precision '!X200)</f>
        <v>#N/A</v>
      </c>
      <c r="BB198" s="209" t="e">
        <f>IF(OR(ISBLANK('Precision '!Y200),O$3="N"),NA(),'Precision '!Y200)</f>
        <v>#N/A</v>
      </c>
      <c r="BC198" s="209" t="e">
        <f>IF(OR(ISBLANK('Precision '!Z200),P$3="N"),NA(),'Precision '!Z200)</f>
        <v>#N/A</v>
      </c>
      <c r="BD198" s="204"/>
      <c r="BE198" s="204"/>
      <c r="BF198" s="204"/>
      <c r="BG198" s="204"/>
      <c r="BH198" s="204"/>
    </row>
    <row r="199" spans="1:60" x14ac:dyDescent="0.2">
      <c r="A199" s="204"/>
      <c r="B199" s="204"/>
      <c r="C199" s="204" t="str">
        <f>IF(AND(ISNUMBER('Precision '!C201),E$2="Y"),'Precision '!C201,"")</f>
        <v/>
      </c>
      <c r="D199" s="204" t="str">
        <f>IF(AND(ISNUMBER('Precision '!D201),F$2="Y"),'Precision '!D201,"")</f>
        <v/>
      </c>
      <c r="E199" s="204" t="str">
        <f>IF(AND(ISNUMBER('Precision '!E201),G$2="Y"),'Precision '!E201,"")</f>
        <v/>
      </c>
      <c r="F199" s="204" t="str">
        <f>IF(AND(ISNUMBER('Precision '!F201),H$2="Y"),'Precision '!F201,"")</f>
        <v/>
      </c>
      <c r="G199" s="204" t="str">
        <f>IF(AND(ISNUMBER('Precision '!G201),I$2="Y"),'Precision '!G201,"")</f>
        <v/>
      </c>
      <c r="H199" s="204" t="str">
        <f>IF(AND(ISNUMBER('Precision '!H201),J$2="Y"),'Precision '!H201,"")</f>
        <v/>
      </c>
      <c r="I199" s="204" t="str">
        <f>IF(AND(ISNUMBER('Precision '!I201),K$2="Y"),'Precision '!I201,"")</f>
        <v/>
      </c>
      <c r="J199" s="204" t="str">
        <f>IF(AND(ISNUMBER('Precision '!J201),L$2="Y"),'Precision '!J201,"")</f>
        <v/>
      </c>
      <c r="K199" s="204" t="str">
        <f>IF(AND(ISNUMBER('Precision '!K201),M$2="Y"),'Precision '!K201,"")</f>
        <v/>
      </c>
      <c r="L199" s="204" t="str">
        <f>IF(AND(ISNUMBER('Precision '!L201),N$2="Y"),'Precision '!L201,"")</f>
        <v/>
      </c>
      <c r="M199" s="204" t="str">
        <f>IF(AND(ISNUMBER('Precision '!M201),O$2="Y"),'Precision '!M201,"")</f>
        <v/>
      </c>
      <c r="N199" s="204" t="str">
        <f>IF(AND(ISNUMBER('Precision '!N201),P$2="Y"),'Precision '!N201,"")</f>
        <v/>
      </c>
      <c r="O199" s="204" t="str">
        <f>IF(AND(ISNUMBER('Precision '!O201),E$3="Y"),'Precision '!O201,"")</f>
        <v/>
      </c>
      <c r="P199" s="204" t="str">
        <f>IF(AND(ISNUMBER('Precision '!P201),F$3="Y"),'Precision '!P201,"")</f>
        <v/>
      </c>
      <c r="Q199" s="204" t="str">
        <f>IF(AND(ISNUMBER('Precision '!Q201),G$3="Y"),'Precision '!Q201,"")</f>
        <v/>
      </c>
      <c r="R199" s="204" t="str">
        <f>IF(AND(ISNUMBER('Precision '!R201),H$3="Y"),'Precision '!R201,"")</f>
        <v/>
      </c>
      <c r="S199" s="204" t="str">
        <f>IF(AND(ISNUMBER('Precision '!S201),I$3="Y"),'Precision '!S201,"")</f>
        <v/>
      </c>
      <c r="T199" s="204" t="str">
        <f>IF(AND(ISNUMBER('Precision '!T201),J$3="Y"),'Precision '!T201,"")</f>
        <v/>
      </c>
      <c r="U199" s="204" t="str">
        <f>IF(AND(ISNUMBER('Precision '!U201),K$3="Y"),'Precision '!U201,"")</f>
        <v/>
      </c>
      <c r="V199" s="204" t="str">
        <f>IF(AND(ISNUMBER('Precision '!V201),L$3="Y"),'Precision '!V201,"")</f>
        <v/>
      </c>
      <c r="W199" s="204" t="str">
        <f>IF(AND(ISNUMBER('Precision '!W201),M$3="Y"),'Precision '!W201,"")</f>
        <v/>
      </c>
      <c r="X199" s="204" t="str">
        <f>IF(AND(ISNUMBER('Precision '!X201),N$3="Y"),'Precision '!X201,"")</f>
        <v/>
      </c>
      <c r="Y199" s="204" t="str">
        <f>IF(AND(ISNUMBER('Precision '!Y201),O$3="Y"),'Precision '!Y201,"")</f>
        <v/>
      </c>
      <c r="Z199" s="204" t="str">
        <f>IF(AND(ISNUMBER('Precision '!Z201),P$3="Y"),'Precision '!Z201,"")</f>
        <v/>
      </c>
      <c r="AA199" s="204"/>
      <c r="AB199" s="204"/>
      <c r="AC199" s="204"/>
      <c r="AD199" s="204"/>
      <c r="AE199" s="300">
        <v>163</v>
      </c>
      <c r="AF199" s="209" t="e">
        <f>IF(OR(ISBLANK('Precision '!C201),E$2="N"),NA(),'Precision '!C201)</f>
        <v>#N/A</v>
      </c>
      <c r="AG199" s="209" t="e">
        <f>IF(OR(ISBLANK('Precision '!D201),F$2="N"),NA(),'Precision '!D201)</f>
        <v>#N/A</v>
      </c>
      <c r="AH199" s="209" t="e">
        <f>IF(OR(ISBLANK('Precision '!E201),G$2="N"),NA(),'Precision '!E201)</f>
        <v>#N/A</v>
      </c>
      <c r="AI199" s="209" t="e">
        <f>IF(OR(ISBLANK('Precision '!F201),H$2="N"),NA(),'Precision '!F201)</f>
        <v>#N/A</v>
      </c>
      <c r="AJ199" s="209" t="e">
        <f>IF(OR(ISBLANK('Precision '!G201),I$2="N"),NA(),'Precision '!G201)</f>
        <v>#N/A</v>
      </c>
      <c r="AK199" s="209" t="e">
        <f>IF(OR(ISBLANK('Precision '!H201),J$2="N"),NA(),'Precision '!H201)</f>
        <v>#N/A</v>
      </c>
      <c r="AL199" s="209" t="e">
        <f>IF(OR(ISBLANK('Precision '!I201),K$2="N"),NA(),'Precision '!I201)</f>
        <v>#N/A</v>
      </c>
      <c r="AM199" s="209" t="e">
        <f>IF(OR(ISBLANK('Precision '!J201),L$2="N"),NA(),'Precision '!J201)</f>
        <v>#N/A</v>
      </c>
      <c r="AN199" s="209" t="e">
        <f>IF(OR(ISBLANK('Precision '!K201),M$2="N"),NA(),'Precision '!K201)</f>
        <v>#N/A</v>
      </c>
      <c r="AO199" s="209" t="e">
        <f>IF(OR(ISBLANK('Precision '!L201),N$2="N"),NA(),'Precision '!L201)</f>
        <v>#N/A</v>
      </c>
      <c r="AP199" s="209" t="e">
        <f>IF(OR(ISBLANK('Precision '!M201),O$2="N"),NA(),'Precision '!M201)</f>
        <v>#N/A</v>
      </c>
      <c r="AQ199" s="209" t="e">
        <f>IF(OR(ISBLANK('Precision '!N201),P$2="N"),NA(),'Precision '!N201)</f>
        <v>#N/A</v>
      </c>
      <c r="AR199" s="209" t="e">
        <f>IF(OR(ISBLANK('Precision '!O201),E$3="N"),NA(),'Precision '!O201)</f>
        <v>#N/A</v>
      </c>
      <c r="AS199" s="209" t="e">
        <f>IF(OR(ISBLANK('Precision '!P201),F$3="N"),NA(),'Precision '!P201)</f>
        <v>#N/A</v>
      </c>
      <c r="AT199" s="209" t="e">
        <f>IF(OR(ISBLANK('Precision '!Q201),G$3="N"),NA(),'Precision '!Q201)</f>
        <v>#N/A</v>
      </c>
      <c r="AU199" s="209" t="e">
        <f>IF(OR(ISBLANK('Precision '!R201),H$3="N"),NA(),'Precision '!R201)</f>
        <v>#N/A</v>
      </c>
      <c r="AV199" s="209" t="e">
        <f>IF(OR(ISBLANK('Precision '!S201),I$3="N"),NA(),'Precision '!S201)</f>
        <v>#N/A</v>
      </c>
      <c r="AW199" s="209" t="e">
        <f>IF(OR(ISBLANK('Precision '!T201),J$3="N"),NA(),'Precision '!T201)</f>
        <v>#N/A</v>
      </c>
      <c r="AX199" s="209" t="e">
        <f>IF(OR(ISBLANK('Precision '!U201),K$3="N"),NA(),'Precision '!U201)</f>
        <v>#N/A</v>
      </c>
      <c r="AY199" s="209" t="e">
        <f>IF(OR(ISBLANK('Precision '!V201),L$3="N"),NA(),'Precision '!V201)</f>
        <v>#N/A</v>
      </c>
      <c r="AZ199" s="209" t="e">
        <f>IF(OR(ISBLANK('Precision '!W201),M$3="N"),NA(),'Precision '!W201)</f>
        <v>#N/A</v>
      </c>
      <c r="BA199" s="209" t="e">
        <f>IF(OR(ISBLANK('Precision '!X201),N$3="N"),NA(),'Precision '!X201)</f>
        <v>#N/A</v>
      </c>
      <c r="BB199" s="209" t="e">
        <f>IF(OR(ISBLANK('Precision '!Y201),O$3="N"),NA(),'Precision '!Y201)</f>
        <v>#N/A</v>
      </c>
      <c r="BC199" s="209" t="e">
        <f>IF(OR(ISBLANK('Precision '!Z201),P$3="N"),NA(),'Precision '!Z201)</f>
        <v>#N/A</v>
      </c>
      <c r="BD199" s="204"/>
      <c r="BE199" s="204"/>
      <c r="BF199" s="204"/>
      <c r="BG199" s="204"/>
      <c r="BH199" s="204"/>
    </row>
    <row r="200" spans="1:60" x14ac:dyDescent="0.2">
      <c r="A200" s="204"/>
      <c r="B200" s="204"/>
      <c r="C200" s="204" t="str">
        <f>IF(AND(ISNUMBER('Precision '!C202),E$2="Y"),'Precision '!C202,"")</f>
        <v/>
      </c>
      <c r="D200" s="204" t="str">
        <f>IF(AND(ISNUMBER('Precision '!D202),F$2="Y"),'Precision '!D202,"")</f>
        <v/>
      </c>
      <c r="E200" s="204" t="str">
        <f>IF(AND(ISNUMBER('Precision '!E202),G$2="Y"),'Precision '!E202,"")</f>
        <v/>
      </c>
      <c r="F200" s="204" t="str">
        <f>IF(AND(ISNUMBER('Precision '!F202),H$2="Y"),'Precision '!F202,"")</f>
        <v/>
      </c>
      <c r="G200" s="204" t="str">
        <f>IF(AND(ISNUMBER('Precision '!G202),I$2="Y"),'Precision '!G202,"")</f>
        <v/>
      </c>
      <c r="H200" s="204" t="str">
        <f>IF(AND(ISNUMBER('Precision '!H202),J$2="Y"),'Precision '!H202,"")</f>
        <v/>
      </c>
      <c r="I200" s="204" t="str">
        <f>IF(AND(ISNUMBER('Precision '!I202),K$2="Y"),'Precision '!I202,"")</f>
        <v/>
      </c>
      <c r="J200" s="204" t="str">
        <f>IF(AND(ISNUMBER('Precision '!J202),L$2="Y"),'Precision '!J202,"")</f>
        <v/>
      </c>
      <c r="K200" s="204" t="str">
        <f>IF(AND(ISNUMBER('Precision '!K202),M$2="Y"),'Precision '!K202,"")</f>
        <v/>
      </c>
      <c r="L200" s="204" t="str">
        <f>IF(AND(ISNUMBER('Precision '!L202),N$2="Y"),'Precision '!L202,"")</f>
        <v/>
      </c>
      <c r="M200" s="204" t="str">
        <f>IF(AND(ISNUMBER('Precision '!M202),O$2="Y"),'Precision '!M202,"")</f>
        <v/>
      </c>
      <c r="N200" s="204" t="str">
        <f>IF(AND(ISNUMBER('Precision '!N202),P$2="Y"),'Precision '!N202,"")</f>
        <v/>
      </c>
      <c r="O200" s="204" t="str">
        <f>IF(AND(ISNUMBER('Precision '!O202),E$3="Y"),'Precision '!O202,"")</f>
        <v/>
      </c>
      <c r="P200" s="204" t="str">
        <f>IF(AND(ISNUMBER('Precision '!P202),F$3="Y"),'Precision '!P202,"")</f>
        <v/>
      </c>
      <c r="Q200" s="204" t="str">
        <f>IF(AND(ISNUMBER('Precision '!Q202),G$3="Y"),'Precision '!Q202,"")</f>
        <v/>
      </c>
      <c r="R200" s="204" t="str">
        <f>IF(AND(ISNUMBER('Precision '!R202),H$3="Y"),'Precision '!R202,"")</f>
        <v/>
      </c>
      <c r="S200" s="204" t="str">
        <f>IF(AND(ISNUMBER('Precision '!S202),I$3="Y"),'Precision '!S202,"")</f>
        <v/>
      </c>
      <c r="T200" s="204" t="str">
        <f>IF(AND(ISNUMBER('Precision '!T202),J$3="Y"),'Precision '!T202,"")</f>
        <v/>
      </c>
      <c r="U200" s="204" t="str">
        <f>IF(AND(ISNUMBER('Precision '!U202),K$3="Y"),'Precision '!U202,"")</f>
        <v/>
      </c>
      <c r="V200" s="204" t="str">
        <f>IF(AND(ISNUMBER('Precision '!V202),L$3="Y"),'Precision '!V202,"")</f>
        <v/>
      </c>
      <c r="W200" s="204" t="str">
        <f>IF(AND(ISNUMBER('Precision '!W202),M$3="Y"),'Precision '!W202,"")</f>
        <v/>
      </c>
      <c r="X200" s="204" t="str">
        <f>IF(AND(ISNUMBER('Precision '!X202),N$3="Y"),'Precision '!X202,"")</f>
        <v/>
      </c>
      <c r="Y200" s="204" t="str">
        <f>IF(AND(ISNUMBER('Precision '!Y202),O$3="Y"),'Precision '!Y202,"")</f>
        <v/>
      </c>
      <c r="Z200" s="204" t="str">
        <f>IF(AND(ISNUMBER('Precision '!Z202),P$3="Y"),'Precision '!Z202,"")</f>
        <v/>
      </c>
      <c r="AA200" s="204"/>
      <c r="AB200" s="204"/>
      <c r="AC200" s="204"/>
      <c r="AD200" s="204"/>
      <c r="AE200" s="300">
        <v>164</v>
      </c>
      <c r="AF200" s="209" t="e">
        <f>IF(OR(ISBLANK('Precision '!C202),E$2="N"),NA(),'Precision '!C202)</f>
        <v>#N/A</v>
      </c>
      <c r="AG200" s="209" t="e">
        <f>IF(OR(ISBLANK('Precision '!D202),F$2="N"),NA(),'Precision '!D202)</f>
        <v>#N/A</v>
      </c>
      <c r="AH200" s="209" t="e">
        <f>IF(OR(ISBLANK('Precision '!E202),G$2="N"),NA(),'Precision '!E202)</f>
        <v>#N/A</v>
      </c>
      <c r="AI200" s="209" t="e">
        <f>IF(OR(ISBLANK('Precision '!F202),H$2="N"),NA(),'Precision '!F202)</f>
        <v>#N/A</v>
      </c>
      <c r="AJ200" s="209" t="e">
        <f>IF(OR(ISBLANK('Precision '!G202),I$2="N"),NA(),'Precision '!G202)</f>
        <v>#N/A</v>
      </c>
      <c r="AK200" s="209" t="e">
        <f>IF(OR(ISBLANK('Precision '!H202),J$2="N"),NA(),'Precision '!H202)</f>
        <v>#N/A</v>
      </c>
      <c r="AL200" s="209" t="e">
        <f>IF(OR(ISBLANK('Precision '!I202),K$2="N"),NA(),'Precision '!I202)</f>
        <v>#N/A</v>
      </c>
      <c r="AM200" s="209" t="e">
        <f>IF(OR(ISBLANK('Precision '!J202),L$2="N"),NA(),'Precision '!J202)</f>
        <v>#N/A</v>
      </c>
      <c r="AN200" s="209" t="e">
        <f>IF(OR(ISBLANK('Precision '!K202),M$2="N"),NA(),'Precision '!K202)</f>
        <v>#N/A</v>
      </c>
      <c r="AO200" s="209" t="e">
        <f>IF(OR(ISBLANK('Precision '!L202),N$2="N"),NA(),'Precision '!L202)</f>
        <v>#N/A</v>
      </c>
      <c r="AP200" s="209" t="e">
        <f>IF(OR(ISBLANK('Precision '!M202),O$2="N"),NA(),'Precision '!M202)</f>
        <v>#N/A</v>
      </c>
      <c r="AQ200" s="209" t="e">
        <f>IF(OR(ISBLANK('Precision '!N202),P$2="N"),NA(),'Precision '!N202)</f>
        <v>#N/A</v>
      </c>
      <c r="AR200" s="209" t="e">
        <f>IF(OR(ISBLANK('Precision '!O202),E$3="N"),NA(),'Precision '!O202)</f>
        <v>#N/A</v>
      </c>
      <c r="AS200" s="209" t="e">
        <f>IF(OR(ISBLANK('Precision '!P202),F$3="N"),NA(),'Precision '!P202)</f>
        <v>#N/A</v>
      </c>
      <c r="AT200" s="209" t="e">
        <f>IF(OR(ISBLANK('Precision '!Q202),G$3="N"),NA(),'Precision '!Q202)</f>
        <v>#N/A</v>
      </c>
      <c r="AU200" s="209" t="e">
        <f>IF(OR(ISBLANK('Precision '!R202),H$3="N"),NA(),'Precision '!R202)</f>
        <v>#N/A</v>
      </c>
      <c r="AV200" s="209" t="e">
        <f>IF(OR(ISBLANK('Precision '!S202),I$3="N"),NA(),'Precision '!S202)</f>
        <v>#N/A</v>
      </c>
      <c r="AW200" s="209" t="e">
        <f>IF(OR(ISBLANK('Precision '!T202),J$3="N"),NA(),'Precision '!T202)</f>
        <v>#N/A</v>
      </c>
      <c r="AX200" s="209" t="e">
        <f>IF(OR(ISBLANK('Precision '!U202),K$3="N"),NA(),'Precision '!U202)</f>
        <v>#N/A</v>
      </c>
      <c r="AY200" s="209" t="e">
        <f>IF(OR(ISBLANK('Precision '!V202),L$3="N"),NA(),'Precision '!V202)</f>
        <v>#N/A</v>
      </c>
      <c r="AZ200" s="209" t="e">
        <f>IF(OR(ISBLANK('Precision '!W202),M$3="N"),NA(),'Precision '!W202)</f>
        <v>#N/A</v>
      </c>
      <c r="BA200" s="209" t="e">
        <f>IF(OR(ISBLANK('Precision '!X202),N$3="N"),NA(),'Precision '!X202)</f>
        <v>#N/A</v>
      </c>
      <c r="BB200" s="209" t="e">
        <f>IF(OR(ISBLANK('Precision '!Y202),O$3="N"),NA(),'Precision '!Y202)</f>
        <v>#N/A</v>
      </c>
      <c r="BC200" s="209" t="e">
        <f>IF(OR(ISBLANK('Precision '!Z202),P$3="N"),NA(),'Precision '!Z202)</f>
        <v>#N/A</v>
      </c>
      <c r="BD200" s="204"/>
      <c r="BE200" s="204"/>
      <c r="BF200" s="204"/>
      <c r="BG200" s="204"/>
      <c r="BH200" s="204"/>
    </row>
    <row r="201" spans="1:60" x14ac:dyDescent="0.2">
      <c r="A201" s="204"/>
      <c r="B201" s="204"/>
      <c r="C201" s="204" t="str">
        <f>IF(AND(ISNUMBER('Precision '!C203),E$2="Y"),'Precision '!C203,"")</f>
        <v/>
      </c>
      <c r="D201" s="204" t="str">
        <f>IF(AND(ISNUMBER('Precision '!D203),F$2="Y"),'Precision '!D203,"")</f>
        <v/>
      </c>
      <c r="E201" s="204" t="str">
        <f>IF(AND(ISNUMBER('Precision '!E203),G$2="Y"),'Precision '!E203,"")</f>
        <v/>
      </c>
      <c r="F201" s="204" t="str">
        <f>IF(AND(ISNUMBER('Precision '!F203),H$2="Y"),'Precision '!F203,"")</f>
        <v/>
      </c>
      <c r="G201" s="204" t="str">
        <f>IF(AND(ISNUMBER('Precision '!G203),I$2="Y"),'Precision '!G203,"")</f>
        <v/>
      </c>
      <c r="H201" s="204" t="str">
        <f>IF(AND(ISNUMBER('Precision '!H203),J$2="Y"),'Precision '!H203,"")</f>
        <v/>
      </c>
      <c r="I201" s="204" t="str">
        <f>IF(AND(ISNUMBER('Precision '!I203),K$2="Y"),'Precision '!I203,"")</f>
        <v/>
      </c>
      <c r="J201" s="204" t="str">
        <f>IF(AND(ISNUMBER('Precision '!J203),L$2="Y"),'Precision '!J203,"")</f>
        <v/>
      </c>
      <c r="K201" s="204" t="str">
        <f>IF(AND(ISNUMBER('Precision '!K203),M$2="Y"),'Precision '!K203,"")</f>
        <v/>
      </c>
      <c r="L201" s="204" t="str">
        <f>IF(AND(ISNUMBER('Precision '!L203),N$2="Y"),'Precision '!L203,"")</f>
        <v/>
      </c>
      <c r="M201" s="204" t="str">
        <f>IF(AND(ISNUMBER('Precision '!M203),O$2="Y"),'Precision '!M203,"")</f>
        <v/>
      </c>
      <c r="N201" s="204" t="str">
        <f>IF(AND(ISNUMBER('Precision '!N203),P$2="Y"),'Precision '!N203,"")</f>
        <v/>
      </c>
      <c r="O201" s="204" t="str">
        <f>IF(AND(ISNUMBER('Precision '!O203),E$3="Y"),'Precision '!O203,"")</f>
        <v/>
      </c>
      <c r="P201" s="204" t="str">
        <f>IF(AND(ISNUMBER('Precision '!P203),F$3="Y"),'Precision '!P203,"")</f>
        <v/>
      </c>
      <c r="Q201" s="204" t="str">
        <f>IF(AND(ISNUMBER('Precision '!Q203),G$3="Y"),'Precision '!Q203,"")</f>
        <v/>
      </c>
      <c r="R201" s="204" t="str">
        <f>IF(AND(ISNUMBER('Precision '!R203),H$3="Y"),'Precision '!R203,"")</f>
        <v/>
      </c>
      <c r="S201" s="204" t="str">
        <f>IF(AND(ISNUMBER('Precision '!S203),I$3="Y"),'Precision '!S203,"")</f>
        <v/>
      </c>
      <c r="T201" s="204" t="str">
        <f>IF(AND(ISNUMBER('Precision '!T203),J$3="Y"),'Precision '!T203,"")</f>
        <v/>
      </c>
      <c r="U201" s="204" t="str">
        <f>IF(AND(ISNUMBER('Precision '!U203),K$3="Y"),'Precision '!U203,"")</f>
        <v/>
      </c>
      <c r="V201" s="204" t="str">
        <f>IF(AND(ISNUMBER('Precision '!V203),L$3="Y"),'Precision '!V203,"")</f>
        <v/>
      </c>
      <c r="W201" s="204" t="str">
        <f>IF(AND(ISNUMBER('Precision '!W203),M$3="Y"),'Precision '!W203,"")</f>
        <v/>
      </c>
      <c r="X201" s="204" t="str">
        <f>IF(AND(ISNUMBER('Precision '!X203),N$3="Y"),'Precision '!X203,"")</f>
        <v/>
      </c>
      <c r="Y201" s="204" t="str">
        <f>IF(AND(ISNUMBER('Precision '!Y203),O$3="Y"),'Precision '!Y203,"")</f>
        <v/>
      </c>
      <c r="Z201" s="204" t="str">
        <f>IF(AND(ISNUMBER('Precision '!Z203),P$3="Y"),'Precision '!Z203,"")</f>
        <v/>
      </c>
      <c r="AA201" s="204"/>
      <c r="AB201" s="204"/>
      <c r="AC201" s="204"/>
      <c r="AD201" s="204"/>
      <c r="AE201" s="300">
        <v>165</v>
      </c>
      <c r="AF201" s="209" t="e">
        <f>IF(OR(ISBLANK('Precision '!C203),E$2="N"),NA(),'Precision '!C203)</f>
        <v>#N/A</v>
      </c>
      <c r="AG201" s="209" t="e">
        <f>IF(OR(ISBLANK('Precision '!D203),F$2="N"),NA(),'Precision '!D203)</f>
        <v>#N/A</v>
      </c>
      <c r="AH201" s="209" t="e">
        <f>IF(OR(ISBLANK('Precision '!E203),G$2="N"),NA(),'Precision '!E203)</f>
        <v>#N/A</v>
      </c>
      <c r="AI201" s="209" t="e">
        <f>IF(OR(ISBLANK('Precision '!F203),H$2="N"),NA(),'Precision '!F203)</f>
        <v>#N/A</v>
      </c>
      <c r="AJ201" s="209" t="e">
        <f>IF(OR(ISBLANK('Precision '!G203),I$2="N"),NA(),'Precision '!G203)</f>
        <v>#N/A</v>
      </c>
      <c r="AK201" s="209" t="e">
        <f>IF(OR(ISBLANK('Precision '!H203),J$2="N"),NA(),'Precision '!H203)</f>
        <v>#N/A</v>
      </c>
      <c r="AL201" s="209" t="e">
        <f>IF(OR(ISBLANK('Precision '!I203),K$2="N"),NA(),'Precision '!I203)</f>
        <v>#N/A</v>
      </c>
      <c r="AM201" s="209" t="e">
        <f>IF(OR(ISBLANK('Precision '!J203),L$2="N"),NA(),'Precision '!J203)</f>
        <v>#N/A</v>
      </c>
      <c r="AN201" s="209" t="e">
        <f>IF(OR(ISBLANK('Precision '!K203),M$2="N"),NA(),'Precision '!K203)</f>
        <v>#N/A</v>
      </c>
      <c r="AO201" s="209" t="e">
        <f>IF(OR(ISBLANK('Precision '!L203),N$2="N"),NA(),'Precision '!L203)</f>
        <v>#N/A</v>
      </c>
      <c r="AP201" s="209" t="e">
        <f>IF(OR(ISBLANK('Precision '!M203),O$2="N"),NA(),'Precision '!M203)</f>
        <v>#N/A</v>
      </c>
      <c r="AQ201" s="209" t="e">
        <f>IF(OR(ISBLANK('Precision '!N203),P$2="N"),NA(),'Precision '!N203)</f>
        <v>#N/A</v>
      </c>
      <c r="AR201" s="209" t="e">
        <f>IF(OR(ISBLANK('Precision '!O203),E$3="N"),NA(),'Precision '!O203)</f>
        <v>#N/A</v>
      </c>
      <c r="AS201" s="209" t="e">
        <f>IF(OR(ISBLANK('Precision '!P203),F$3="N"),NA(),'Precision '!P203)</f>
        <v>#N/A</v>
      </c>
      <c r="AT201" s="209" t="e">
        <f>IF(OR(ISBLANK('Precision '!Q203),G$3="N"),NA(),'Precision '!Q203)</f>
        <v>#N/A</v>
      </c>
      <c r="AU201" s="209" t="e">
        <f>IF(OR(ISBLANK('Precision '!R203),H$3="N"),NA(),'Precision '!R203)</f>
        <v>#N/A</v>
      </c>
      <c r="AV201" s="209" t="e">
        <f>IF(OR(ISBLANK('Precision '!S203),I$3="N"),NA(),'Precision '!S203)</f>
        <v>#N/A</v>
      </c>
      <c r="AW201" s="209" t="e">
        <f>IF(OR(ISBLANK('Precision '!T203),J$3="N"),NA(),'Precision '!T203)</f>
        <v>#N/A</v>
      </c>
      <c r="AX201" s="209" t="e">
        <f>IF(OR(ISBLANK('Precision '!U203),K$3="N"),NA(),'Precision '!U203)</f>
        <v>#N/A</v>
      </c>
      <c r="AY201" s="209" t="e">
        <f>IF(OR(ISBLANK('Precision '!V203),L$3="N"),NA(),'Precision '!V203)</f>
        <v>#N/A</v>
      </c>
      <c r="AZ201" s="209" t="e">
        <f>IF(OR(ISBLANK('Precision '!W203),M$3="N"),NA(),'Precision '!W203)</f>
        <v>#N/A</v>
      </c>
      <c r="BA201" s="209" t="e">
        <f>IF(OR(ISBLANK('Precision '!X203),N$3="N"),NA(),'Precision '!X203)</f>
        <v>#N/A</v>
      </c>
      <c r="BB201" s="209" t="e">
        <f>IF(OR(ISBLANK('Precision '!Y203),O$3="N"),NA(),'Precision '!Y203)</f>
        <v>#N/A</v>
      </c>
      <c r="BC201" s="209" t="e">
        <f>IF(OR(ISBLANK('Precision '!Z203),P$3="N"),NA(),'Precision '!Z203)</f>
        <v>#N/A</v>
      </c>
      <c r="BD201" s="204"/>
      <c r="BE201" s="204"/>
      <c r="BF201" s="204"/>
      <c r="BG201" s="204"/>
      <c r="BH201" s="204"/>
    </row>
    <row r="202" spans="1:60" x14ac:dyDescent="0.2">
      <c r="A202" s="204"/>
      <c r="B202" s="204"/>
      <c r="C202" s="204" t="str">
        <f>IF(AND(ISNUMBER('Precision '!C204),E$2="Y"),'Precision '!C204,"")</f>
        <v/>
      </c>
      <c r="D202" s="204" t="str">
        <f>IF(AND(ISNUMBER('Precision '!D204),F$2="Y"),'Precision '!D204,"")</f>
        <v/>
      </c>
      <c r="E202" s="204" t="str">
        <f>IF(AND(ISNUMBER('Precision '!E204),G$2="Y"),'Precision '!E204,"")</f>
        <v/>
      </c>
      <c r="F202" s="204" t="str">
        <f>IF(AND(ISNUMBER('Precision '!F204),H$2="Y"),'Precision '!F204,"")</f>
        <v/>
      </c>
      <c r="G202" s="204" t="str">
        <f>IF(AND(ISNUMBER('Precision '!G204),I$2="Y"),'Precision '!G204,"")</f>
        <v/>
      </c>
      <c r="H202" s="204" t="str">
        <f>IF(AND(ISNUMBER('Precision '!H204),J$2="Y"),'Precision '!H204,"")</f>
        <v/>
      </c>
      <c r="I202" s="204" t="str">
        <f>IF(AND(ISNUMBER('Precision '!I204),K$2="Y"),'Precision '!I204,"")</f>
        <v/>
      </c>
      <c r="J202" s="204" t="str">
        <f>IF(AND(ISNUMBER('Precision '!J204),L$2="Y"),'Precision '!J204,"")</f>
        <v/>
      </c>
      <c r="K202" s="204" t="str">
        <f>IF(AND(ISNUMBER('Precision '!K204),M$2="Y"),'Precision '!K204,"")</f>
        <v/>
      </c>
      <c r="L202" s="204" t="str">
        <f>IF(AND(ISNUMBER('Precision '!L204),N$2="Y"),'Precision '!L204,"")</f>
        <v/>
      </c>
      <c r="M202" s="204" t="str">
        <f>IF(AND(ISNUMBER('Precision '!M204),O$2="Y"),'Precision '!M204,"")</f>
        <v/>
      </c>
      <c r="N202" s="204" t="str">
        <f>IF(AND(ISNUMBER('Precision '!N204),P$2="Y"),'Precision '!N204,"")</f>
        <v/>
      </c>
      <c r="O202" s="204" t="str">
        <f>IF(AND(ISNUMBER('Precision '!O204),E$3="Y"),'Precision '!O204,"")</f>
        <v/>
      </c>
      <c r="P202" s="204" t="str">
        <f>IF(AND(ISNUMBER('Precision '!P204),F$3="Y"),'Precision '!P204,"")</f>
        <v/>
      </c>
      <c r="Q202" s="204" t="str">
        <f>IF(AND(ISNUMBER('Precision '!Q204),G$3="Y"),'Precision '!Q204,"")</f>
        <v/>
      </c>
      <c r="R202" s="204" t="str">
        <f>IF(AND(ISNUMBER('Precision '!R204),H$3="Y"),'Precision '!R204,"")</f>
        <v/>
      </c>
      <c r="S202" s="204" t="str">
        <f>IF(AND(ISNUMBER('Precision '!S204),I$3="Y"),'Precision '!S204,"")</f>
        <v/>
      </c>
      <c r="T202" s="204" t="str">
        <f>IF(AND(ISNUMBER('Precision '!T204),J$3="Y"),'Precision '!T204,"")</f>
        <v/>
      </c>
      <c r="U202" s="204" t="str">
        <f>IF(AND(ISNUMBER('Precision '!U204),K$3="Y"),'Precision '!U204,"")</f>
        <v/>
      </c>
      <c r="V202" s="204" t="str">
        <f>IF(AND(ISNUMBER('Precision '!V204),L$3="Y"),'Precision '!V204,"")</f>
        <v/>
      </c>
      <c r="W202" s="204" t="str">
        <f>IF(AND(ISNUMBER('Precision '!W204),M$3="Y"),'Precision '!W204,"")</f>
        <v/>
      </c>
      <c r="X202" s="204" t="str">
        <f>IF(AND(ISNUMBER('Precision '!X204),N$3="Y"),'Precision '!X204,"")</f>
        <v/>
      </c>
      <c r="Y202" s="204" t="str">
        <f>IF(AND(ISNUMBER('Precision '!Y204),O$3="Y"),'Precision '!Y204,"")</f>
        <v/>
      </c>
      <c r="Z202" s="204" t="str">
        <f>IF(AND(ISNUMBER('Precision '!Z204),P$3="Y"),'Precision '!Z204,"")</f>
        <v/>
      </c>
      <c r="AA202" s="204"/>
      <c r="AB202" s="204"/>
      <c r="AC202" s="204"/>
      <c r="AD202" s="204"/>
      <c r="AE202" s="300">
        <v>166</v>
      </c>
      <c r="AF202" s="209" t="e">
        <f>IF(OR(ISBLANK('Precision '!C204),E$2="N"),NA(),'Precision '!C204)</f>
        <v>#N/A</v>
      </c>
      <c r="AG202" s="209" t="e">
        <f>IF(OR(ISBLANK('Precision '!D204),F$2="N"),NA(),'Precision '!D204)</f>
        <v>#N/A</v>
      </c>
      <c r="AH202" s="209" t="e">
        <f>IF(OR(ISBLANK('Precision '!E204),G$2="N"),NA(),'Precision '!E204)</f>
        <v>#N/A</v>
      </c>
      <c r="AI202" s="209" t="e">
        <f>IF(OR(ISBLANK('Precision '!F204),H$2="N"),NA(),'Precision '!F204)</f>
        <v>#N/A</v>
      </c>
      <c r="AJ202" s="209" t="e">
        <f>IF(OR(ISBLANK('Precision '!G204),I$2="N"),NA(),'Precision '!G204)</f>
        <v>#N/A</v>
      </c>
      <c r="AK202" s="209" t="e">
        <f>IF(OR(ISBLANK('Precision '!H204),J$2="N"),NA(),'Precision '!H204)</f>
        <v>#N/A</v>
      </c>
      <c r="AL202" s="209" t="e">
        <f>IF(OR(ISBLANK('Precision '!I204),K$2="N"),NA(),'Precision '!I204)</f>
        <v>#N/A</v>
      </c>
      <c r="AM202" s="209" t="e">
        <f>IF(OR(ISBLANK('Precision '!J204),L$2="N"),NA(),'Precision '!J204)</f>
        <v>#N/A</v>
      </c>
      <c r="AN202" s="209" t="e">
        <f>IF(OR(ISBLANK('Precision '!K204),M$2="N"),NA(),'Precision '!K204)</f>
        <v>#N/A</v>
      </c>
      <c r="AO202" s="209" t="e">
        <f>IF(OR(ISBLANK('Precision '!L204),N$2="N"),NA(),'Precision '!L204)</f>
        <v>#N/A</v>
      </c>
      <c r="AP202" s="209" t="e">
        <f>IF(OR(ISBLANK('Precision '!M204),O$2="N"),NA(),'Precision '!M204)</f>
        <v>#N/A</v>
      </c>
      <c r="AQ202" s="209" t="e">
        <f>IF(OR(ISBLANK('Precision '!N204),P$2="N"),NA(),'Precision '!N204)</f>
        <v>#N/A</v>
      </c>
      <c r="AR202" s="209" t="e">
        <f>IF(OR(ISBLANK('Precision '!O204),E$3="N"),NA(),'Precision '!O204)</f>
        <v>#N/A</v>
      </c>
      <c r="AS202" s="209" t="e">
        <f>IF(OR(ISBLANK('Precision '!P204),F$3="N"),NA(),'Precision '!P204)</f>
        <v>#N/A</v>
      </c>
      <c r="AT202" s="209" t="e">
        <f>IF(OR(ISBLANK('Precision '!Q204),G$3="N"),NA(),'Precision '!Q204)</f>
        <v>#N/A</v>
      </c>
      <c r="AU202" s="209" t="e">
        <f>IF(OR(ISBLANK('Precision '!R204),H$3="N"),NA(),'Precision '!R204)</f>
        <v>#N/A</v>
      </c>
      <c r="AV202" s="209" t="e">
        <f>IF(OR(ISBLANK('Precision '!S204),I$3="N"),NA(),'Precision '!S204)</f>
        <v>#N/A</v>
      </c>
      <c r="AW202" s="209" t="e">
        <f>IF(OR(ISBLANK('Precision '!T204),J$3="N"),NA(),'Precision '!T204)</f>
        <v>#N/A</v>
      </c>
      <c r="AX202" s="209" t="e">
        <f>IF(OR(ISBLANK('Precision '!U204),K$3="N"),NA(),'Precision '!U204)</f>
        <v>#N/A</v>
      </c>
      <c r="AY202" s="209" t="e">
        <f>IF(OR(ISBLANK('Precision '!V204),L$3="N"),NA(),'Precision '!V204)</f>
        <v>#N/A</v>
      </c>
      <c r="AZ202" s="209" t="e">
        <f>IF(OR(ISBLANK('Precision '!W204),M$3="N"),NA(),'Precision '!W204)</f>
        <v>#N/A</v>
      </c>
      <c r="BA202" s="209" t="e">
        <f>IF(OR(ISBLANK('Precision '!X204),N$3="N"),NA(),'Precision '!X204)</f>
        <v>#N/A</v>
      </c>
      <c r="BB202" s="209" t="e">
        <f>IF(OR(ISBLANK('Precision '!Y204),O$3="N"),NA(),'Precision '!Y204)</f>
        <v>#N/A</v>
      </c>
      <c r="BC202" s="209" t="e">
        <f>IF(OR(ISBLANK('Precision '!Z204),P$3="N"),NA(),'Precision '!Z204)</f>
        <v>#N/A</v>
      </c>
      <c r="BD202" s="204"/>
      <c r="BE202" s="204"/>
      <c r="BF202" s="204"/>
      <c r="BG202" s="204"/>
      <c r="BH202" s="204"/>
    </row>
    <row r="203" spans="1:60" x14ac:dyDescent="0.2">
      <c r="A203" s="204"/>
      <c r="B203" s="204"/>
      <c r="C203" s="204" t="str">
        <f>IF(AND(ISNUMBER('Precision '!C205),E$2="Y"),'Precision '!C205,"")</f>
        <v/>
      </c>
      <c r="D203" s="204" t="str">
        <f>IF(AND(ISNUMBER('Precision '!D205),F$2="Y"),'Precision '!D205,"")</f>
        <v/>
      </c>
      <c r="E203" s="204" t="str">
        <f>IF(AND(ISNUMBER('Precision '!E205),G$2="Y"),'Precision '!E205,"")</f>
        <v/>
      </c>
      <c r="F203" s="204" t="str">
        <f>IF(AND(ISNUMBER('Precision '!F205),H$2="Y"),'Precision '!F205,"")</f>
        <v/>
      </c>
      <c r="G203" s="204" t="str">
        <f>IF(AND(ISNUMBER('Precision '!G205),I$2="Y"),'Precision '!G205,"")</f>
        <v/>
      </c>
      <c r="H203" s="204" t="str">
        <f>IF(AND(ISNUMBER('Precision '!H205),J$2="Y"),'Precision '!H205,"")</f>
        <v/>
      </c>
      <c r="I203" s="204" t="str">
        <f>IF(AND(ISNUMBER('Precision '!I205),K$2="Y"),'Precision '!I205,"")</f>
        <v/>
      </c>
      <c r="J203" s="204" t="str">
        <f>IF(AND(ISNUMBER('Precision '!J205),L$2="Y"),'Precision '!J205,"")</f>
        <v/>
      </c>
      <c r="K203" s="204" t="str">
        <f>IF(AND(ISNUMBER('Precision '!K205),M$2="Y"),'Precision '!K205,"")</f>
        <v/>
      </c>
      <c r="L203" s="204" t="str">
        <f>IF(AND(ISNUMBER('Precision '!L205),N$2="Y"),'Precision '!L205,"")</f>
        <v/>
      </c>
      <c r="M203" s="204" t="str">
        <f>IF(AND(ISNUMBER('Precision '!M205),O$2="Y"),'Precision '!M205,"")</f>
        <v/>
      </c>
      <c r="N203" s="204" t="str">
        <f>IF(AND(ISNUMBER('Precision '!N205),P$2="Y"),'Precision '!N205,"")</f>
        <v/>
      </c>
      <c r="O203" s="204" t="str">
        <f>IF(AND(ISNUMBER('Precision '!O205),E$3="Y"),'Precision '!O205,"")</f>
        <v/>
      </c>
      <c r="P203" s="204" t="str">
        <f>IF(AND(ISNUMBER('Precision '!P205),F$3="Y"),'Precision '!P205,"")</f>
        <v/>
      </c>
      <c r="Q203" s="204" t="str">
        <f>IF(AND(ISNUMBER('Precision '!Q205),G$3="Y"),'Precision '!Q205,"")</f>
        <v/>
      </c>
      <c r="R203" s="204" t="str">
        <f>IF(AND(ISNUMBER('Precision '!R205),H$3="Y"),'Precision '!R205,"")</f>
        <v/>
      </c>
      <c r="S203" s="204" t="str">
        <f>IF(AND(ISNUMBER('Precision '!S205),I$3="Y"),'Precision '!S205,"")</f>
        <v/>
      </c>
      <c r="T203" s="204" t="str">
        <f>IF(AND(ISNUMBER('Precision '!T205),J$3="Y"),'Precision '!T205,"")</f>
        <v/>
      </c>
      <c r="U203" s="204" t="str">
        <f>IF(AND(ISNUMBER('Precision '!U205),K$3="Y"),'Precision '!U205,"")</f>
        <v/>
      </c>
      <c r="V203" s="204" t="str">
        <f>IF(AND(ISNUMBER('Precision '!V205),L$3="Y"),'Precision '!V205,"")</f>
        <v/>
      </c>
      <c r="W203" s="204" t="str">
        <f>IF(AND(ISNUMBER('Precision '!W205),M$3="Y"),'Precision '!W205,"")</f>
        <v/>
      </c>
      <c r="X203" s="204" t="str">
        <f>IF(AND(ISNUMBER('Precision '!X205),N$3="Y"),'Precision '!X205,"")</f>
        <v/>
      </c>
      <c r="Y203" s="204" t="str">
        <f>IF(AND(ISNUMBER('Precision '!Y205),O$3="Y"),'Precision '!Y205,"")</f>
        <v/>
      </c>
      <c r="Z203" s="204" t="str">
        <f>IF(AND(ISNUMBER('Precision '!Z205),P$3="Y"),'Precision '!Z205,"")</f>
        <v/>
      </c>
      <c r="AA203" s="204"/>
      <c r="AB203" s="204"/>
      <c r="AC203" s="204"/>
      <c r="AD203" s="204"/>
      <c r="AE203" s="300">
        <v>167</v>
      </c>
      <c r="AF203" s="209" t="e">
        <f>IF(OR(ISBLANK('Precision '!C205),E$2="N"),NA(),'Precision '!C205)</f>
        <v>#N/A</v>
      </c>
      <c r="AG203" s="209" t="e">
        <f>IF(OR(ISBLANK('Precision '!D205),F$2="N"),NA(),'Precision '!D205)</f>
        <v>#N/A</v>
      </c>
      <c r="AH203" s="209" t="e">
        <f>IF(OR(ISBLANK('Precision '!E205),G$2="N"),NA(),'Precision '!E205)</f>
        <v>#N/A</v>
      </c>
      <c r="AI203" s="209" t="e">
        <f>IF(OR(ISBLANK('Precision '!F205),H$2="N"),NA(),'Precision '!F205)</f>
        <v>#N/A</v>
      </c>
      <c r="AJ203" s="209" t="e">
        <f>IF(OR(ISBLANK('Precision '!G205),I$2="N"),NA(),'Precision '!G205)</f>
        <v>#N/A</v>
      </c>
      <c r="AK203" s="209" t="e">
        <f>IF(OR(ISBLANK('Precision '!H205),J$2="N"),NA(),'Precision '!H205)</f>
        <v>#N/A</v>
      </c>
      <c r="AL203" s="209" t="e">
        <f>IF(OR(ISBLANK('Precision '!I205),K$2="N"),NA(),'Precision '!I205)</f>
        <v>#N/A</v>
      </c>
      <c r="AM203" s="209" t="e">
        <f>IF(OR(ISBLANK('Precision '!J205),L$2="N"),NA(),'Precision '!J205)</f>
        <v>#N/A</v>
      </c>
      <c r="AN203" s="209" t="e">
        <f>IF(OR(ISBLANK('Precision '!K205),M$2="N"),NA(),'Precision '!K205)</f>
        <v>#N/A</v>
      </c>
      <c r="AO203" s="209" t="e">
        <f>IF(OR(ISBLANK('Precision '!L205),N$2="N"),NA(),'Precision '!L205)</f>
        <v>#N/A</v>
      </c>
      <c r="AP203" s="209" t="e">
        <f>IF(OR(ISBLANK('Precision '!M205),O$2="N"),NA(),'Precision '!M205)</f>
        <v>#N/A</v>
      </c>
      <c r="AQ203" s="209" t="e">
        <f>IF(OR(ISBLANK('Precision '!N205),P$2="N"),NA(),'Precision '!N205)</f>
        <v>#N/A</v>
      </c>
      <c r="AR203" s="209" t="e">
        <f>IF(OR(ISBLANK('Precision '!O205),E$3="N"),NA(),'Precision '!O205)</f>
        <v>#N/A</v>
      </c>
      <c r="AS203" s="209" t="e">
        <f>IF(OR(ISBLANK('Precision '!P205),F$3="N"),NA(),'Precision '!P205)</f>
        <v>#N/A</v>
      </c>
      <c r="AT203" s="209" t="e">
        <f>IF(OR(ISBLANK('Precision '!Q205),G$3="N"),NA(),'Precision '!Q205)</f>
        <v>#N/A</v>
      </c>
      <c r="AU203" s="209" t="e">
        <f>IF(OR(ISBLANK('Precision '!R205),H$3="N"),NA(),'Precision '!R205)</f>
        <v>#N/A</v>
      </c>
      <c r="AV203" s="209" t="e">
        <f>IF(OR(ISBLANK('Precision '!S205),I$3="N"),NA(),'Precision '!S205)</f>
        <v>#N/A</v>
      </c>
      <c r="AW203" s="209" t="e">
        <f>IF(OR(ISBLANK('Precision '!T205),J$3="N"),NA(),'Precision '!T205)</f>
        <v>#N/A</v>
      </c>
      <c r="AX203" s="209" t="e">
        <f>IF(OR(ISBLANK('Precision '!U205),K$3="N"),NA(),'Precision '!U205)</f>
        <v>#N/A</v>
      </c>
      <c r="AY203" s="209" t="e">
        <f>IF(OR(ISBLANK('Precision '!V205),L$3="N"),NA(),'Precision '!V205)</f>
        <v>#N/A</v>
      </c>
      <c r="AZ203" s="209" t="e">
        <f>IF(OR(ISBLANK('Precision '!W205),M$3="N"),NA(),'Precision '!W205)</f>
        <v>#N/A</v>
      </c>
      <c r="BA203" s="209" t="e">
        <f>IF(OR(ISBLANK('Precision '!X205),N$3="N"),NA(),'Precision '!X205)</f>
        <v>#N/A</v>
      </c>
      <c r="BB203" s="209" t="e">
        <f>IF(OR(ISBLANK('Precision '!Y205),O$3="N"),NA(),'Precision '!Y205)</f>
        <v>#N/A</v>
      </c>
      <c r="BC203" s="209" t="e">
        <f>IF(OR(ISBLANK('Precision '!Z205),P$3="N"),NA(),'Precision '!Z205)</f>
        <v>#N/A</v>
      </c>
      <c r="BD203" s="204"/>
      <c r="BE203" s="204"/>
      <c r="BF203" s="204"/>
      <c r="BG203" s="204"/>
      <c r="BH203" s="204"/>
    </row>
    <row r="204" spans="1:60" x14ac:dyDescent="0.2">
      <c r="A204" s="204"/>
      <c r="B204" s="204"/>
      <c r="C204" s="204" t="str">
        <f>IF(AND(ISNUMBER('Precision '!C206),E$2="Y"),'Precision '!C206,"")</f>
        <v/>
      </c>
      <c r="D204" s="204" t="str">
        <f>IF(AND(ISNUMBER('Precision '!D206),F$2="Y"),'Precision '!D206,"")</f>
        <v/>
      </c>
      <c r="E204" s="204" t="str">
        <f>IF(AND(ISNUMBER('Precision '!E206),G$2="Y"),'Precision '!E206,"")</f>
        <v/>
      </c>
      <c r="F204" s="204" t="str">
        <f>IF(AND(ISNUMBER('Precision '!F206),H$2="Y"),'Precision '!F206,"")</f>
        <v/>
      </c>
      <c r="G204" s="204" t="str">
        <f>IF(AND(ISNUMBER('Precision '!G206),I$2="Y"),'Precision '!G206,"")</f>
        <v/>
      </c>
      <c r="H204" s="204" t="str">
        <f>IF(AND(ISNUMBER('Precision '!H206),J$2="Y"),'Precision '!H206,"")</f>
        <v/>
      </c>
      <c r="I204" s="204" t="str">
        <f>IF(AND(ISNUMBER('Precision '!I206),K$2="Y"),'Precision '!I206,"")</f>
        <v/>
      </c>
      <c r="J204" s="204" t="str">
        <f>IF(AND(ISNUMBER('Precision '!J206),L$2="Y"),'Precision '!J206,"")</f>
        <v/>
      </c>
      <c r="K204" s="204" t="str">
        <f>IF(AND(ISNUMBER('Precision '!K206),M$2="Y"),'Precision '!K206,"")</f>
        <v/>
      </c>
      <c r="L204" s="204" t="str">
        <f>IF(AND(ISNUMBER('Precision '!L206),N$2="Y"),'Precision '!L206,"")</f>
        <v/>
      </c>
      <c r="M204" s="204" t="str">
        <f>IF(AND(ISNUMBER('Precision '!M206),O$2="Y"),'Precision '!M206,"")</f>
        <v/>
      </c>
      <c r="N204" s="204" t="str">
        <f>IF(AND(ISNUMBER('Precision '!N206),P$2="Y"),'Precision '!N206,"")</f>
        <v/>
      </c>
      <c r="O204" s="204" t="str">
        <f>IF(AND(ISNUMBER('Precision '!O206),E$3="Y"),'Precision '!O206,"")</f>
        <v/>
      </c>
      <c r="P204" s="204" t="str">
        <f>IF(AND(ISNUMBER('Precision '!P206),F$3="Y"),'Precision '!P206,"")</f>
        <v/>
      </c>
      <c r="Q204" s="204" t="str">
        <f>IF(AND(ISNUMBER('Precision '!Q206),G$3="Y"),'Precision '!Q206,"")</f>
        <v/>
      </c>
      <c r="R204" s="204" t="str">
        <f>IF(AND(ISNUMBER('Precision '!R206),H$3="Y"),'Precision '!R206,"")</f>
        <v/>
      </c>
      <c r="S204" s="204" t="str">
        <f>IF(AND(ISNUMBER('Precision '!S206),I$3="Y"),'Precision '!S206,"")</f>
        <v/>
      </c>
      <c r="T204" s="204" t="str">
        <f>IF(AND(ISNUMBER('Precision '!T206),J$3="Y"),'Precision '!T206,"")</f>
        <v/>
      </c>
      <c r="U204" s="204" t="str">
        <f>IF(AND(ISNUMBER('Precision '!U206),K$3="Y"),'Precision '!U206,"")</f>
        <v/>
      </c>
      <c r="V204" s="204" t="str">
        <f>IF(AND(ISNUMBER('Precision '!V206),L$3="Y"),'Precision '!V206,"")</f>
        <v/>
      </c>
      <c r="W204" s="204" t="str">
        <f>IF(AND(ISNUMBER('Precision '!W206),M$3="Y"),'Precision '!W206,"")</f>
        <v/>
      </c>
      <c r="X204" s="204" t="str">
        <f>IF(AND(ISNUMBER('Precision '!X206),N$3="Y"),'Precision '!X206,"")</f>
        <v/>
      </c>
      <c r="Y204" s="204" t="str">
        <f>IF(AND(ISNUMBER('Precision '!Y206),O$3="Y"),'Precision '!Y206,"")</f>
        <v/>
      </c>
      <c r="Z204" s="204" t="str">
        <f>IF(AND(ISNUMBER('Precision '!Z206),P$3="Y"),'Precision '!Z206,"")</f>
        <v/>
      </c>
      <c r="AA204" s="204"/>
      <c r="AB204" s="204"/>
      <c r="AC204" s="204"/>
      <c r="AD204" s="204"/>
      <c r="AE204" s="300">
        <v>168</v>
      </c>
      <c r="AF204" s="209" t="e">
        <f>IF(OR(ISBLANK('Precision '!C206),E$2="N"),NA(),'Precision '!C206)</f>
        <v>#N/A</v>
      </c>
      <c r="AG204" s="209" t="e">
        <f>IF(OR(ISBLANK('Precision '!D206),F$2="N"),NA(),'Precision '!D206)</f>
        <v>#N/A</v>
      </c>
      <c r="AH204" s="209" t="e">
        <f>IF(OR(ISBLANK('Precision '!E206),G$2="N"),NA(),'Precision '!E206)</f>
        <v>#N/A</v>
      </c>
      <c r="AI204" s="209" t="e">
        <f>IF(OR(ISBLANK('Precision '!F206),H$2="N"),NA(),'Precision '!F206)</f>
        <v>#N/A</v>
      </c>
      <c r="AJ204" s="209" t="e">
        <f>IF(OR(ISBLANK('Precision '!G206),I$2="N"),NA(),'Precision '!G206)</f>
        <v>#N/A</v>
      </c>
      <c r="AK204" s="209" t="e">
        <f>IF(OR(ISBLANK('Precision '!H206),J$2="N"),NA(),'Precision '!H206)</f>
        <v>#N/A</v>
      </c>
      <c r="AL204" s="209" t="e">
        <f>IF(OR(ISBLANK('Precision '!I206),K$2="N"),NA(),'Precision '!I206)</f>
        <v>#N/A</v>
      </c>
      <c r="AM204" s="209" t="e">
        <f>IF(OR(ISBLANK('Precision '!J206),L$2="N"),NA(),'Precision '!J206)</f>
        <v>#N/A</v>
      </c>
      <c r="AN204" s="209" t="e">
        <f>IF(OR(ISBLANK('Precision '!K206),M$2="N"),NA(),'Precision '!K206)</f>
        <v>#N/A</v>
      </c>
      <c r="AO204" s="209" t="e">
        <f>IF(OR(ISBLANK('Precision '!L206),N$2="N"),NA(),'Precision '!L206)</f>
        <v>#N/A</v>
      </c>
      <c r="AP204" s="209" t="e">
        <f>IF(OR(ISBLANK('Precision '!M206),O$2="N"),NA(),'Precision '!M206)</f>
        <v>#N/A</v>
      </c>
      <c r="AQ204" s="209" t="e">
        <f>IF(OR(ISBLANK('Precision '!N206),P$2="N"),NA(),'Precision '!N206)</f>
        <v>#N/A</v>
      </c>
      <c r="AR204" s="209" t="e">
        <f>IF(OR(ISBLANK('Precision '!O206),E$3="N"),NA(),'Precision '!O206)</f>
        <v>#N/A</v>
      </c>
      <c r="AS204" s="209" t="e">
        <f>IF(OR(ISBLANK('Precision '!P206),F$3="N"),NA(),'Precision '!P206)</f>
        <v>#N/A</v>
      </c>
      <c r="AT204" s="209" t="e">
        <f>IF(OR(ISBLANK('Precision '!Q206),G$3="N"),NA(),'Precision '!Q206)</f>
        <v>#N/A</v>
      </c>
      <c r="AU204" s="209" t="e">
        <f>IF(OR(ISBLANK('Precision '!R206),H$3="N"),NA(),'Precision '!R206)</f>
        <v>#N/A</v>
      </c>
      <c r="AV204" s="209" t="e">
        <f>IF(OR(ISBLANK('Precision '!S206),I$3="N"),NA(),'Precision '!S206)</f>
        <v>#N/A</v>
      </c>
      <c r="AW204" s="209" t="e">
        <f>IF(OR(ISBLANK('Precision '!T206),J$3="N"),NA(),'Precision '!T206)</f>
        <v>#N/A</v>
      </c>
      <c r="AX204" s="209" t="e">
        <f>IF(OR(ISBLANK('Precision '!U206),K$3="N"),NA(),'Precision '!U206)</f>
        <v>#N/A</v>
      </c>
      <c r="AY204" s="209" t="e">
        <f>IF(OR(ISBLANK('Precision '!V206),L$3="N"),NA(),'Precision '!V206)</f>
        <v>#N/A</v>
      </c>
      <c r="AZ204" s="209" t="e">
        <f>IF(OR(ISBLANK('Precision '!W206),M$3="N"),NA(),'Precision '!W206)</f>
        <v>#N/A</v>
      </c>
      <c r="BA204" s="209" t="e">
        <f>IF(OR(ISBLANK('Precision '!X206),N$3="N"),NA(),'Precision '!X206)</f>
        <v>#N/A</v>
      </c>
      <c r="BB204" s="209" t="e">
        <f>IF(OR(ISBLANK('Precision '!Y206),O$3="N"),NA(),'Precision '!Y206)</f>
        <v>#N/A</v>
      </c>
      <c r="BC204" s="209" t="e">
        <f>IF(OR(ISBLANK('Precision '!Z206),P$3="N"),NA(),'Precision '!Z206)</f>
        <v>#N/A</v>
      </c>
      <c r="BD204" s="204"/>
      <c r="BE204" s="204"/>
      <c r="BF204" s="204"/>
      <c r="BG204" s="204"/>
      <c r="BH204" s="204"/>
    </row>
    <row r="205" spans="1:60" x14ac:dyDescent="0.2">
      <c r="A205" s="204"/>
      <c r="B205" s="204"/>
      <c r="C205" s="204" t="str">
        <f>IF(AND(ISNUMBER('Precision '!C207),E$2="Y"),'Precision '!C207,"")</f>
        <v/>
      </c>
      <c r="D205" s="204" t="str">
        <f>IF(AND(ISNUMBER('Precision '!D207),F$2="Y"),'Precision '!D207,"")</f>
        <v/>
      </c>
      <c r="E205" s="204" t="str">
        <f>IF(AND(ISNUMBER('Precision '!E207),G$2="Y"),'Precision '!E207,"")</f>
        <v/>
      </c>
      <c r="F205" s="204" t="str">
        <f>IF(AND(ISNUMBER('Precision '!F207),H$2="Y"),'Precision '!F207,"")</f>
        <v/>
      </c>
      <c r="G205" s="204" t="str">
        <f>IF(AND(ISNUMBER('Precision '!G207),I$2="Y"),'Precision '!G207,"")</f>
        <v/>
      </c>
      <c r="H205" s="204" t="str">
        <f>IF(AND(ISNUMBER('Precision '!H207),J$2="Y"),'Precision '!H207,"")</f>
        <v/>
      </c>
      <c r="I205" s="204" t="str">
        <f>IF(AND(ISNUMBER('Precision '!I207),K$2="Y"),'Precision '!I207,"")</f>
        <v/>
      </c>
      <c r="J205" s="204" t="str">
        <f>IF(AND(ISNUMBER('Precision '!J207),L$2="Y"),'Precision '!J207,"")</f>
        <v/>
      </c>
      <c r="K205" s="204" t="str">
        <f>IF(AND(ISNUMBER('Precision '!K207),M$2="Y"),'Precision '!K207,"")</f>
        <v/>
      </c>
      <c r="L205" s="204" t="str">
        <f>IF(AND(ISNUMBER('Precision '!L207),N$2="Y"),'Precision '!L207,"")</f>
        <v/>
      </c>
      <c r="M205" s="204" t="str">
        <f>IF(AND(ISNUMBER('Precision '!M207),O$2="Y"),'Precision '!M207,"")</f>
        <v/>
      </c>
      <c r="N205" s="204" t="str">
        <f>IF(AND(ISNUMBER('Precision '!N207),P$2="Y"),'Precision '!N207,"")</f>
        <v/>
      </c>
      <c r="O205" s="204" t="str">
        <f>IF(AND(ISNUMBER('Precision '!O207),E$3="Y"),'Precision '!O207,"")</f>
        <v/>
      </c>
      <c r="P205" s="204" t="str">
        <f>IF(AND(ISNUMBER('Precision '!P207),F$3="Y"),'Precision '!P207,"")</f>
        <v/>
      </c>
      <c r="Q205" s="204" t="str">
        <f>IF(AND(ISNUMBER('Precision '!Q207),G$3="Y"),'Precision '!Q207,"")</f>
        <v/>
      </c>
      <c r="R205" s="204" t="str">
        <f>IF(AND(ISNUMBER('Precision '!R207),H$3="Y"),'Precision '!R207,"")</f>
        <v/>
      </c>
      <c r="S205" s="204" t="str">
        <f>IF(AND(ISNUMBER('Precision '!S207),I$3="Y"),'Precision '!S207,"")</f>
        <v/>
      </c>
      <c r="T205" s="204" t="str">
        <f>IF(AND(ISNUMBER('Precision '!T207),J$3="Y"),'Precision '!T207,"")</f>
        <v/>
      </c>
      <c r="U205" s="204" t="str">
        <f>IF(AND(ISNUMBER('Precision '!U207),K$3="Y"),'Precision '!U207,"")</f>
        <v/>
      </c>
      <c r="V205" s="204" t="str">
        <f>IF(AND(ISNUMBER('Precision '!V207),L$3="Y"),'Precision '!V207,"")</f>
        <v/>
      </c>
      <c r="W205" s="204" t="str">
        <f>IF(AND(ISNUMBER('Precision '!W207),M$3="Y"),'Precision '!W207,"")</f>
        <v/>
      </c>
      <c r="X205" s="204" t="str">
        <f>IF(AND(ISNUMBER('Precision '!X207),N$3="Y"),'Precision '!X207,"")</f>
        <v/>
      </c>
      <c r="Y205" s="204" t="str">
        <f>IF(AND(ISNUMBER('Precision '!Y207),O$3="Y"),'Precision '!Y207,"")</f>
        <v/>
      </c>
      <c r="Z205" s="204" t="str">
        <f>IF(AND(ISNUMBER('Precision '!Z207),P$3="Y"),'Precision '!Z207,"")</f>
        <v/>
      </c>
      <c r="AA205" s="204"/>
      <c r="AB205" s="204"/>
      <c r="AC205" s="204"/>
      <c r="AD205" s="204"/>
      <c r="AE205" s="300">
        <v>169</v>
      </c>
      <c r="AF205" s="209" t="e">
        <f>IF(OR(ISBLANK('Precision '!C207),E$2="N"),NA(),'Precision '!C207)</f>
        <v>#N/A</v>
      </c>
      <c r="AG205" s="209" t="e">
        <f>IF(OR(ISBLANK('Precision '!D207),F$2="N"),NA(),'Precision '!D207)</f>
        <v>#N/A</v>
      </c>
      <c r="AH205" s="209" t="e">
        <f>IF(OR(ISBLANK('Precision '!E207),G$2="N"),NA(),'Precision '!E207)</f>
        <v>#N/A</v>
      </c>
      <c r="AI205" s="209" t="e">
        <f>IF(OR(ISBLANK('Precision '!F207),H$2="N"),NA(),'Precision '!F207)</f>
        <v>#N/A</v>
      </c>
      <c r="AJ205" s="209" t="e">
        <f>IF(OR(ISBLANK('Precision '!G207),I$2="N"),NA(),'Precision '!G207)</f>
        <v>#N/A</v>
      </c>
      <c r="AK205" s="209" t="e">
        <f>IF(OR(ISBLANK('Precision '!H207),J$2="N"),NA(),'Precision '!H207)</f>
        <v>#N/A</v>
      </c>
      <c r="AL205" s="209" t="e">
        <f>IF(OR(ISBLANK('Precision '!I207),K$2="N"),NA(),'Precision '!I207)</f>
        <v>#N/A</v>
      </c>
      <c r="AM205" s="209" t="e">
        <f>IF(OR(ISBLANK('Precision '!J207),L$2="N"),NA(),'Precision '!J207)</f>
        <v>#N/A</v>
      </c>
      <c r="AN205" s="209" t="e">
        <f>IF(OR(ISBLANK('Precision '!K207),M$2="N"),NA(),'Precision '!K207)</f>
        <v>#N/A</v>
      </c>
      <c r="AO205" s="209" t="e">
        <f>IF(OR(ISBLANK('Precision '!L207),N$2="N"),NA(),'Precision '!L207)</f>
        <v>#N/A</v>
      </c>
      <c r="AP205" s="209" t="e">
        <f>IF(OR(ISBLANK('Precision '!M207),O$2="N"),NA(),'Precision '!M207)</f>
        <v>#N/A</v>
      </c>
      <c r="AQ205" s="209" t="e">
        <f>IF(OR(ISBLANK('Precision '!N207),P$2="N"),NA(),'Precision '!N207)</f>
        <v>#N/A</v>
      </c>
      <c r="AR205" s="209" t="e">
        <f>IF(OR(ISBLANK('Precision '!O207),E$3="N"),NA(),'Precision '!O207)</f>
        <v>#N/A</v>
      </c>
      <c r="AS205" s="209" t="e">
        <f>IF(OR(ISBLANK('Precision '!P207),F$3="N"),NA(),'Precision '!P207)</f>
        <v>#N/A</v>
      </c>
      <c r="AT205" s="209" t="e">
        <f>IF(OR(ISBLANK('Precision '!Q207),G$3="N"),NA(),'Precision '!Q207)</f>
        <v>#N/A</v>
      </c>
      <c r="AU205" s="209" t="e">
        <f>IF(OR(ISBLANK('Precision '!R207),H$3="N"),NA(),'Precision '!R207)</f>
        <v>#N/A</v>
      </c>
      <c r="AV205" s="209" t="e">
        <f>IF(OR(ISBLANK('Precision '!S207),I$3="N"),NA(),'Precision '!S207)</f>
        <v>#N/A</v>
      </c>
      <c r="AW205" s="209" t="e">
        <f>IF(OR(ISBLANK('Precision '!T207),J$3="N"),NA(),'Precision '!T207)</f>
        <v>#N/A</v>
      </c>
      <c r="AX205" s="209" t="e">
        <f>IF(OR(ISBLANK('Precision '!U207),K$3="N"),NA(),'Precision '!U207)</f>
        <v>#N/A</v>
      </c>
      <c r="AY205" s="209" t="e">
        <f>IF(OR(ISBLANK('Precision '!V207),L$3="N"),NA(),'Precision '!V207)</f>
        <v>#N/A</v>
      </c>
      <c r="AZ205" s="209" t="e">
        <f>IF(OR(ISBLANK('Precision '!W207),M$3="N"),NA(),'Precision '!W207)</f>
        <v>#N/A</v>
      </c>
      <c r="BA205" s="209" t="e">
        <f>IF(OR(ISBLANK('Precision '!X207),N$3="N"),NA(),'Precision '!X207)</f>
        <v>#N/A</v>
      </c>
      <c r="BB205" s="209" t="e">
        <f>IF(OR(ISBLANK('Precision '!Y207),O$3="N"),NA(),'Precision '!Y207)</f>
        <v>#N/A</v>
      </c>
      <c r="BC205" s="209" t="e">
        <f>IF(OR(ISBLANK('Precision '!Z207),P$3="N"),NA(),'Precision '!Z207)</f>
        <v>#N/A</v>
      </c>
      <c r="BD205" s="204"/>
      <c r="BE205" s="204"/>
      <c r="BF205" s="204"/>
      <c r="BG205" s="204"/>
      <c r="BH205" s="204"/>
    </row>
    <row r="206" spans="1:60" x14ac:dyDescent="0.2">
      <c r="A206" s="204"/>
      <c r="B206" s="204"/>
      <c r="C206" s="204" t="str">
        <f>IF(AND(ISNUMBER('Precision '!C208),E$2="Y"),'Precision '!C208,"")</f>
        <v/>
      </c>
      <c r="D206" s="204" t="str">
        <f>IF(AND(ISNUMBER('Precision '!D208),F$2="Y"),'Precision '!D208,"")</f>
        <v/>
      </c>
      <c r="E206" s="204" t="str">
        <f>IF(AND(ISNUMBER('Precision '!E208),G$2="Y"),'Precision '!E208,"")</f>
        <v/>
      </c>
      <c r="F206" s="204" t="str">
        <f>IF(AND(ISNUMBER('Precision '!F208),H$2="Y"),'Precision '!F208,"")</f>
        <v/>
      </c>
      <c r="G206" s="204" t="str">
        <f>IF(AND(ISNUMBER('Precision '!G208),I$2="Y"),'Precision '!G208,"")</f>
        <v/>
      </c>
      <c r="H206" s="204" t="str">
        <f>IF(AND(ISNUMBER('Precision '!H208),J$2="Y"),'Precision '!H208,"")</f>
        <v/>
      </c>
      <c r="I206" s="204" t="str">
        <f>IF(AND(ISNUMBER('Precision '!I208),K$2="Y"),'Precision '!I208,"")</f>
        <v/>
      </c>
      <c r="J206" s="204" t="str">
        <f>IF(AND(ISNUMBER('Precision '!J208),L$2="Y"),'Precision '!J208,"")</f>
        <v/>
      </c>
      <c r="K206" s="204" t="str">
        <f>IF(AND(ISNUMBER('Precision '!K208),M$2="Y"),'Precision '!K208,"")</f>
        <v/>
      </c>
      <c r="L206" s="204" t="str">
        <f>IF(AND(ISNUMBER('Precision '!L208),N$2="Y"),'Precision '!L208,"")</f>
        <v/>
      </c>
      <c r="M206" s="204" t="str">
        <f>IF(AND(ISNUMBER('Precision '!M208),O$2="Y"),'Precision '!M208,"")</f>
        <v/>
      </c>
      <c r="N206" s="204" t="str">
        <f>IF(AND(ISNUMBER('Precision '!N208),P$2="Y"),'Precision '!N208,"")</f>
        <v/>
      </c>
      <c r="O206" s="204" t="str">
        <f>IF(AND(ISNUMBER('Precision '!O208),E$3="Y"),'Precision '!O208,"")</f>
        <v/>
      </c>
      <c r="P206" s="204" t="str">
        <f>IF(AND(ISNUMBER('Precision '!P208),F$3="Y"),'Precision '!P208,"")</f>
        <v/>
      </c>
      <c r="Q206" s="204" t="str">
        <f>IF(AND(ISNUMBER('Precision '!Q208),G$3="Y"),'Precision '!Q208,"")</f>
        <v/>
      </c>
      <c r="R206" s="204" t="str">
        <f>IF(AND(ISNUMBER('Precision '!R208),H$3="Y"),'Precision '!R208,"")</f>
        <v/>
      </c>
      <c r="S206" s="204" t="str">
        <f>IF(AND(ISNUMBER('Precision '!S208),I$3="Y"),'Precision '!S208,"")</f>
        <v/>
      </c>
      <c r="T206" s="204" t="str">
        <f>IF(AND(ISNUMBER('Precision '!T208),J$3="Y"),'Precision '!T208,"")</f>
        <v/>
      </c>
      <c r="U206" s="204" t="str">
        <f>IF(AND(ISNUMBER('Precision '!U208),K$3="Y"),'Precision '!U208,"")</f>
        <v/>
      </c>
      <c r="V206" s="204" t="str">
        <f>IF(AND(ISNUMBER('Precision '!V208),L$3="Y"),'Precision '!V208,"")</f>
        <v/>
      </c>
      <c r="W206" s="204" t="str">
        <f>IF(AND(ISNUMBER('Precision '!W208),M$3="Y"),'Precision '!W208,"")</f>
        <v/>
      </c>
      <c r="X206" s="204" t="str">
        <f>IF(AND(ISNUMBER('Precision '!X208),N$3="Y"),'Precision '!X208,"")</f>
        <v/>
      </c>
      <c r="Y206" s="204" t="str">
        <f>IF(AND(ISNUMBER('Precision '!Y208),O$3="Y"),'Precision '!Y208,"")</f>
        <v/>
      </c>
      <c r="Z206" s="204" t="str">
        <f>IF(AND(ISNUMBER('Precision '!Z208),P$3="Y"),'Precision '!Z208,"")</f>
        <v/>
      </c>
      <c r="AA206" s="204"/>
      <c r="AB206" s="204"/>
      <c r="AC206" s="204"/>
      <c r="AD206" s="204"/>
      <c r="AE206" s="300">
        <v>170</v>
      </c>
      <c r="AF206" s="209" t="e">
        <f>IF(OR(ISBLANK('Precision '!C208),E$2="N"),NA(),'Precision '!C208)</f>
        <v>#N/A</v>
      </c>
      <c r="AG206" s="209" t="e">
        <f>IF(OR(ISBLANK('Precision '!D208),F$2="N"),NA(),'Precision '!D208)</f>
        <v>#N/A</v>
      </c>
      <c r="AH206" s="209" t="e">
        <f>IF(OR(ISBLANK('Precision '!E208),G$2="N"),NA(),'Precision '!E208)</f>
        <v>#N/A</v>
      </c>
      <c r="AI206" s="209" t="e">
        <f>IF(OR(ISBLANK('Precision '!F208),H$2="N"),NA(),'Precision '!F208)</f>
        <v>#N/A</v>
      </c>
      <c r="AJ206" s="209" t="e">
        <f>IF(OR(ISBLANK('Precision '!G208),I$2="N"),NA(),'Precision '!G208)</f>
        <v>#N/A</v>
      </c>
      <c r="AK206" s="209" t="e">
        <f>IF(OR(ISBLANK('Precision '!H208),J$2="N"),NA(),'Precision '!H208)</f>
        <v>#N/A</v>
      </c>
      <c r="AL206" s="209" t="e">
        <f>IF(OR(ISBLANK('Precision '!I208),K$2="N"),NA(),'Precision '!I208)</f>
        <v>#N/A</v>
      </c>
      <c r="AM206" s="209" t="e">
        <f>IF(OR(ISBLANK('Precision '!J208),L$2="N"),NA(),'Precision '!J208)</f>
        <v>#N/A</v>
      </c>
      <c r="AN206" s="209" t="e">
        <f>IF(OR(ISBLANK('Precision '!K208),M$2="N"),NA(),'Precision '!K208)</f>
        <v>#N/A</v>
      </c>
      <c r="AO206" s="209" t="e">
        <f>IF(OR(ISBLANK('Precision '!L208),N$2="N"),NA(),'Precision '!L208)</f>
        <v>#N/A</v>
      </c>
      <c r="AP206" s="209" t="e">
        <f>IF(OR(ISBLANK('Precision '!M208),O$2="N"),NA(),'Precision '!M208)</f>
        <v>#N/A</v>
      </c>
      <c r="AQ206" s="209" t="e">
        <f>IF(OR(ISBLANK('Precision '!N208),P$2="N"),NA(),'Precision '!N208)</f>
        <v>#N/A</v>
      </c>
      <c r="AR206" s="209" t="e">
        <f>IF(OR(ISBLANK('Precision '!O208),E$3="N"),NA(),'Precision '!O208)</f>
        <v>#N/A</v>
      </c>
      <c r="AS206" s="209" t="e">
        <f>IF(OR(ISBLANK('Precision '!P208),F$3="N"),NA(),'Precision '!P208)</f>
        <v>#N/A</v>
      </c>
      <c r="AT206" s="209" t="e">
        <f>IF(OR(ISBLANK('Precision '!Q208),G$3="N"),NA(),'Precision '!Q208)</f>
        <v>#N/A</v>
      </c>
      <c r="AU206" s="209" t="e">
        <f>IF(OR(ISBLANK('Precision '!R208),H$3="N"),NA(),'Precision '!R208)</f>
        <v>#N/A</v>
      </c>
      <c r="AV206" s="209" t="e">
        <f>IF(OR(ISBLANK('Precision '!S208),I$3="N"),NA(),'Precision '!S208)</f>
        <v>#N/A</v>
      </c>
      <c r="AW206" s="209" t="e">
        <f>IF(OR(ISBLANK('Precision '!T208),J$3="N"),NA(),'Precision '!T208)</f>
        <v>#N/A</v>
      </c>
      <c r="AX206" s="209" t="e">
        <f>IF(OR(ISBLANK('Precision '!U208),K$3="N"),NA(),'Precision '!U208)</f>
        <v>#N/A</v>
      </c>
      <c r="AY206" s="209" t="e">
        <f>IF(OR(ISBLANK('Precision '!V208),L$3="N"),NA(),'Precision '!V208)</f>
        <v>#N/A</v>
      </c>
      <c r="AZ206" s="209" t="e">
        <f>IF(OR(ISBLANK('Precision '!W208),M$3="N"),NA(),'Precision '!W208)</f>
        <v>#N/A</v>
      </c>
      <c r="BA206" s="209" t="e">
        <f>IF(OR(ISBLANK('Precision '!X208),N$3="N"),NA(),'Precision '!X208)</f>
        <v>#N/A</v>
      </c>
      <c r="BB206" s="209" t="e">
        <f>IF(OR(ISBLANK('Precision '!Y208),O$3="N"),NA(),'Precision '!Y208)</f>
        <v>#N/A</v>
      </c>
      <c r="BC206" s="209" t="e">
        <f>IF(OR(ISBLANK('Precision '!Z208),P$3="N"),NA(),'Precision '!Z208)</f>
        <v>#N/A</v>
      </c>
      <c r="BD206" s="204"/>
      <c r="BE206" s="204"/>
      <c r="BF206" s="204"/>
      <c r="BG206" s="204"/>
      <c r="BH206" s="204"/>
    </row>
    <row r="207" spans="1:60" x14ac:dyDescent="0.2">
      <c r="A207" s="204"/>
      <c r="B207" s="204"/>
      <c r="C207" s="204" t="str">
        <f>IF(AND(ISNUMBER('Precision '!C209),E$2="Y"),'Precision '!C209,"")</f>
        <v/>
      </c>
      <c r="D207" s="204" t="str">
        <f>IF(AND(ISNUMBER('Precision '!D209),F$2="Y"),'Precision '!D209,"")</f>
        <v/>
      </c>
      <c r="E207" s="204" t="str">
        <f>IF(AND(ISNUMBER('Precision '!E209),G$2="Y"),'Precision '!E209,"")</f>
        <v/>
      </c>
      <c r="F207" s="204" t="str">
        <f>IF(AND(ISNUMBER('Precision '!F209),H$2="Y"),'Precision '!F209,"")</f>
        <v/>
      </c>
      <c r="G207" s="204" t="str">
        <f>IF(AND(ISNUMBER('Precision '!G209),I$2="Y"),'Precision '!G209,"")</f>
        <v/>
      </c>
      <c r="H207" s="204" t="str">
        <f>IF(AND(ISNUMBER('Precision '!H209),J$2="Y"),'Precision '!H209,"")</f>
        <v/>
      </c>
      <c r="I207" s="204" t="str">
        <f>IF(AND(ISNUMBER('Precision '!I209),K$2="Y"),'Precision '!I209,"")</f>
        <v/>
      </c>
      <c r="J207" s="204" t="str">
        <f>IF(AND(ISNUMBER('Precision '!J209),L$2="Y"),'Precision '!J209,"")</f>
        <v/>
      </c>
      <c r="K207" s="204" t="str">
        <f>IF(AND(ISNUMBER('Precision '!K209),M$2="Y"),'Precision '!K209,"")</f>
        <v/>
      </c>
      <c r="L207" s="204" t="str">
        <f>IF(AND(ISNUMBER('Precision '!L209),N$2="Y"),'Precision '!L209,"")</f>
        <v/>
      </c>
      <c r="M207" s="204" t="str">
        <f>IF(AND(ISNUMBER('Precision '!M209),O$2="Y"),'Precision '!M209,"")</f>
        <v/>
      </c>
      <c r="N207" s="204" t="str">
        <f>IF(AND(ISNUMBER('Precision '!N209),P$2="Y"),'Precision '!N209,"")</f>
        <v/>
      </c>
      <c r="O207" s="204" t="str">
        <f>IF(AND(ISNUMBER('Precision '!O209),E$3="Y"),'Precision '!O209,"")</f>
        <v/>
      </c>
      <c r="P207" s="204" t="str">
        <f>IF(AND(ISNUMBER('Precision '!P209),F$3="Y"),'Precision '!P209,"")</f>
        <v/>
      </c>
      <c r="Q207" s="204" t="str">
        <f>IF(AND(ISNUMBER('Precision '!Q209),G$3="Y"),'Precision '!Q209,"")</f>
        <v/>
      </c>
      <c r="R207" s="204" t="str">
        <f>IF(AND(ISNUMBER('Precision '!R209),H$3="Y"),'Precision '!R209,"")</f>
        <v/>
      </c>
      <c r="S207" s="204" t="str">
        <f>IF(AND(ISNUMBER('Precision '!S209),I$3="Y"),'Precision '!S209,"")</f>
        <v/>
      </c>
      <c r="T207" s="204" t="str">
        <f>IF(AND(ISNUMBER('Precision '!T209),J$3="Y"),'Precision '!T209,"")</f>
        <v/>
      </c>
      <c r="U207" s="204" t="str">
        <f>IF(AND(ISNUMBER('Precision '!U209),K$3="Y"),'Precision '!U209,"")</f>
        <v/>
      </c>
      <c r="V207" s="204" t="str">
        <f>IF(AND(ISNUMBER('Precision '!V209),L$3="Y"),'Precision '!V209,"")</f>
        <v/>
      </c>
      <c r="W207" s="204" t="str">
        <f>IF(AND(ISNUMBER('Precision '!W209),M$3="Y"),'Precision '!W209,"")</f>
        <v/>
      </c>
      <c r="X207" s="204" t="str">
        <f>IF(AND(ISNUMBER('Precision '!X209),N$3="Y"),'Precision '!X209,"")</f>
        <v/>
      </c>
      <c r="Y207" s="204" t="str">
        <f>IF(AND(ISNUMBER('Precision '!Y209),O$3="Y"),'Precision '!Y209,"")</f>
        <v/>
      </c>
      <c r="Z207" s="204" t="str">
        <f>IF(AND(ISNUMBER('Precision '!Z209),P$3="Y"),'Precision '!Z209,"")</f>
        <v/>
      </c>
      <c r="AA207" s="204"/>
      <c r="AB207" s="204"/>
      <c r="AC207" s="204"/>
      <c r="AD207" s="204"/>
      <c r="AE207" s="300">
        <v>171</v>
      </c>
      <c r="AF207" s="209" t="e">
        <f>IF(OR(ISBLANK('Precision '!C209),E$2="N"),NA(),'Precision '!C209)</f>
        <v>#N/A</v>
      </c>
      <c r="AG207" s="209" t="e">
        <f>IF(OR(ISBLANK('Precision '!D209),F$2="N"),NA(),'Precision '!D209)</f>
        <v>#N/A</v>
      </c>
      <c r="AH207" s="209" t="e">
        <f>IF(OR(ISBLANK('Precision '!E209),G$2="N"),NA(),'Precision '!E209)</f>
        <v>#N/A</v>
      </c>
      <c r="AI207" s="209" t="e">
        <f>IF(OR(ISBLANK('Precision '!F209),H$2="N"),NA(),'Precision '!F209)</f>
        <v>#N/A</v>
      </c>
      <c r="AJ207" s="209" t="e">
        <f>IF(OR(ISBLANK('Precision '!G209),I$2="N"),NA(),'Precision '!G209)</f>
        <v>#N/A</v>
      </c>
      <c r="AK207" s="209" t="e">
        <f>IF(OR(ISBLANK('Precision '!H209),J$2="N"),NA(),'Precision '!H209)</f>
        <v>#N/A</v>
      </c>
      <c r="AL207" s="209" t="e">
        <f>IF(OR(ISBLANK('Precision '!I209),K$2="N"),NA(),'Precision '!I209)</f>
        <v>#N/A</v>
      </c>
      <c r="AM207" s="209" t="e">
        <f>IF(OR(ISBLANK('Precision '!J209),L$2="N"),NA(),'Precision '!J209)</f>
        <v>#N/A</v>
      </c>
      <c r="AN207" s="209" t="e">
        <f>IF(OR(ISBLANK('Precision '!K209),M$2="N"),NA(),'Precision '!K209)</f>
        <v>#N/A</v>
      </c>
      <c r="AO207" s="209" t="e">
        <f>IF(OR(ISBLANK('Precision '!L209),N$2="N"),NA(),'Precision '!L209)</f>
        <v>#N/A</v>
      </c>
      <c r="AP207" s="209" t="e">
        <f>IF(OR(ISBLANK('Precision '!M209),O$2="N"),NA(),'Precision '!M209)</f>
        <v>#N/A</v>
      </c>
      <c r="AQ207" s="209" t="e">
        <f>IF(OR(ISBLANK('Precision '!N209),P$2="N"),NA(),'Precision '!N209)</f>
        <v>#N/A</v>
      </c>
      <c r="AR207" s="209" t="e">
        <f>IF(OR(ISBLANK('Precision '!O209),E$3="N"),NA(),'Precision '!O209)</f>
        <v>#N/A</v>
      </c>
      <c r="AS207" s="209" t="e">
        <f>IF(OR(ISBLANK('Precision '!P209),F$3="N"),NA(),'Precision '!P209)</f>
        <v>#N/A</v>
      </c>
      <c r="AT207" s="209" t="e">
        <f>IF(OR(ISBLANK('Precision '!Q209),G$3="N"),NA(),'Precision '!Q209)</f>
        <v>#N/A</v>
      </c>
      <c r="AU207" s="209" t="e">
        <f>IF(OR(ISBLANK('Precision '!R209),H$3="N"),NA(),'Precision '!R209)</f>
        <v>#N/A</v>
      </c>
      <c r="AV207" s="209" t="e">
        <f>IF(OR(ISBLANK('Precision '!S209),I$3="N"),NA(),'Precision '!S209)</f>
        <v>#N/A</v>
      </c>
      <c r="AW207" s="209" t="e">
        <f>IF(OR(ISBLANK('Precision '!T209),J$3="N"),NA(),'Precision '!T209)</f>
        <v>#N/A</v>
      </c>
      <c r="AX207" s="209" t="e">
        <f>IF(OR(ISBLANK('Precision '!U209),K$3="N"),NA(),'Precision '!U209)</f>
        <v>#N/A</v>
      </c>
      <c r="AY207" s="209" t="e">
        <f>IF(OR(ISBLANK('Precision '!V209),L$3="N"),NA(),'Precision '!V209)</f>
        <v>#N/A</v>
      </c>
      <c r="AZ207" s="209" t="e">
        <f>IF(OR(ISBLANK('Precision '!W209),M$3="N"),NA(),'Precision '!W209)</f>
        <v>#N/A</v>
      </c>
      <c r="BA207" s="209" t="e">
        <f>IF(OR(ISBLANK('Precision '!X209),N$3="N"),NA(),'Precision '!X209)</f>
        <v>#N/A</v>
      </c>
      <c r="BB207" s="209" t="e">
        <f>IF(OR(ISBLANK('Precision '!Y209),O$3="N"),NA(),'Precision '!Y209)</f>
        <v>#N/A</v>
      </c>
      <c r="BC207" s="209" t="e">
        <f>IF(OR(ISBLANK('Precision '!Z209),P$3="N"),NA(),'Precision '!Z209)</f>
        <v>#N/A</v>
      </c>
      <c r="BD207" s="204"/>
      <c r="BE207" s="204"/>
      <c r="BF207" s="204"/>
      <c r="BG207" s="204"/>
      <c r="BH207" s="204"/>
    </row>
    <row r="208" spans="1:60" x14ac:dyDescent="0.2">
      <c r="A208" s="204"/>
      <c r="B208" s="204"/>
      <c r="C208" s="204" t="str">
        <f>IF(AND(ISNUMBER('Precision '!C210),E$2="Y"),'Precision '!C210,"")</f>
        <v/>
      </c>
      <c r="D208" s="204" t="str">
        <f>IF(AND(ISNUMBER('Precision '!D210),F$2="Y"),'Precision '!D210,"")</f>
        <v/>
      </c>
      <c r="E208" s="204" t="str">
        <f>IF(AND(ISNUMBER('Precision '!E210),G$2="Y"),'Precision '!E210,"")</f>
        <v/>
      </c>
      <c r="F208" s="204" t="str">
        <f>IF(AND(ISNUMBER('Precision '!F210),H$2="Y"),'Precision '!F210,"")</f>
        <v/>
      </c>
      <c r="G208" s="204" t="str">
        <f>IF(AND(ISNUMBER('Precision '!G210),I$2="Y"),'Precision '!G210,"")</f>
        <v/>
      </c>
      <c r="H208" s="204" t="str">
        <f>IF(AND(ISNUMBER('Precision '!H210),J$2="Y"),'Precision '!H210,"")</f>
        <v/>
      </c>
      <c r="I208" s="204" t="str">
        <f>IF(AND(ISNUMBER('Precision '!I210),K$2="Y"),'Precision '!I210,"")</f>
        <v/>
      </c>
      <c r="J208" s="204" t="str">
        <f>IF(AND(ISNUMBER('Precision '!J210),L$2="Y"),'Precision '!J210,"")</f>
        <v/>
      </c>
      <c r="K208" s="204" t="str">
        <f>IF(AND(ISNUMBER('Precision '!K210),M$2="Y"),'Precision '!K210,"")</f>
        <v/>
      </c>
      <c r="L208" s="204" t="str">
        <f>IF(AND(ISNUMBER('Precision '!L210),N$2="Y"),'Precision '!L210,"")</f>
        <v/>
      </c>
      <c r="M208" s="204" t="str">
        <f>IF(AND(ISNUMBER('Precision '!M210),O$2="Y"),'Precision '!M210,"")</f>
        <v/>
      </c>
      <c r="N208" s="204" t="str">
        <f>IF(AND(ISNUMBER('Precision '!N210),P$2="Y"),'Precision '!N210,"")</f>
        <v/>
      </c>
      <c r="O208" s="204" t="str">
        <f>IF(AND(ISNUMBER('Precision '!O210),E$3="Y"),'Precision '!O210,"")</f>
        <v/>
      </c>
      <c r="P208" s="204" t="str">
        <f>IF(AND(ISNUMBER('Precision '!P210),F$3="Y"),'Precision '!P210,"")</f>
        <v/>
      </c>
      <c r="Q208" s="204" t="str">
        <f>IF(AND(ISNUMBER('Precision '!Q210),G$3="Y"),'Precision '!Q210,"")</f>
        <v/>
      </c>
      <c r="R208" s="204" t="str">
        <f>IF(AND(ISNUMBER('Precision '!R210),H$3="Y"),'Precision '!R210,"")</f>
        <v/>
      </c>
      <c r="S208" s="204" t="str">
        <f>IF(AND(ISNUMBER('Precision '!S210),I$3="Y"),'Precision '!S210,"")</f>
        <v/>
      </c>
      <c r="T208" s="204" t="str">
        <f>IF(AND(ISNUMBER('Precision '!T210),J$3="Y"),'Precision '!T210,"")</f>
        <v/>
      </c>
      <c r="U208" s="204" t="str">
        <f>IF(AND(ISNUMBER('Precision '!U210),K$3="Y"),'Precision '!U210,"")</f>
        <v/>
      </c>
      <c r="V208" s="204" t="str">
        <f>IF(AND(ISNUMBER('Precision '!V210),L$3="Y"),'Precision '!V210,"")</f>
        <v/>
      </c>
      <c r="W208" s="204" t="str">
        <f>IF(AND(ISNUMBER('Precision '!W210),M$3="Y"),'Precision '!W210,"")</f>
        <v/>
      </c>
      <c r="X208" s="204" t="str">
        <f>IF(AND(ISNUMBER('Precision '!X210),N$3="Y"),'Precision '!X210,"")</f>
        <v/>
      </c>
      <c r="Y208" s="204" t="str">
        <f>IF(AND(ISNUMBER('Precision '!Y210),O$3="Y"),'Precision '!Y210,"")</f>
        <v/>
      </c>
      <c r="Z208" s="204" t="str">
        <f>IF(AND(ISNUMBER('Precision '!Z210),P$3="Y"),'Precision '!Z210,"")</f>
        <v/>
      </c>
      <c r="AA208" s="204"/>
      <c r="AB208" s="204"/>
      <c r="AC208" s="204"/>
      <c r="AD208" s="204"/>
      <c r="AE208" s="300">
        <v>172</v>
      </c>
      <c r="AF208" s="209" t="e">
        <f>IF(OR(ISBLANK('Precision '!C210),E$2="N"),NA(),'Precision '!C210)</f>
        <v>#N/A</v>
      </c>
      <c r="AG208" s="209" t="e">
        <f>IF(OR(ISBLANK('Precision '!D210),F$2="N"),NA(),'Precision '!D210)</f>
        <v>#N/A</v>
      </c>
      <c r="AH208" s="209" t="e">
        <f>IF(OR(ISBLANK('Precision '!E210),G$2="N"),NA(),'Precision '!E210)</f>
        <v>#N/A</v>
      </c>
      <c r="AI208" s="209" t="e">
        <f>IF(OR(ISBLANK('Precision '!F210),H$2="N"),NA(),'Precision '!F210)</f>
        <v>#N/A</v>
      </c>
      <c r="AJ208" s="209" t="e">
        <f>IF(OR(ISBLANK('Precision '!G210),I$2="N"),NA(),'Precision '!G210)</f>
        <v>#N/A</v>
      </c>
      <c r="AK208" s="209" t="e">
        <f>IF(OR(ISBLANK('Precision '!H210),J$2="N"),NA(),'Precision '!H210)</f>
        <v>#N/A</v>
      </c>
      <c r="AL208" s="209" t="e">
        <f>IF(OR(ISBLANK('Precision '!I210),K$2="N"),NA(),'Precision '!I210)</f>
        <v>#N/A</v>
      </c>
      <c r="AM208" s="209" t="e">
        <f>IF(OR(ISBLANK('Precision '!J210),L$2="N"),NA(),'Precision '!J210)</f>
        <v>#N/A</v>
      </c>
      <c r="AN208" s="209" t="e">
        <f>IF(OR(ISBLANK('Precision '!K210),M$2="N"),NA(),'Precision '!K210)</f>
        <v>#N/A</v>
      </c>
      <c r="AO208" s="209" t="e">
        <f>IF(OR(ISBLANK('Precision '!L210),N$2="N"),NA(),'Precision '!L210)</f>
        <v>#N/A</v>
      </c>
      <c r="AP208" s="209" t="e">
        <f>IF(OR(ISBLANK('Precision '!M210),O$2="N"),NA(),'Precision '!M210)</f>
        <v>#N/A</v>
      </c>
      <c r="AQ208" s="209" t="e">
        <f>IF(OR(ISBLANK('Precision '!N210),P$2="N"),NA(),'Precision '!N210)</f>
        <v>#N/A</v>
      </c>
      <c r="AR208" s="209" t="e">
        <f>IF(OR(ISBLANK('Precision '!O210),E$3="N"),NA(),'Precision '!O210)</f>
        <v>#N/A</v>
      </c>
      <c r="AS208" s="209" t="e">
        <f>IF(OR(ISBLANK('Precision '!P210),F$3="N"),NA(),'Precision '!P210)</f>
        <v>#N/A</v>
      </c>
      <c r="AT208" s="209" t="e">
        <f>IF(OR(ISBLANK('Precision '!Q210),G$3="N"),NA(),'Precision '!Q210)</f>
        <v>#N/A</v>
      </c>
      <c r="AU208" s="209" t="e">
        <f>IF(OR(ISBLANK('Precision '!R210),H$3="N"),NA(),'Precision '!R210)</f>
        <v>#N/A</v>
      </c>
      <c r="AV208" s="209" t="e">
        <f>IF(OR(ISBLANK('Precision '!S210),I$3="N"),NA(),'Precision '!S210)</f>
        <v>#N/A</v>
      </c>
      <c r="AW208" s="209" t="e">
        <f>IF(OR(ISBLANK('Precision '!T210),J$3="N"),NA(),'Precision '!T210)</f>
        <v>#N/A</v>
      </c>
      <c r="AX208" s="209" t="e">
        <f>IF(OR(ISBLANK('Precision '!U210),K$3="N"),NA(),'Precision '!U210)</f>
        <v>#N/A</v>
      </c>
      <c r="AY208" s="209" t="e">
        <f>IF(OR(ISBLANK('Precision '!V210),L$3="N"),NA(),'Precision '!V210)</f>
        <v>#N/A</v>
      </c>
      <c r="AZ208" s="209" t="e">
        <f>IF(OR(ISBLANK('Precision '!W210),M$3="N"),NA(),'Precision '!W210)</f>
        <v>#N/A</v>
      </c>
      <c r="BA208" s="209" t="e">
        <f>IF(OR(ISBLANK('Precision '!X210),N$3="N"),NA(),'Precision '!X210)</f>
        <v>#N/A</v>
      </c>
      <c r="BB208" s="209" t="e">
        <f>IF(OR(ISBLANK('Precision '!Y210),O$3="N"),NA(),'Precision '!Y210)</f>
        <v>#N/A</v>
      </c>
      <c r="BC208" s="209" t="e">
        <f>IF(OR(ISBLANK('Precision '!Z210),P$3="N"),NA(),'Precision '!Z210)</f>
        <v>#N/A</v>
      </c>
      <c r="BD208" s="204"/>
      <c r="BE208" s="204"/>
      <c r="BF208" s="204"/>
      <c r="BG208" s="204"/>
      <c r="BH208" s="204"/>
    </row>
    <row r="209" spans="1:60" x14ac:dyDescent="0.2">
      <c r="A209" s="204"/>
      <c r="B209" s="204"/>
      <c r="C209" s="204" t="str">
        <f>IF(AND(ISNUMBER('Precision '!C211),E$2="Y"),'Precision '!C211,"")</f>
        <v/>
      </c>
      <c r="D209" s="204" t="str">
        <f>IF(AND(ISNUMBER('Precision '!D211),F$2="Y"),'Precision '!D211,"")</f>
        <v/>
      </c>
      <c r="E209" s="204" t="str">
        <f>IF(AND(ISNUMBER('Precision '!E211),G$2="Y"),'Precision '!E211,"")</f>
        <v/>
      </c>
      <c r="F209" s="204" t="str">
        <f>IF(AND(ISNUMBER('Precision '!F211),H$2="Y"),'Precision '!F211,"")</f>
        <v/>
      </c>
      <c r="G209" s="204" t="str">
        <f>IF(AND(ISNUMBER('Precision '!G211),I$2="Y"),'Precision '!G211,"")</f>
        <v/>
      </c>
      <c r="H209" s="204" t="str">
        <f>IF(AND(ISNUMBER('Precision '!H211),J$2="Y"),'Precision '!H211,"")</f>
        <v/>
      </c>
      <c r="I209" s="204" t="str">
        <f>IF(AND(ISNUMBER('Precision '!I211),K$2="Y"),'Precision '!I211,"")</f>
        <v/>
      </c>
      <c r="J209" s="204" t="str">
        <f>IF(AND(ISNUMBER('Precision '!J211),L$2="Y"),'Precision '!J211,"")</f>
        <v/>
      </c>
      <c r="K209" s="204" t="str">
        <f>IF(AND(ISNUMBER('Precision '!K211),M$2="Y"),'Precision '!K211,"")</f>
        <v/>
      </c>
      <c r="L209" s="204" t="str">
        <f>IF(AND(ISNUMBER('Precision '!L211),N$2="Y"),'Precision '!L211,"")</f>
        <v/>
      </c>
      <c r="M209" s="204" t="str">
        <f>IF(AND(ISNUMBER('Precision '!M211),O$2="Y"),'Precision '!M211,"")</f>
        <v/>
      </c>
      <c r="N209" s="204" t="str">
        <f>IF(AND(ISNUMBER('Precision '!N211),P$2="Y"),'Precision '!N211,"")</f>
        <v/>
      </c>
      <c r="O209" s="204" t="str">
        <f>IF(AND(ISNUMBER('Precision '!O211),E$3="Y"),'Precision '!O211,"")</f>
        <v/>
      </c>
      <c r="P209" s="204" t="str">
        <f>IF(AND(ISNUMBER('Precision '!P211),F$3="Y"),'Precision '!P211,"")</f>
        <v/>
      </c>
      <c r="Q209" s="204" t="str">
        <f>IF(AND(ISNUMBER('Precision '!Q211),G$3="Y"),'Precision '!Q211,"")</f>
        <v/>
      </c>
      <c r="R209" s="204" t="str">
        <f>IF(AND(ISNUMBER('Precision '!R211),H$3="Y"),'Precision '!R211,"")</f>
        <v/>
      </c>
      <c r="S209" s="204" t="str">
        <f>IF(AND(ISNUMBER('Precision '!S211),I$3="Y"),'Precision '!S211,"")</f>
        <v/>
      </c>
      <c r="T209" s="204" t="str">
        <f>IF(AND(ISNUMBER('Precision '!T211),J$3="Y"),'Precision '!T211,"")</f>
        <v/>
      </c>
      <c r="U209" s="204" t="str">
        <f>IF(AND(ISNUMBER('Precision '!U211),K$3="Y"),'Precision '!U211,"")</f>
        <v/>
      </c>
      <c r="V209" s="204" t="str">
        <f>IF(AND(ISNUMBER('Precision '!V211),L$3="Y"),'Precision '!V211,"")</f>
        <v/>
      </c>
      <c r="W209" s="204" t="str">
        <f>IF(AND(ISNUMBER('Precision '!W211),M$3="Y"),'Precision '!W211,"")</f>
        <v/>
      </c>
      <c r="X209" s="204" t="str">
        <f>IF(AND(ISNUMBER('Precision '!X211),N$3="Y"),'Precision '!X211,"")</f>
        <v/>
      </c>
      <c r="Y209" s="204" t="str">
        <f>IF(AND(ISNUMBER('Precision '!Y211),O$3="Y"),'Precision '!Y211,"")</f>
        <v/>
      </c>
      <c r="Z209" s="204" t="str">
        <f>IF(AND(ISNUMBER('Precision '!Z211),P$3="Y"),'Precision '!Z211,"")</f>
        <v/>
      </c>
      <c r="AA209" s="204"/>
      <c r="AB209" s="204"/>
      <c r="AC209" s="204"/>
      <c r="AD209" s="204"/>
      <c r="AE209" s="300">
        <v>173</v>
      </c>
      <c r="AF209" s="209" t="e">
        <f>IF(OR(ISBLANK('Precision '!C211),E$2="N"),NA(),'Precision '!C211)</f>
        <v>#N/A</v>
      </c>
      <c r="AG209" s="209" t="e">
        <f>IF(OR(ISBLANK('Precision '!D211),F$2="N"),NA(),'Precision '!D211)</f>
        <v>#N/A</v>
      </c>
      <c r="AH209" s="209" t="e">
        <f>IF(OR(ISBLANK('Precision '!E211),G$2="N"),NA(),'Precision '!E211)</f>
        <v>#N/A</v>
      </c>
      <c r="AI209" s="209" t="e">
        <f>IF(OR(ISBLANK('Precision '!F211),H$2="N"),NA(),'Precision '!F211)</f>
        <v>#N/A</v>
      </c>
      <c r="AJ209" s="209" t="e">
        <f>IF(OR(ISBLANK('Precision '!G211),I$2="N"),NA(),'Precision '!G211)</f>
        <v>#N/A</v>
      </c>
      <c r="AK209" s="209" t="e">
        <f>IF(OR(ISBLANK('Precision '!H211),J$2="N"),NA(),'Precision '!H211)</f>
        <v>#N/A</v>
      </c>
      <c r="AL209" s="209" t="e">
        <f>IF(OR(ISBLANK('Precision '!I211),K$2="N"),NA(),'Precision '!I211)</f>
        <v>#N/A</v>
      </c>
      <c r="AM209" s="209" t="e">
        <f>IF(OR(ISBLANK('Precision '!J211),L$2="N"),NA(),'Precision '!J211)</f>
        <v>#N/A</v>
      </c>
      <c r="AN209" s="209" t="e">
        <f>IF(OR(ISBLANK('Precision '!K211),M$2="N"),NA(),'Precision '!K211)</f>
        <v>#N/A</v>
      </c>
      <c r="AO209" s="209" t="e">
        <f>IF(OR(ISBLANK('Precision '!L211),N$2="N"),NA(),'Precision '!L211)</f>
        <v>#N/A</v>
      </c>
      <c r="AP209" s="209" t="e">
        <f>IF(OR(ISBLANK('Precision '!M211),O$2="N"),NA(),'Precision '!M211)</f>
        <v>#N/A</v>
      </c>
      <c r="AQ209" s="209" t="e">
        <f>IF(OR(ISBLANK('Precision '!N211),P$2="N"),NA(),'Precision '!N211)</f>
        <v>#N/A</v>
      </c>
      <c r="AR209" s="209" t="e">
        <f>IF(OR(ISBLANK('Precision '!O211),E$3="N"),NA(),'Precision '!O211)</f>
        <v>#N/A</v>
      </c>
      <c r="AS209" s="209" t="e">
        <f>IF(OR(ISBLANK('Precision '!P211),F$3="N"),NA(),'Precision '!P211)</f>
        <v>#N/A</v>
      </c>
      <c r="AT209" s="209" t="e">
        <f>IF(OR(ISBLANK('Precision '!Q211),G$3="N"),NA(),'Precision '!Q211)</f>
        <v>#N/A</v>
      </c>
      <c r="AU209" s="209" t="e">
        <f>IF(OR(ISBLANK('Precision '!R211),H$3="N"),NA(),'Precision '!R211)</f>
        <v>#N/A</v>
      </c>
      <c r="AV209" s="209" t="e">
        <f>IF(OR(ISBLANK('Precision '!S211),I$3="N"),NA(),'Precision '!S211)</f>
        <v>#N/A</v>
      </c>
      <c r="AW209" s="209" t="e">
        <f>IF(OR(ISBLANK('Precision '!T211),J$3="N"),NA(),'Precision '!T211)</f>
        <v>#N/A</v>
      </c>
      <c r="AX209" s="209" t="e">
        <f>IF(OR(ISBLANK('Precision '!U211),K$3="N"),NA(),'Precision '!U211)</f>
        <v>#N/A</v>
      </c>
      <c r="AY209" s="209" t="e">
        <f>IF(OR(ISBLANK('Precision '!V211),L$3="N"),NA(),'Precision '!V211)</f>
        <v>#N/A</v>
      </c>
      <c r="AZ209" s="209" t="e">
        <f>IF(OR(ISBLANK('Precision '!W211),M$3="N"),NA(),'Precision '!W211)</f>
        <v>#N/A</v>
      </c>
      <c r="BA209" s="209" t="e">
        <f>IF(OR(ISBLANK('Precision '!X211),N$3="N"),NA(),'Precision '!X211)</f>
        <v>#N/A</v>
      </c>
      <c r="BB209" s="209" t="e">
        <f>IF(OR(ISBLANK('Precision '!Y211),O$3="N"),NA(),'Precision '!Y211)</f>
        <v>#N/A</v>
      </c>
      <c r="BC209" s="209" t="e">
        <f>IF(OR(ISBLANK('Precision '!Z211),P$3="N"),NA(),'Precision '!Z211)</f>
        <v>#N/A</v>
      </c>
      <c r="BD209" s="204"/>
      <c r="BE209" s="204"/>
      <c r="BF209" s="204"/>
      <c r="BG209" s="204"/>
      <c r="BH209" s="204"/>
    </row>
    <row r="210" spans="1:60" x14ac:dyDescent="0.2">
      <c r="A210" s="204"/>
      <c r="B210" s="204"/>
      <c r="C210" s="204" t="str">
        <f>IF(AND(ISNUMBER('Precision '!C212),E$2="Y"),'Precision '!C212,"")</f>
        <v/>
      </c>
      <c r="D210" s="204" t="str">
        <f>IF(AND(ISNUMBER('Precision '!D212),F$2="Y"),'Precision '!D212,"")</f>
        <v/>
      </c>
      <c r="E210" s="204" t="str">
        <f>IF(AND(ISNUMBER('Precision '!E212),G$2="Y"),'Precision '!E212,"")</f>
        <v/>
      </c>
      <c r="F210" s="204" t="str">
        <f>IF(AND(ISNUMBER('Precision '!F212),H$2="Y"),'Precision '!F212,"")</f>
        <v/>
      </c>
      <c r="G210" s="204" t="str">
        <f>IF(AND(ISNUMBER('Precision '!G212),I$2="Y"),'Precision '!G212,"")</f>
        <v/>
      </c>
      <c r="H210" s="204" t="str">
        <f>IF(AND(ISNUMBER('Precision '!H212),J$2="Y"),'Precision '!H212,"")</f>
        <v/>
      </c>
      <c r="I210" s="204" t="str">
        <f>IF(AND(ISNUMBER('Precision '!I212),K$2="Y"),'Precision '!I212,"")</f>
        <v/>
      </c>
      <c r="J210" s="204" t="str">
        <f>IF(AND(ISNUMBER('Precision '!J212),L$2="Y"),'Precision '!J212,"")</f>
        <v/>
      </c>
      <c r="K210" s="204" t="str">
        <f>IF(AND(ISNUMBER('Precision '!K212),M$2="Y"),'Precision '!K212,"")</f>
        <v/>
      </c>
      <c r="L210" s="204" t="str">
        <f>IF(AND(ISNUMBER('Precision '!L212),N$2="Y"),'Precision '!L212,"")</f>
        <v/>
      </c>
      <c r="M210" s="204" t="str">
        <f>IF(AND(ISNUMBER('Precision '!M212),O$2="Y"),'Precision '!M212,"")</f>
        <v/>
      </c>
      <c r="N210" s="204" t="str">
        <f>IF(AND(ISNUMBER('Precision '!N212),P$2="Y"),'Precision '!N212,"")</f>
        <v/>
      </c>
      <c r="O210" s="204" t="str">
        <f>IF(AND(ISNUMBER('Precision '!O212),E$3="Y"),'Precision '!O212,"")</f>
        <v/>
      </c>
      <c r="P210" s="204" t="str">
        <f>IF(AND(ISNUMBER('Precision '!P212),F$3="Y"),'Precision '!P212,"")</f>
        <v/>
      </c>
      <c r="Q210" s="204" t="str">
        <f>IF(AND(ISNUMBER('Precision '!Q212),G$3="Y"),'Precision '!Q212,"")</f>
        <v/>
      </c>
      <c r="R210" s="204" t="str">
        <f>IF(AND(ISNUMBER('Precision '!R212),H$3="Y"),'Precision '!R212,"")</f>
        <v/>
      </c>
      <c r="S210" s="204" t="str">
        <f>IF(AND(ISNUMBER('Precision '!S212),I$3="Y"),'Precision '!S212,"")</f>
        <v/>
      </c>
      <c r="T210" s="204" t="str">
        <f>IF(AND(ISNUMBER('Precision '!T212),J$3="Y"),'Precision '!T212,"")</f>
        <v/>
      </c>
      <c r="U210" s="204" t="str">
        <f>IF(AND(ISNUMBER('Precision '!U212),K$3="Y"),'Precision '!U212,"")</f>
        <v/>
      </c>
      <c r="V210" s="204" t="str">
        <f>IF(AND(ISNUMBER('Precision '!V212),L$3="Y"),'Precision '!V212,"")</f>
        <v/>
      </c>
      <c r="W210" s="204" t="str">
        <f>IF(AND(ISNUMBER('Precision '!W212),M$3="Y"),'Precision '!W212,"")</f>
        <v/>
      </c>
      <c r="X210" s="204" t="str">
        <f>IF(AND(ISNUMBER('Precision '!X212),N$3="Y"),'Precision '!X212,"")</f>
        <v/>
      </c>
      <c r="Y210" s="204" t="str">
        <f>IF(AND(ISNUMBER('Precision '!Y212),O$3="Y"),'Precision '!Y212,"")</f>
        <v/>
      </c>
      <c r="Z210" s="204" t="str">
        <f>IF(AND(ISNUMBER('Precision '!Z212),P$3="Y"),'Precision '!Z212,"")</f>
        <v/>
      </c>
      <c r="AA210" s="204"/>
      <c r="AB210" s="204"/>
      <c r="AC210" s="204"/>
      <c r="AD210" s="204"/>
      <c r="AE210" s="300">
        <v>174</v>
      </c>
      <c r="AF210" s="209" t="e">
        <f>IF(OR(ISBLANK('Precision '!C212),E$2="N"),NA(),'Precision '!C212)</f>
        <v>#N/A</v>
      </c>
      <c r="AG210" s="209" t="e">
        <f>IF(OR(ISBLANK('Precision '!D212),F$2="N"),NA(),'Precision '!D212)</f>
        <v>#N/A</v>
      </c>
      <c r="AH210" s="209" t="e">
        <f>IF(OR(ISBLANK('Precision '!E212),G$2="N"),NA(),'Precision '!E212)</f>
        <v>#N/A</v>
      </c>
      <c r="AI210" s="209" t="e">
        <f>IF(OR(ISBLANK('Precision '!F212),H$2="N"),NA(),'Precision '!F212)</f>
        <v>#N/A</v>
      </c>
      <c r="AJ210" s="209" t="e">
        <f>IF(OR(ISBLANK('Precision '!G212),I$2="N"),NA(),'Precision '!G212)</f>
        <v>#N/A</v>
      </c>
      <c r="AK210" s="209" t="e">
        <f>IF(OR(ISBLANK('Precision '!H212),J$2="N"),NA(),'Precision '!H212)</f>
        <v>#N/A</v>
      </c>
      <c r="AL210" s="209" t="e">
        <f>IF(OR(ISBLANK('Precision '!I212),K$2="N"),NA(),'Precision '!I212)</f>
        <v>#N/A</v>
      </c>
      <c r="AM210" s="209" t="e">
        <f>IF(OR(ISBLANK('Precision '!J212),L$2="N"),NA(),'Precision '!J212)</f>
        <v>#N/A</v>
      </c>
      <c r="AN210" s="209" t="e">
        <f>IF(OR(ISBLANK('Precision '!K212),M$2="N"),NA(),'Precision '!K212)</f>
        <v>#N/A</v>
      </c>
      <c r="AO210" s="209" t="e">
        <f>IF(OR(ISBLANK('Precision '!L212),N$2="N"),NA(),'Precision '!L212)</f>
        <v>#N/A</v>
      </c>
      <c r="AP210" s="209" t="e">
        <f>IF(OR(ISBLANK('Precision '!M212),O$2="N"),NA(),'Precision '!M212)</f>
        <v>#N/A</v>
      </c>
      <c r="AQ210" s="209" t="e">
        <f>IF(OR(ISBLANK('Precision '!N212),P$2="N"),NA(),'Precision '!N212)</f>
        <v>#N/A</v>
      </c>
      <c r="AR210" s="209" t="e">
        <f>IF(OR(ISBLANK('Precision '!O212),E$3="N"),NA(),'Precision '!O212)</f>
        <v>#N/A</v>
      </c>
      <c r="AS210" s="209" t="e">
        <f>IF(OR(ISBLANK('Precision '!P212),F$3="N"),NA(),'Precision '!P212)</f>
        <v>#N/A</v>
      </c>
      <c r="AT210" s="209" t="e">
        <f>IF(OR(ISBLANK('Precision '!Q212),G$3="N"),NA(),'Precision '!Q212)</f>
        <v>#N/A</v>
      </c>
      <c r="AU210" s="209" t="e">
        <f>IF(OR(ISBLANK('Precision '!R212),H$3="N"),NA(),'Precision '!R212)</f>
        <v>#N/A</v>
      </c>
      <c r="AV210" s="209" t="e">
        <f>IF(OR(ISBLANK('Precision '!S212),I$3="N"),NA(),'Precision '!S212)</f>
        <v>#N/A</v>
      </c>
      <c r="AW210" s="209" t="e">
        <f>IF(OR(ISBLANK('Precision '!T212),J$3="N"),NA(),'Precision '!T212)</f>
        <v>#N/A</v>
      </c>
      <c r="AX210" s="209" t="e">
        <f>IF(OR(ISBLANK('Precision '!U212),K$3="N"),NA(),'Precision '!U212)</f>
        <v>#N/A</v>
      </c>
      <c r="AY210" s="209" t="e">
        <f>IF(OR(ISBLANK('Precision '!V212),L$3="N"),NA(),'Precision '!V212)</f>
        <v>#N/A</v>
      </c>
      <c r="AZ210" s="209" t="e">
        <f>IF(OR(ISBLANK('Precision '!W212),M$3="N"),NA(),'Precision '!W212)</f>
        <v>#N/A</v>
      </c>
      <c r="BA210" s="209" t="e">
        <f>IF(OR(ISBLANK('Precision '!X212),N$3="N"),NA(),'Precision '!X212)</f>
        <v>#N/A</v>
      </c>
      <c r="BB210" s="209" t="e">
        <f>IF(OR(ISBLANK('Precision '!Y212),O$3="N"),NA(),'Precision '!Y212)</f>
        <v>#N/A</v>
      </c>
      <c r="BC210" s="209" t="e">
        <f>IF(OR(ISBLANK('Precision '!Z212),P$3="N"),NA(),'Precision '!Z212)</f>
        <v>#N/A</v>
      </c>
      <c r="BD210" s="204"/>
      <c r="BE210" s="204"/>
      <c r="BF210" s="204"/>
      <c r="BG210" s="204"/>
      <c r="BH210" s="204"/>
    </row>
    <row r="211" spans="1:60" x14ac:dyDescent="0.2">
      <c r="A211" s="204"/>
      <c r="B211" s="204"/>
      <c r="C211" s="204" t="str">
        <f>IF(AND(ISNUMBER('Precision '!C213),E$2="Y"),'Precision '!C213,"")</f>
        <v/>
      </c>
      <c r="D211" s="204" t="str">
        <f>IF(AND(ISNUMBER('Precision '!D213),F$2="Y"),'Precision '!D213,"")</f>
        <v/>
      </c>
      <c r="E211" s="204" t="str">
        <f>IF(AND(ISNUMBER('Precision '!E213),G$2="Y"),'Precision '!E213,"")</f>
        <v/>
      </c>
      <c r="F211" s="204" t="str">
        <f>IF(AND(ISNUMBER('Precision '!F213),H$2="Y"),'Precision '!F213,"")</f>
        <v/>
      </c>
      <c r="G211" s="204" t="str">
        <f>IF(AND(ISNUMBER('Precision '!G213),I$2="Y"),'Precision '!G213,"")</f>
        <v/>
      </c>
      <c r="H211" s="204" t="str">
        <f>IF(AND(ISNUMBER('Precision '!H213),J$2="Y"),'Precision '!H213,"")</f>
        <v/>
      </c>
      <c r="I211" s="204" t="str">
        <f>IF(AND(ISNUMBER('Precision '!I213),K$2="Y"),'Precision '!I213,"")</f>
        <v/>
      </c>
      <c r="J211" s="204" t="str">
        <f>IF(AND(ISNUMBER('Precision '!J213),L$2="Y"),'Precision '!J213,"")</f>
        <v/>
      </c>
      <c r="K211" s="204" t="str">
        <f>IF(AND(ISNUMBER('Precision '!K213),M$2="Y"),'Precision '!K213,"")</f>
        <v/>
      </c>
      <c r="L211" s="204" t="str">
        <f>IF(AND(ISNUMBER('Precision '!L213),N$2="Y"),'Precision '!L213,"")</f>
        <v/>
      </c>
      <c r="M211" s="204" t="str">
        <f>IF(AND(ISNUMBER('Precision '!M213),O$2="Y"),'Precision '!M213,"")</f>
        <v/>
      </c>
      <c r="N211" s="204" t="str">
        <f>IF(AND(ISNUMBER('Precision '!N213),P$2="Y"),'Precision '!N213,"")</f>
        <v/>
      </c>
      <c r="O211" s="204" t="str">
        <f>IF(AND(ISNUMBER('Precision '!O213),E$3="Y"),'Precision '!O213,"")</f>
        <v/>
      </c>
      <c r="P211" s="204" t="str">
        <f>IF(AND(ISNUMBER('Precision '!P213),F$3="Y"),'Precision '!P213,"")</f>
        <v/>
      </c>
      <c r="Q211" s="204" t="str">
        <f>IF(AND(ISNUMBER('Precision '!Q213),G$3="Y"),'Precision '!Q213,"")</f>
        <v/>
      </c>
      <c r="R211" s="204" t="str">
        <f>IF(AND(ISNUMBER('Precision '!R213),H$3="Y"),'Precision '!R213,"")</f>
        <v/>
      </c>
      <c r="S211" s="204" t="str">
        <f>IF(AND(ISNUMBER('Precision '!S213),I$3="Y"),'Precision '!S213,"")</f>
        <v/>
      </c>
      <c r="T211" s="204" t="str">
        <f>IF(AND(ISNUMBER('Precision '!T213),J$3="Y"),'Precision '!T213,"")</f>
        <v/>
      </c>
      <c r="U211" s="204" t="str">
        <f>IF(AND(ISNUMBER('Precision '!U213),K$3="Y"),'Precision '!U213,"")</f>
        <v/>
      </c>
      <c r="V211" s="204" t="str">
        <f>IF(AND(ISNUMBER('Precision '!V213),L$3="Y"),'Precision '!V213,"")</f>
        <v/>
      </c>
      <c r="W211" s="204" t="str">
        <f>IF(AND(ISNUMBER('Precision '!W213),M$3="Y"),'Precision '!W213,"")</f>
        <v/>
      </c>
      <c r="X211" s="204" t="str">
        <f>IF(AND(ISNUMBER('Precision '!X213),N$3="Y"),'Precision '!X213,"")</f>
        <v/>
      </c>
      <c r="Y211" s="204" t="str">
        <f>IF(AND(ISNUMBER('Precision '!Y213),O$3="Y"),'Precision '!Y213,"")</f>
        <v/>
      </c>
      <c r="Z211" s="204" t="str">
        <f>IF(AND(ISNUMBER('Precision '!Z213),P$3="Y"),'Precision '!Z213,"")</f>
        <v/>
      </c>
      <c r="AA211" s="204"/>
      <c r="AB211" s="204"/>
      <c r="AC211" s="204"/>
      <c r="AD211" s="204"/>
      <c r="AE211" s="300">
        <v>175</v>
      </c>
      <c r="AF211" s="209" t="e">
        <f>IF(OR(ISBLANK('Precision '!C213),E$2="N"),NA(),'Precision '!C213)</f>
        <v>#N/A</v>
      </c>
      <c r="AG211" s="209" t="e">
        <f>IF(OR(ISBLANK('Precision '!D213),F$2="N"),NA(),'Precision '!D213)</f>
        <v>#N/A</v>
      </c>
      <c r="AH211" s="209" t="e">
        <f>IF(OR(ISBLANK('Precision '!E213),G$2="N"),NA(),'Precision '!E213)</f>
        <v>#N/A</v>
      </c>
      <c r="AI211" s="209" t="e">
        <f>IF(OR(ISBLANK('Precision '!F213),H$2="N"),NA(),'Precision '!F213)</f>
        <v>#N/A</v>
      </c>
      <c r="AJ211" s="209" t="e">
        <f>IF(OR(ISBLANK('Precision '!G213),I$2="N"),NA(),'Precision '!G213)</f>
        <v>#N/A</v>
      </c>
      <c r="AK211" s="209" t="e">
        <f>IF(OR(ISBLANK('Precision '!H213),J$2="N"),NA(),'Precision '!H213)</f>
        <v>#N/A</v>
      </c>
      <c r="AL211" s="209" t="e">
        <f>IF(OR(ISBLANK('Precision '!I213),K$2="N"),NA(),'Precision '!I213)</f>
        <v>#N/A</v>
      </c>
      <c r="AM211" s="209" t="e">
        <f>IF(OR(ISBLANK('Precision '!J213),L$2="N"),NA(),'Precision '!J213)</f>
        <v>#N/A</v>
      </c>
      <c r="AN211" s="209" t="e">
        <f>IF(OR(ISBLANK('Precision '!K213),M$2="N"),NA(),'Precision '!K213)</f>
        <v>#N/A</v>
      </c>
      <c r="AO211" s="209" t="e">
        <f>IF(OR(ISBLANK('Precision '!L213),N$2="N"),NA(),'Precision '!L213)</f>
        <v>#N/A</v>
      </c>
      <c r="AP211" s="209" t="e">
        <f>IF(OR(ISBLANK('Precision '!M213),O$2="N"),NA(),'Precision '!M213)</f>
        <v>#N/A</v>
      </c>
      <c r="AQ211" s="209" t="e">
        <f>IF(OR(ISBLANK('Precision '!N213),P$2="N"),NA(),'Precision '!N213)</f>
        <v>#N/A</v>
      </c>
      <c r="AR211" s="209" t="e">
        <f>IF(OR(ISBLANK('Precision '!O213),E$3="N"),NA(),'Precision '!O213)</f>
        <v>#N/A</v>
      </c>
      <c r="AS211" s="209" t="e">
        <f>IF(OR(ISBLANK('Precision '!P213),F$3="N"),NA(),'Precision '!P213)</f>
        <v>#N/A</v>
      </c>
      <c r="AT211" s="209" t="e">
        <f>IF(OR(ISBLANK('Precision '!Q213),G$3="N"),NA(),'Precision '!Q213)</f>
        <v>#N/A</v>
      </c>
      <c r="AU211" s="209" t="e">
        <f>IF(OR(ISBLANK('Precision '!R213),H$3="N"),NA(),'Precision '!R213)</f>
        <v>#N/A</v>
      </c>
      <c r="AV211" s="209" t="e">
        <f>IF(OR(ISBLANK('Precision '!S213),I$3="N"),NA(),'Precision '!S213)</f>
        <v>#N/A</v>
      </c>
      <c r="AW211" s="209" t="e">
        <f>IF(OR(ISBLANK('Precision '!T213),J$3="N"),NA(),'Precision '!T213)</f>
        <v>#N/A</v>
      </c>
      <c r="AX211" s="209" t="e">
        <f>IF(OR(ISBLANK('Precision '!U213),K$3="N"),NA(),'Precision '!U213)</f>
        <v>#N/A</v>
      </c>
      <c r="AY211" s="209" t="e">
        <f>IF(OR(ISBLANK('Precision '!V213),L$3="N"),NA(),'Precision '!V213)</f>
        <v>#N/A</v>
      </c>
      <c r="AZ211" s="209" t="e">
        <f>IF(OR(ISBLANK('Precision '!W213),M$3="N"),NA(),'Precision '!W213)</f>
        <v>#N/A</v>
      </c>
      <c r="BA211" s="209" t="e">
        <f>IF(OR(ISBLANK('Precision '!X213),N$3="N"),NA(),'Precision '!X213)</f>
        <v>#N/A</v>
      </c>
      <c r="BB211" s="209" t="e">
        <f>IF(OR(ISBLANK('Precision '!Y213),O$3="N"),NA(),'Precision '!Y213)</f>
        <v>#N/A</v>
      </c>
      <c r="BC211" s="209" t="e">
        <f>IF(OR(ISBLANK('Precision '!Z213),P$3="N"),NA(),'Precision '!Z213)</f>
        <v>#N/A</v>
      </c>
      <c r="BD211" s="204"/>
      <c r="BE211" s="204"/>
      <c r="BF211" s="204"/>
      <c r="BG211" s="204"/>
      <c r="BH211" s="204"/>
    </row>
    <row r="212" spans="1:60" x14ac:dyDescent="0.2">
      <c r="A212" s="204"/>
      <c r="B212" s="204"/>
      <c r="C212" s="204" t="str">
        <f>IF(AND(ISNUMBER('Precision '!C214),E$2="Y"),'Precision '!C214,"")</f>
        <v/>
      </c>
      <c r="D212" s="204" t="str">
        <f>IF(AND(ISNUMBER('Precision '!D214),F$2="Y"),'Precision '!D214,"")</f>
        <v/>
      </c>
      <c r="E212" s="204" t="str">
        <f>IF(AND(ISNUMBER('Precision '!E214),G$2="Y"),'Precision '!E214,"")</f>
        <v/>
      </c>
      <c r="F212" s="204" t="str">
        <f>IF(AND(ISNUMBER('Precision '!F214),H$2="Y"),'Precision '!F214,"")</f>
        <v/>
      </c>
      <c r="G212" s="204" t="str">
        <f>IF(AND(ISNUMBER('Precision '!G214),I$2="Y"),'Precision '!G214,"")</f>
        <v/>
      </c>
      <c r="H212" s="204" t="str">
        <f>IF(AND(ISNUMBER('Precision '!H214),J$2="Y"),'Precision '!H214,"")</f>
        <v/>
      </c>
      <c r="I212" s="204" t="str">
        <f>IF(AND(ISNUMBER('Precision '!I214),K$2="Y"),'Precision '!I214,"")</f>
        <v/>
      </c>
      <c r="J212" s="204" t="str">
        <f>IF(AND(ISNUMBER('Precision '!J214),L$2="Y"),'Precision '!J214,"")</f>
        <v/>
      </c>
      <c r="K212" s="204" t="str">
        <f>IF(AND(ISNUMBER('Precision '!K214),M$2="Y"),'Precision '!K214,"")</f>
        <v/>
      </c>
      <c r="L212" s="204" t="str">
        <f>IF(AND(ISNUMBER('Precision '!L214),N$2="Y"),'Precision '!L214,"")</f>
        <v/>
      </c>
      <c r="M212" s="204" t="str">
        <f>IF(AND(ISNUMBER('Precision '!M214),O$2="Y"),'Precision '!M214,"")</f>
        <v/>
      </c>
      <c r="N212" s="204" t="str">
        <f>IF(AND(ISNUMBER('Precision '!N214),P$2="Y"),'Precision '!N214,"")</f>
        <v/>
      </c>
      <c r="O212" s="204" t="str">
        <f>IF(AND(ISNUMBER('Precision '!O214),E$3="Y"),'Precision '!O214,"")</f>
        <v/>
      </c>
      <c r="P212" s="204" t="str">
        <f>IF(AND(ISNUMBER('Precision '!P214),F$3="Y"),'Precision '!P214,"")</f>
        <v/>
      </c>
      <c r="Q212" s="204" t="str">
        <f>IF(AND(ISNUMBER('Precision '!Q214),G$3="Y"),'Precision '!Q214,"")</f>
        <v/>
      </c>
      <c r="R212" s="204" t="str">
        <f>IF(AND(ISNUMBER('Precision '!R214),H$3="Y"),'Precision '!R214,"")</f>
        <v/>
      </c>
      <c r="S212" s="204" t="str">
        <f>IF(AND(ISNUMBER('Precision '!S214),I$3="Y"),'Precision '!S214,"")</f>
        <v/>
      </c>
      <c r="T212" s="204" t="str">
        <f>IF(AND(ISNUMBER('Precision '!T214),J$3="Y"),'Precision '!T214,"")</f>
        <v/>
      </c>
      <c r="U212" s="204" t="str">
        <f>IF(AND(ISNUMBER('Precision '!U214),K$3="Y"),'Precision '!U214,"")</f>
        <v/>
      </c>
      <c r="V212" s="204" t="str">
        <f>IF(AND(ISNUMBER('Precision '!V214),L$3="Y"),'Precision '!V214,"")</f>
        <v/>
      </c>
      <c r="W212" s="204" t="str">
        <f>IF(AND(ISNUMBER('Precision '!W214),M$3="Y"),'Precision '!W214,"")</f>
        <v/>
      </c>
      <c r="X212" s="204" t="str">
        <f>IF(AND(ISNUMBER('Precision '!X214),N$3="Y"),'Precision '!X214,"")</f>
        <v/>
      </c>
      <c r="Y212" s="204" t="str">
        <f>IF(AND(ISNUMBER('Precision '!Y214),O$3="Y"),'Precision '!Y214,"")</f>
        <v/>
      </c>
      <c r="Z212" s="204" t="str">
        <f>IF(AND(ISNUMBER('Precision '!Z214),P$3="Y"),'Precision '!Z214,"")</f>
        <v/>
      </c>
      <c r="AA212" s="204"/>
      <c r="AB212" s="204"/>
      <c r="AC212" s="204"/>
      <c r="AD212" s="204"/>
      <c r="AE212" s="300">
        <v>176</v>
      </c>
      <c r="AF212" s="209" t="e">
        <f>IF(OR(ISBLANK('Precision '!C214),E$2="N"),NA(),'Precision '!C214)</f>
        <v>#N/A</v>
      </c>
      <c r="AG212" s="209" t="e">
        <f>IF(OR(ISBLANK('Precision '!D214),F$2="N"),NA(),'Precision '!D214)</f>
        <v>#N/A</v>
      </c>
      <c r="AH212" s="209" t="e">
        <f>IF(OR(ISBLANK('Precision '!E214),G$2="N"),NA(),'Precision '!E214)</f>
        <v>#N/A</v>
      </c>
      <c r="AI212" s="209" t="e">
        <f>IF(OR(ISBLANK('Precision '!F214),H$2="N"),NA(),'Precision '!F214)</f>
        <v>#N/A</v>
      </c>
      <c r="AJ212" s="209" t="e">
        <f>IF(OR(ISBLANK('Precision '!G214),I$2="N"),NA(),'Precision '!G214)</f>
        <v>#N/A</v>
      </c>
      <c r="AK212" s="209" t="e">
        <f>IF(OR(ISBLANK('Precision '!H214),J$2="N"),NA(),'Precision '!H214)</f>
        <v>#N/A</v>
      </c>
      <c r="AL212" s="209" t="e">
        <f>IF(OR(ISBLANK('Precision '!I214),K$2="N"),NA(),'Precision '!I214)</f>
        <v>#N/A</v>
      </c>
      <c r="AM212" s="209" t="e">
        <f>IF(OR(ISBLANK('Precision '!J214),L$2="N"),NA(),'Precision '!J214)</f>
        <v>#N/A</v>
      </c>
      <c r="AN212" s="209" t="e">
        <f>IF(OR(ISBLANK('Precision '!K214),M$2="N"),NA(),'Precision '!K214)</f>
        <v>#N/A</v>
      </c>
      <c r="AO212" s="209" t="e">
        <f>IF(OR(ISBLANK('Precision '!L214),N$2="N"),NA(),'Precision '!L214)</f>
        <v>#N/A</v>
      </c>
      <c r="AP212" s="209" t="e">
        <f>IF(OR(ISBLANK('Precision '!M214),O$2="N"),NA(),'Precision '!M214)</f>
        <v>#N/A</v>
      </c>
      <c r="AQ212" s="209" t="e">
        <f>IF(OR(ISBLANK('Precision '!N214),P$2="N"),NA(),'Precision '!N214)</f>
        <v>#N/A</v>
      </c>
      <c r="AR212" s="209" t="e">
        <f>IF(OR(ISBLANK('Precision '!O214),E$3="N"),NA(),'Precision '!O214)</f>
        <v>#N/A</v>
      </c>
      <c r="AS212" s="209" t="e">
        <f>IF(OR(ISBLANK('Precision '!P214),F$3="N"),NA(),'Precision '!P214)</f>
        <v>#N/A</v>
      </c>
      <c r="AT212" s="209" t="e">
        <f>IF(OR(ISBLANK('Precision '!Q214),G$3="N"),NA(),'Precision '!Q214)</f>
        <v>#N/A</v>
      </c>
      <c r="AU212" s="209" t="e">
        <f>IF(OR(ISBLANK('Precision '!R214),H$3="N"),NA(),'Precision '!R214)</f>
        <v>#N/A</v>
      </c>
      <c r="AV212" s="209" t="e">
        <f>IF(OR(ISBLANK('Precision '!S214),I$3="N"),NA(),'Precision '!S214)</f>
        <v>#N/A</v>
      </c>
      <c r="AW212" s="209" t="e">
        <f>IF(OR(ISBLANK('Precision '!T214),J$3="N"),NA(),'Precision '!T214)</f>
        <v>#N/A</v>
      </c>
      <c r="AX212" s="209" t="e">
        <f>IF(OR(ISBLANK('Precision '!U214),K$3="N"),NA(),'Precision '!U214)</f>
        <v>#N/A</v>
      </c>
      <c r="AY212" s="209" t="e">
        <f>IF(OR(ISBLANK('Precision '!V214),L$3="N"),NA(),'Precision '!V214)</f>
        <v>#N/A</v>
      </c>
      <c r="AZ212" s="209" t="e">
        <f>IF(OR(ISBLANK('Precision '!W214),M$3="N"),NA(),'Precision '!W214)</f>
        <v>#N/A</v>
      </c>
      <c r="BA212" s="209" t="e">
        <f>IF(OR(ISBLANK('Precision '!X214),N$3="N"),NA(),'Precision '!X214)</f>
        <v>#N/A</v>
      </c>
      <c r="BB212" s="209" t="e">
        <f>IF(OR(ISBLANK('Precision '!Y214),O$3="N"),NA(),'Precision '!Y214)</f>
        <v>#N/A</v>
      </c>
      <c r="BC212" s="209" t="e">
        <f>IF(OR(ISBLANK('Precision '!Z214),P$3="N"),NA(),'Precision '!Z214)</f>
        <v>#N/A</v>
      </c>
      <c r="BD212" s="204"/>
      <c r="BE212" s="204"/>
      <c r="BF212" s="204"/>
      <c r="BG212" s="204"/>
      <c r="BH212" s="204"/>
    </row>
    <row r="213" spans="1:60" x14ac:dyDescent="0.2">
      <c r="A213" s="204"/>
      <c r="B213" s="204"/>
      <c r="C213" s="204" t="str">
        <f>IF(AND(ISNUMBER('Precision '!C215),E$2="Y"),'Precision '!C215,"")</f>
        <v/>
      </c>
      <c r="D213" s="204" t="str">
        <f>IF(AND(ISNUMBER('Precision '!D215),F$2="Y"),'Precision '!D215,"")</f>
        <v/>
      </c>
      <c r="E213" s="204" t="str">
        <f>IF(AND(ISNUMBER('Precision '!E215),G$2="Y"),'Precision '!E215,"")</f>
        <v/>
      </c>
      <c r="F213" s="204" t="str">
        <f>IF(AND(ISNUMBER('Precision '!F215),H$2="Y"),'Precision '!F215,"")</f>
        <v/>
      </c>
      <c r="G213" s="204" t="str">
        <f>IF(AND(ISNUMBER('Precision '!G215),I$2="Y"),'Precision '!G215,"")</f>
        <v/>
      </c>
      <c r="H213" s="204" t="str">
        <f>IF(AND(ISNUMBER('Precision '!H215),J$2="Y"),'Precision '!H215,"")</f>
        <v/>
      </c>
      <c r="I213" s="204" t="str">
        <f>IF(AND(ISNUMBER('Precision '!I215),K$2="Y"),'Precision '!I215,"")</f>
        <v/>
      </c>
      <c r="J213" s="204" t="str">
        <f>IF(AND(ISNUMBER('Precision '!J215),L$2="Y"),'Precision '!J215,"")</f>
        <v/>
      </c>
      <c r="K213" s="204" t="str">
        <f>IF(AND(ISNUMBER('Precision '!K215),M$2="Y"),'Precision '!K215,"")</f>
        <v/>
      </c>
      <c r="L213" s="204" t="str">
        <f>IF(AND(ISNUMBER('Precision '!L215),N$2="Y"),'Precision '!L215,"")</f>
        <v/>
      </c>
      <c r="M213" s="204" t="str">
        <f>IF(AND(ISNUMBER('Precision '!M215),O$2="Y"),'Precision '!M215,"")</f>
        <v/>
      </c>
      <c r="N213" s="204" t="str">
        <f>IF(AND(ISNUMBER('Precision '!N215),P$2="Y"),'Precision '!N215,"")</f>
        <v/>
      </c>
      <c r="O213" s="204" t="str">
        <f>IF(AND(ISNUMBER('Precision '!O215),E$3="Y"),'Precision '!O215,"")</f>
        <v/>
      </c>
      <c r="P213" s="204" t="str">
        <f>IF(AND(ISNUMBER('Precision '!P215),F$3="Y"),'Precision '!P215,"")</f>
        <v/>
      </c>
      <c r="Q213" s="204" t="str">
        <f>IF(AND(ISNUMBER('Precision '!Q215),G$3="Y"),'Precision '!Q215,"")</f>
        <v/>
      </c>
      <c r="R213" s="204" t="str">
        <f>IF(AND(ISNUMBER('Precision '!R215),H$3="Y"),'Precision '!R215,"")</f>
        <v/>
      </c>
      <c r="S213" s="204" t="str">
        <f>IF(AND(ISNUMBER('Precision '!S215),I$3="Y"),'Precision '!S215,"")</f>
        <v/>
      </c>
      <c r="T213" s="204" t="str">
        <f>IF(AND(ISNUMBER('Precision '!T215),J$3="Y"),'Precision '!T215,"")</f>
        <v/>
      </c>
      <c r="U213" s="204" t="str">
        <f>IF(AND(ISNUMBER('Precision '!U215),K$3="Y"),'Precision '!U215,"")</f>
        <v/>
      </c>
      <c r="V213" s="204" t="str">
        <f>IF(AND(ISNUMBER('Precision '!V215),L$3="Y"),'Precision '!V215,"")</f>
        <v/>
      </c>
      <c r="W213" s="204" t="str">
        <f>IF(AND(ISNUMBER('Precision '!W215),M$3="Y"),'Precision '!W215,"")</f>
        <v/>
      </c>
      <c r="X213" s="204" t="str">
        <f>IF(AND(ISNUMBER('Precision '!X215),N$3="Y"),'Precision '!X215,"")</f>
        <v/>
      </c>
      <c r="Y213" s="204" t="str">
        <f>IF(AND(ISNUMBER('Precision '!Y215),O$3="Y"),'Precision '!Y215,"")</f>
        <v/>
      </c>
      <c r="Z213" s="204" t="str">
        <f>IF(AND(ISNUMBER('Precision '!Z215),P$3="Y"),'Precision '!Z215,"")</f>
        <v/>
      </c>
      <c r="AA213" s="204"/>
      <c r="AB213" s="204"/>
      <c r="AC213" s="204"/>
      <c r="AD213" s="204"/>
      <c r="AE213" s="300">
        <v>177</v>
      </c>
      <c r="AF213" s="209" t="e">
        <f>IF(OR(ISBLANK('Precision '!C215),E$2="N"),NA(),'Precision '!C215)</f>
        <v>#N/A</v>
      </c>
      <c r="AG213" s="209" t="e">
        <f>IF(OR(ISBLANK('Precision '!D215),F$2="N"),NA(),'Precision '!D215)</f>
        <v>#N/A</v>
      </c>
      <c r="AH213" s="209" t="e">
        <f>IF(OR(ISBLANK('Precision '!E215),G$2="N"),NA(),'Precision '!E215)</f>
        <v>#N/A</v>
      </c>
      <c r="AI213" s="209" t="e">
        <f>IF(OR(ISBLANK('Precision '!F215),H$2="N"),NA(),'Precision '!F215)</f>
        <v>#N/A</v>
      </c>
      <c r="AJ213" s="209" t="e">
        <f>IF(OR(ISBLANK('Precision '!G215),I$2="N"),NA(),'Precision '!G215)</f>
        <v>#N/A</v>
      </c>
      <c r="AK213" s="209" t="e">
        <f>IF(OR(ISBLANK('Precision '!H215),J$2="N"),NA(),'Precision '!H215)</f>
        <v>#N/A</v>
      </c>
      <c r="AL213" s="209" t="e">
        <f>IF(OR(ISBLANK('Precision '!I215),K$2="N"),NA(),'Precision '!I215)</f>
        <v>#N/A</v>
      </c>
      <c r="AM213" s="209" t="e">
        <f>IF(OR(ISBLANK('Precision '!J215),L$2="N"),NA(),'Precision '!J215)</f>
        <v>#N/A</v>
      </c>
      <c r="AN213" s="209" t="e">
        <f>IF(OR(ISBLANK('Precision '!K215),M$2="N"),NA(),'Precision '!K215)</f>
        <v>#N/A</v>
      </c>
      <c r="AO213" s="209" t="e">
        <f>IF(OR(ISBLANK('Precision '!L215),N$2="N"),NA(),'Precision '!L215)</f>
        <v>#N/A</v>
      </c>
      <c r="AP213" s="209" t="e">
        <f>IF(OR(ISBLANK('Precision '!M215),O$2="N"),NA(),'Precision '!M215)</f>
        <v>#N/A</v>
      </c>
      <c r="AQ213" s="209" t="e">
        <f>IF(OR(ISBLANK('Precision '!N215),P$2="N"),NA(),'Precision '!N215)</f>
        <v>#N/A</v>
      </c>
      <c r="AR213" s="209" t="e">
        <f>IF(OR(ISBLANK('Precision '!O215),E$3="N"),NA(),'Precision '!O215)</f>
        <v>#N/A</v>
      </c>
      <c r="AS213" s="209" t="e">
        <f>IF(OR(ISBLANK('Precision '!P215),F$3="N"),NA(),'Precision '!P215)</f>
        <v>#N/A</v>
      </c>
      <c r="AT213" s="209" t="e">
        <f>IF(OR(ISBLANK('Precision '!Q215),G$3="N"),NA(),'Precision '!Q215)</f>
        <v>#N/A</v>
      </c>
      <c r="AU213" s="209" t="e">
        <f>IF(OR(ISBLANK('Precision '!R215),H$3="N"),NA(),'Precision '!R215)</f>
        <v>#N/A</v>
      </c>
      <c r="AV213" s="209" t="e">
        <f>IF(OR(ISBLANK('Precision '!S215),I$3="N"),NA(),'Precision '!S215)</f>
        <v>#N/A</v>
      </c>
      <c r="AW213" s="209" t="e">
        <f>IF(OR(ISBLANK('Precision '!T215),J$3="N"),NA(),'Precision '!T215)</f>
        <v>#N/A</v>
      </c>
      <c r="AX213" s="209" t="e">
        <f>IF(OR(ISBLANK('Precision '!U215),K$3="N"),NA(),'Precision '!U215)</f>
        <v>#N/A</v>
      </c>
      <c r="AY213" s="209" t="e">
        <f>IF(OR(ISBLANK('Precision '!V215),L$3="N"),NA(),'Precision '!V215)</f>
        <v>#N/A</v>
      </c>
      <c r="AZ213" s="209" t="e">
        <f>IF(OR(ISBLANK('Precision '!W215),M$3="N"),NA(),'Precision '!W215)</f>
        <v>#N/A</v>
      </c>
      <c r="BA213" s="209" t="e">
        <f>IF(OR(ISBLANK('Precision '!X215),N$3="N"),NA(),'Precision '!X215)</f>
        <v>#N/A</v>
      </c>
      <c r="BB213" s="209" t="e">
        <f>IF(OR(ISBLANK('Precision '!Y215),O$3="N"),NA(),'Precision '!Y215)</f>
        <v>#N/A</v>
      </c>
      <c r="BC213" s="209" t="e">
        <f>IF(OR(ISBLANK('Precision '!Z215),P$3="N"),NA(),'Precision '!Z215)</f>
        <v>#N/A</v>
      </c>
      <c r="BD213" s="204"/>
      <c r="BE213" s="204"/>
      <c r="BF213" s="204"/>
      <c r="BG213" s="204"/>
      <c r="BH213" s="204"/>
    </row>
    <row r="214" spans="1:60" x14ac:dyDescent="0.2">
      <c r="A214" s="204"/>
      <c r="B214" s="204"/>
      <c r="C214" s="204" t="str">
        <f>IF(AND(ISNUMBER('Precision '!C216),E$2="Y"),'Precision '!C216,"")</f>
        <v/>
      </c>
      <c r="D214" s="204" t="str">
        <f>IF(AND(ISNUMBER('Precision '!D216),F$2="Y"),'Precision '!D216,"")</f>
        <v/>
      </c>
      <c r="E214" s="204" t="str">
        <f>IF(AND(ISNUMBER('Precision '!E216),G$2="Y"),'Precision '!E216,"")</f>
        <v/>
      </c>
      <c r="F214" s="204" t="str">
        <f>IF(AND(ISNUMBER('Precision '!F216),H$2="Y"),'Precision '!F216,"")</f>
        <v/>
      </c>
      <c r="G214" s="204" t="str">
        <f>IF(AND(ISNUMBER('Precision '!G216),I$2="Y"),'Precision '!G216,"")</f>
        <v/>
      </c>
      <c r="H214" s="204" t="str">
        <f>IF(AND(ISNUMBER('Precision '!H216),J$2="Y"),'Precision '!H216,"")</f>
        <v/>
      </c>
      <c r="I214" s="204" t="str">
        <f>IF(AND(ISNUMBER('Precision '!I216),K$2="Y"),'Precision '!I216,"")</f>
        <v/>
      </c>
      <c r="J214" s="204" t="str">
        <f>IF(AND(ISNUMBER('Precision '!J216),L$2="Y"),'Precision '!J216,"")</f>
        <v/>
      </c>
      <c r="K214" s="204" t="str">
        <f>IF(AND(ISNUMBER('Precision '!K216),M$2="Y"),'Precision '!K216,"")</f>
        <v/>
      </c>
      <c r="L214" s="204" t="str">
        <f>IF(AND(ISNUMBER('Precision '!L216),N$2="Y"),'Precision '!L216,"")</f>
        <v/>
      </c>
      <c r="M214" s="204" t="str">
        <f>IF(AND(ISNUMBER('Precision '!M216),O$2="Y"),'Precision '!M216,"")</f>
        <v/>
      </c>
      <c r="N214" s="204" t="str">
        <f>IF(AND(ISNUMBER('Precision '!N216),P$2="Y"),'Precision '!N216,"")</f>
        <v/>
      </c>
      <c r="O214" s="204" t="str">
        <f>IF(AND(ISNUMBER('Precision '!O216),E$3="Y"),'Precision '!O216,"")</f>
        <v/>
      </c>
      <c r="P214" s="204" t="str">
        <f>IF(AND(ISNUMBER('Precision '!P216),F$3="Y"),'Precision '!P216,"")</f>
        <v/>
      </c>
      <c r="Q214" s="204" t="str">
        <f>IF(AND(ISNUMBER('Precision '!Q216),G$3="Y"),'Precision '!Q216,"")</f>
        <v/>
      </c>
      <c r="R214" s="204" t="str">
        <f>IF(AND(ISNUMBER('Precision '!R216),H$3="Y"),'Precision '!R216,"")</f>
        <v/>
      </c>
      <c r="S214" s="204" t="str">
        <f>IF(AND(ISNUMBER('Precision '!S216),I$3="Y"),'Precision '!S216,"")</f>
        <v/>
      </c>
      <c r="T214" s="204" t="str">
        <f>IF(AND(ISNUMBER('Precision '!T216),J$3="Y"),'Precision '!T216,"")</f>
        <v/>
      </c>
      <c r="U214" s="204" t="str">
        <f>IF(AND(ISNUMBER('Precision '!U216),K$3="Y"),'Precision '!U216,"")</f>
        <v/>
      </c>
      <c r="V214" s="204" t="str">
        <f>IF(AND(ISNUMBER('Precision '!V216),L$3="Y"),'Precision '!V216,"")</f>
        <v/>
      </c>
      <c r="W214" s="204" t="str">
        <f>IF(AND(ISNUMBER('Precision '!W216),M$3="Y"),'Precision '!W216,"")</f>
        <v/>
      </c>
      <c r="X214" s="204" t="str">
        <f>IF(AND(ISNUMBER('Precision '!X216),N$3="Y"),'Precision '!X216,"")</f>
        <v/>
      </c>
      <c r="Y214" s="204" t="str">
        <f>IF(AND(ISNUMBER('Precision '!Y216),O$3="Y"),'Precision '!Y216,"")</f>
        <v/>
      </c>
      <c r="Z214" s="204" t="str">
        <f>IF(AND(ISNUMBER('Precision '!Z216),P$3="Y"),'Precision '!Z216,"")</f>
        <v/>
      </c>
      <c r="AA214" s="204"/>
      <c r="AB214" s="204"/>
      <c r="AC214" s="204"/>
      <c r="AD214" s="204"/>
      <c r="AE214" s="300">
        <v>178</v>
      </c>
      <c r="AF214" s="209" t="e">
        <f>IF(OR(ISBLANK('Precision '!C216),E$2="N"),NA(),'Precision '!C216)</f>
        <v>#N/A</v>
      </c>
      <c r="AG214" s="209" t="e">
        <f>IF(OR(ISBLANK('Precision '!D216),F$2="N"),NA(),'Precision '!D216)</f>
        <v>#N/A</v>
      </c>
      <c r="AH214" s="209" t="e">
        <f>IF(OR(ISBLANK('Precision '!E216),G$2="N"),NA(),'Precision '!E216)</f>
        <v>#N/A</v>
      </c>
      <c r="AI214" s="209" t="e">
        <f>IF(OR(ISBLANK('Precision '!F216),H$2="N"),NA(),'Precision '!F216)</f>
        <v>#N/A</v>
      </c>
      <c r="AJ214" s="209" t="e">
        <f>IF(OR(ISBLANK('Precision '!G216),I$2="N"),NA(),'Precision '!G216)</f>
        <v>#N/A</v>
      </c>
      <c r="AK214" s="209" t="e">
        <f>IF(OR(ISBLANK('Precision '!H216),J$2="N"),NA(),'Precision '!H216)</f>
        <v>#N/A</v>
      </c>
      <c r="AL214" s="209" t="e">
        <f>IF(OR(ISBLANK('Precision '!I216),K$2="N"),NA(),'Precision '!I216)</f>
        <v>#N/A</v>
      </c>
      <c r="AM214" s="209" t="e">
        <f>IF(OR(ISBLANK('Precision '!J216),L$2="N"),NA(),'Precision '!J216)</f>
        <v>#N/A</v>
      </c>
      <c r="AN214" s="209" t="e">
        <f>IF(OR(ISBLANK('Precision '!K216),M$2="N"),NA(),'Precision '!K216)</f>
        <v>#N/A</v>
      </c>
      <c r="AO214" s="209" t="e">
        <f>IF(OR(ISBLANK('Precision '!L216),N$2="N"),NA(),'Precision '!L216)</f>
        <v>#N/A</v>
      </c>
      <c r="AP214" s="209" t="e">
        <f>IF(OR(ISBLANK('Precision '!M216),O$2="N"),NA(),'Precision '!M216)</f>
        <v>#N/A</v>
      </c>
      <c r="AQ214" s="209" t="e">
        <f>IF(OR(ISBLANK('Precision '!N216),P$2="N"),NA(),'Precision '!N216)</f>
        <v>#N/A</v>
      </c>
      <c r="AR214" s="209" t="e">
        <f>IF(OR(ISBLANK('Precision '!O216),E$3="N"),NA(),'Precision '!O216)</f>
        <v>#N/A</v>
      </c>
      <c r="AS214" s="209" t="e">
        <f>IF(OR(ISBLANK('Precision '!P216),F$3="N"),NA(),'Precision '!P216)</f>
        <v>#N/A</v>
      </c>
      <c r="AT214" s="209" t="e">
        <f>IF(OR(ISBLANK('Precision '!Q216),G$3="N"),NA(),'Precision '!Q216)</f>
        <v>#N/A</v>
      </c>
      <c r="AU214" s="209" t="e">
        <f>IF(OR(ISBLANK('Precision '!R216),H$3="N"),NA(),'Precision '!R216)</f>
        <v>#N/A</v>
      </c>
      <c r="AV214" s="209" t="e">
        <f>IF(OR(ISBLANK('Precision '!S216),I$3="N"),NA(),'Precision '!S216)</f>
        <v>#N/A</v>
      </c>
      <c r="AW214" s="209" t="e">
        <f>IF(OR(ISBLANK('Precision '!T216),J$3="N"),NA(),'Precision '!T216)</f>
        <v>#N/A</v>
      </c>
      <c r="AX214" s="209" t="e">
        <f>IF(OR(ISBLANK('Precision '!U216),K$3="N"),NA(),'Precision '!U216)</f>
        <v>#N/A</v>
      </c>
      <c r="AY214" s="209" t="e">
        <f>IF(OR(ISBLANK('Precision '!V216),L$3="N"),NA(),'Precision '!V216)</f>
        <v>#N/A</v>
      </c>
      <c r="AZ214" s="209" t="e">
        <f>IF(OR(ISBLANK('Precision '!W216),M$3="N"),NA(),'Precision '!W216)</f>
        <v>#N/A</v>
      </c>
      <c r="BA214" s="209" t="e">
        <f>IF(OR(ISBLANK('Precision '!X216),N$3="N"),NA(),'Precision '!X216)</f>
        <v>#N/A</v>
      </c>
      <c r="BB214" s="209" t="e">
        <f>IF(OR(ISBLANK('Precision '!Y216),O$3="N"),NA(),'Precision '!Y216)</f>
        <v>#N/A</v>
      </c>
      <c r="BC214" s="209" t="e">
        <f>IF(OR(ISBLANK('Precision '!Z216),P$3="N"),NA(),'Precision '!Z216)</f>
        <v>#N/A</v>
      </c>
      <c r="BD214" s="204"/>
      <c r="BE214" s="204"/>
      <c r="BF214" s="204"/>
      <c r="BG214" s="204"/>
      <c r="BH214" s="204"/>
    </row>
    <row r="215" spans="1:60" x14ac:dyDescent="0.2">
      <c r="A215" s="204"/>
      <c r="B215" s="204"/>
      <c r="C215" s="204" t="str">
        <f>IF(AND(ISNUMBER('Precision '!C217),E$2="Y"),'Precision '!C217,"")</f>
        <v/>
      </c>
      <c r="D215" s="204" t="str">
        <f>IF(AND(ISNUMBER('Precision '!D217),F$2="Y"),'Precision '!D217,"")</f>
        <v/>
      </c>
      <c r="E215" s="204" t="str">
        <f>IF(AND(ISNUMBER('Precision '!E217),G$2="Y"),'Precision '!E217,"")</f>
        <v/>
      </c>
      <c r="F215" s="204" t="str">
        <f>IF(AND(ISNUMBER('Precision '!F217),H$2="Y"),'Precision '!F217,"")</f>
        <v/>
      </c>
      <c r="G215" s="204" t="str">
        <f>IF(AND(ISNUMBER('Precision '!G217),I$2="Y"),'Precision '!G217,"")</f>
        <v/>
      </c>
      <c r="H215" s="204" t="str">
        <f>IF(AND(ISNUMBER('Precision '!H217),J$2="Y"),'Precision '!H217,"")</f>
        <v/>
      </c>
      <c r="I215" s="204" t="str">
        <f>IF(AND(ISNUMBER('Precision '!I217),K$2="Y"),'Precision '!I217,"")</f>
        <v/>
      </c>
      <c r="J215" s="204" t="str">
        <f>IF(AND(ISNUMBER('Precision '!J217),L$2="Y"),'Precision '!J217,"")</f>
        <v/>
      </c>
      <c r="K215" s="204" t="str">
        <f>IF(AND(ISNUMBER('Precision '!K217),M$2="Y"),'Precision '!K217,"")</f>
        <v/>
      </c>
      <c r="L215" s="204" t="str">
        <f>IF(AND(ISNUMBER('Precision '!L217),N$2="Y"),'Precision '!L217,"")</f>
        <v/>
      </c>
      <c r="M215" s="204" t="str">
        <f>IF(AND(ISNUMBER('Precision '!M217),O$2="Y"),'Precision '!M217,"")</f>
        <v/>
      </c>
      <c r="N215" s="204" t="str">
        <f>IF(AND(ISNUMBER('Precision '!N217),P$2="Y"),'Precision '!N217,"")</f>
        <v/>
      </c>
      <c r="O215" s="204" t="str">
        <f>IF(AND(ISNUMBER('Precision '!O217),E$3="Y"),'Precision '!O217,"")</f>
        <v/>
      </c>
      <c r="P215" s="204" t="str">
        <f>IF(AND(ISNUMBER('Precision '!P217),F$3="Y"),'Precision '!P217,"")</f>
        <v/>
      </c>
      <c r="Q215" s="204" t="str">
        <f>IF(AND(ISNUMBER('Precision '!Q217),G$3="Y"),'Precision '!Q217,"")</f>
        <v/>
      </c>
      <c r="R215" s="204" t="str">
        <f>IF(AND(ISNUMBER('Precision '!R217),H$3="Y"),'Precision '!R217,"")</f>
        <v/>
      </c>
      <c r="S215" s="204" t="str">
        <f>IF(AND(ISNUMBER('Precision '!S217),I$3="Y"),'Precision '!S217,"")</f>
        <v/>
      </c>
      <c r="T215" s="204" t="str">
        <f>IF(AND(ISNUMBER('Precision '!T217),J$3="Y"),'Precision '!T217,"")</f>
        <v/>
      </c>
      <c r="U215" s="204" t="str">
        <f>IF(AND(ISNUMBER('Precision '!U217),K$3="Y"),'Precision '!U217,"")</f>
        <v/>
      </c>
      <c r="V215" s="204" t="str">
        <f>IF(AND(ISNUMBER('Precision '!V217),L$3="Y"),'Precision '!V217,"")</f>
        <v/>
      </c>
      <c r="W215" s="204" t="str">
        <f>IF(AND(ISNUMBER('Precision '!W217),M$3="Y"),'Precision '!W217,"")</f>
        <v/>
      </c>
      <c r="X215" s="204" t="str">
        <f>IF(AND(ISNUMBER('Precision '!X217),N$3="Y"),'Precision '!X217,"")</f>
        <v/>
      </c>
      <c r="Y215" s="204" t="str">
        <f>IF(AND(ISNUMBER('Precision '!Y217),O$3="Y"),'Precision '!Y217,"")</f>
        <v/>
      </c>
      <c r="Z215" s="204" t="str">
        <f>IF(AND(ISNUMBER('Precision '!Z217),P$3="Y"),'Precision '!Z217,"")</f>
        <v/>
      </c>
      <c r="AA215" s="204"/>
      <c r="AB215" s="204"/>
      <c r="AC215" s="204"/>
      <c r="AD215" s="204"/>
      <c r="AE215" s="300">
        <v>179</v>
      </c>
      <c r="AF215" s="209" t="e">
        <f>IF(OR(ISBLANK('Precision '!C217),E$2="N"),NA(),'Precision '!C217)</f>
        <v>#N/A</v>
      </c>
      <c r="AG215" s="209" t="e">
        <f>IF(OR(ISBLANK('Precision '!D217),F$2="N"),NA(),'Precision '!D217)</f>
        <v>#N/A</v>
      </c>
      <c r="AH215" s="209" t="e">
        <f>IF(OR(ISBLANK('Precision '!E217),G$2="N"),NA(),'Precision '!E217)</f>
        <v>#N/A</v>
      </c>
      <c r="AI215" s="209" t="e">
        <f>IF(OR(ISBLANK('Precision '!F217),H$2="N"),NA(),'Precision '!F217)</f>
        <v>#N/A</v>
      </c>
      <c r="AJ215" s="209" t="e">
        <f>IF(OR(ISBLANK('Precision '!G217),I$2="N"),NA(),'Precision '!G217)</f>
        <v>#N/A</v>
      </c>
      <c r="AK215" s="209" t="e">
        <f>IF(OR(ISBLANK('Precision '!H217),J$2="N"),NA(),'Precision '!H217)</f>
        <v>#N/A</v>
      </c>
      <c r="AL215" s="209" t="e">
        <f>IF(OR(ISBLANK('Precision '!I217),K$2="N"),NA(),'Precision '!I217)</f>
        <v>#N/A</v>
      </c>
      <c r="AM215" s="209" t="e">
        <f>IF(OR(ISBLANK('Precision '!J217),L$2="N"),NA(),'Precision '!J217)</f>
        <v>#N/A</v>
      </c>
      <c r="AN215" s="209" t="e">
        <f>IF(OR(ISBLANK('Precision '!K217),M$2="N"),NA(),'Precision '!K217)</f>
        <v>#N/A</v>
      </c>
      <c r="AO215" s="209" t="e">
        <f>IF(OR(ISBLANK('Precision '!L217),N$2="N"),NA(),'Precision '!L217)</f>
        <v>#N/A</v>
      </c>
      <c r="AP215" s="209" t="e">
        <f>IF(OR(ISBLANK('Precision '!M217),O$2="N"),NA(),'Precision '!M217)</f>
        <v>#N/A</v>
      </c>
      <c r="AQ215" s="209" t="e">
        <f>IF(OR(ISBLANK('Precision '!N217),P$2="N"),NA(),'Precision '!N217)</f>
        <v>#N/A</v>
      </c>
      <c r="AR215" s="209" t="e">
        <f>IF(OR(ISBLANK('Precision '!O217),E$3="N"),NA(),'Precision '!O217)</f>
        <v>#N/A</v>
      </c>
      <c r="AS215" s="209" t="e">
        <f>IF(OR(ISBLANK('Precision '!P217),F$3="N"),NA(),'Precision '!P217)</f>
        <v>#N/A</v>
      </c>
      <c r="AT215" s="209" t="e">
        <f>IF(OR(ISBLANK('Precision '!Q217),G$3="N"),NA(),'Precision '!Q217)</f>
        <v>#N/A</v>
      </c>
      <c r="AU215" s="209" t="e">
        <f>IF(OR(ISBLANK('Precision '!R217),H$3="N"),NA(),'Precision '!R217)</f>
        <v>#N/A</v>
      </c>
      <c r="AV215" s="209" t="e">
        <f>IF(OR(ISBLANK('Precision '!S217),I$3="N"),NA(),'Precision '!S217)</f>
        <v>#N/A</v>
      </c>
      <c r="AW215" s="209" t="e">
        <f>IF(OR(ISBLANK('Precision '!T217),J$3="N"),NA(),'Precision '!T217)</f>
        <v>#N/A</v>
      </c>
      <c r="AX215" s="209" t="e">
        <f>IF(OR(ISBLANK('Precision '!U217),K$3="N"),NA(),'Precision '!U217)</f>
        <v>#N/A</v>
      </c>
      <c r="AY215" s="209" t="e">
        <f>IF(OR(ISBLANK('Precision '!V217),L$3="N"),NA(),'Precision '!V217)</f>
        <v>#N/A</v>
      </c>
      <c r="AZ215" s="209" t="e">
        <f>IF(OR(ISBLANK('Precision '!W217),M$3="N"),NA(),'Precision '!W217)</f>
        <v>#N/A</v>
      </c>
      <c r="BA215" s="209" t="e">
        <f>IF(OR(ISBLANK('Precision '!X217),N$3="N"),NA(),'Precision '!X217)</f>
        <v>#N/A</v>
      </c>
      <c r="BB215" s="209" t="e">
        <f>IF(OR(ISBLANK('Precision '!Y217),O$3="N"),NA(),'Precision '!Y217)</f>
        <v>#N/A</v>
      </c>
      <c r="BC215" s="209" t="e">
        <f>IF(OR(ISBLANK('Precision '!Z217),P$3="N"),NA(),'Precision '!Z217)</f>
        <v>#N/A</v>
      </c>
      <c r="BD215" s="204"/>
      <c r="BE215" s="204"/>
      <c r="BF215" s="204"/>
      <c r="BG215" s="204"/>
      <c r="BH215" s="204"/>
    </row>
    <row r="216" spans="1:60" x14ac:dyDescent="0.2">
      <c r="A216" s="204"/>
      <c r="B216" s="204"/>
      <c r="C216" s="204" t="str">
        <f>IF(AND(ISNUMBER('Precision '!C218),E$2="Y"),'Precision '!C218,"")</f>
        <v/>
      </c>
      <c r="D216" s="204" t="str">
        <f>IF(AND(ISNUMBER('Precision '!D218),F$2="Y"),'Precision '!D218,"")</f>
        <v/>
      </c>
      <c r="E216" s="204" t="str">
        <f>IF(AND(ISNUMBER('Precision '!E218),G$2="Y"),'Precision '!E218,"")</f>
        <v/>
      </c>
      <c r="F216" s="204" t="str">
        <f>IF(AND(ISNUMBER('Precision '!F218),H$2="Y"),'Precision '!F218,"")</f>
        <v/>
      </c>
      <c r="G216" s="204" t="str">
        <f>IF(AND(ISNUMBER('Precision '!G218),I$2="Y"),'Precision '!G218,"")</f>
        <v/>
      </c>
      <c r="H216" s="204" t="str">
        <f>IF(AND(ISNUMBER('Precision '!H218),J$2="Y"),'Precision '!H218,"")</f>
        <v/>
      </c>
      <c r="I216" s="204" t="str">
        <f>IF(AND(ISNUMBER('Precision '!I218),K$2="Y"),'Precision '!I218,"")</f>
        <v/>
      </c>
      <c r="J216" s="204" t="str">
        <f>IF(AND(ISNUMBER('Precision '!J218),L$2="Y"),'Precision '!J218,"")</f>
        <v/>
      </c>
      <c r="K216" s="204" t="str">
        <f>IF(AND(ISNUMBER('Precision '!K218),M$2="Y"),'Precision '!K218,"")</f>
        <v/>
      </c>
      <c r="L216" s="204" t="str">
        <f>IF(AND(ISNUMBER('Precision '!L218),N$2="Y"),'Precision '!L218,"")</f>
        <v/>
      </c>
      <c r="M216" s="204" t="str">
        <f>IF(AND(ISNUMBER('Precision '!M218),O$2="Y"),'Precision '!M218,"")</f>
        <v/>
      </c>
      <c r="N216" s="204" t="str">
        <f>IF(AND(ISNUMBER('Precision '!N218),P$2="Y"),'Precision '!N218,"")</f>
        <v/>
      </c>
      <c r="O216" s="204" t="str">
        <f>IF(AND(ISNUMBER('Precision '!O218),E$3="Y"),'Precision '!O218,"")</f>
        <v/>
      </c>
      <c r="P216" s="204" t="str">
        <f>IF(AND(ISNUMBER('Precision '!P218),F$3="Y"),'Precision '!P218,"")</f>
        <v/>
      </c>
      <c r="Q216" s="204" t="str">
        <f>IF(AND(ISNUMBER('Precision '!Q218),G$3="Y"),'Precision '!Q218,"")</f>
        <v/>
      </c>
      <c r="R216" s="204" t="str">
        <f>IF(AND(ISNUMBER('Precision '!R218),H$3="Y"),'Precision '!R218,"")</f>
        <v/>
      </c>
      <c r="S216" s="204" t="str">
        <f>IF(AND(ISNUMBER('Precision '!S218),I$3="Y"),'Precision '!S218,"")</f>
        <v/>
      </c>
      <c r="T216" s="204" t="str">
        <f>IF(AND(ISNUMBER('Precision '!T218),J$3="Y"),'Precision '!T218,"")</f>
        <v/>
      </c>
      <c r="U216" s="204" t="str">
        <f>IF(AND(ISNUMBER('Precision '!U218),K$3="Y"),'Precision '!U218,"")</f>
        <v/>
      </c>
      <c r="V216" s="204" t="str">
        <f>IF(AND(ISNUMBER('Precision '!V218),L$3="Y"),'Precision '!V218,"")</f>
        <v/>
      </c>
      <c r="W216" s="204" t="str">
        <f>IF(AND(ISNUMBER('Precision '!W218),M$3="Y"),'Precision '!W218,"")</f>
        <v/>
      </c>
      <c r="X216" s="204" t="str">
        <f>IF(AND(ISNUMBER('Precision '!X218),N$3="Y"),'Precision '!X218,"")</f>
        <v/>
      </c>
      <c r="Y216" s="204" t="str">
        <f>IF(AND(ISNUMBER('Precision '!Y218),O$3="Y"),'Precision '!Y218,"")</f>
        <v/>
      </c>
      <c r="Z216" s="204" t="str">
        <f>IF(AND(ISNUMBER('Precision '!Z218),P$3="Y"),'Precision '!Z218,"")</f>
        <v/>
      </c>
      <c r="AA216" s="204"/>
      <c r="AB216" s="204"/>
      <c r="AC216" s="204"/>
      <c r="AD216" s="204"/>
      <c r="AE216" s="300">
        <v>180</v>
      </c>
      <c r="AF216" s="209" t="e">
        <f>IF(OR(ISBLANK('Precision '!C218),E$2="N"),NA(),'Precision '!C218)</f>
        <v>#N/A</v>
      </c>
      <c r="AG216" s="209" t="e">
        <f>IF(OR(ISBLANK('Precision '!D218),F$2="N"),NA(),'Precision '!D218)</f>
        <v>#N/A</v>
      </c>
      <c r="AH216" s="209" t="e">
        <f>IF(OR(ISBLANK('Precision '!E218),G$2="N"),NA(),'Precision '!E218)</f>
        <v>#N/A</v>
      </c>
      <c r="AI216" s="209" t="e">
        <f>IF(OR(ISBLANK('Precision '!F218),H$2="N"),NA(),'Precision '!F218)</f>
        <v>#N/A</v>
      </c>
      <c r="AJ216" s="209" t="e">
        <f>IF(OR(ISBLANK('Precision '!G218),I$2="N"),NA(),'Precision '!G218)</f>
        <v>#N/A</v>
      </c>
      <c r="AK216" s="209" t="e">
        <f>IF(OR(ISBLANK('Precision '!H218),J$2="N"),NA(),'Precision '!H218)</f>
        <v>#N/A</v>
      </c>
      <c r="AL216" s="209" t="e">
        <f>IF(OR(ISBLANK('Precision '!I218),K$2="N"),NA(),'Precision '!I218)</f>
        <v>#N/A</v>
      </c>
      <c r="AM216" s="209" t="e">
        <f>IF(OR(ISBLANK('Precision '!J218),L$2="N"),NA(),'Precision '!J218)</f>
        <v>#N/A</v>
      </c>
      <c r="AN216" s="209" t="e">
        <f>IF(OR(ISBLANK('Precision '!K218),M$2="N"),NA(),'Precision '!K218)</f>
        <v>#N/A</v>
      </c>
      <c r="AO216" s="209" t="e">
        <f>IF(OR(ISBLANK('Precision '!L218),N$2="N"),NA(),'Precision '!L218)</f>
        <v>#N/A</v>
      </c>
      <c r="AP216" s="209" t="e">
        <f>IF(OR(ISBLANK('Precision '!M218),O$2="N"),NA(),'Precision '!M218)</f>
        <v>#N/A</v>
      </c>
      <c r="AQ216" s="209" t="e">
        <f>IF(OR(ISBLANK('Precision '!N218),P$2="N"),NA(),'Precision '!N218)</f>
        <v>#N/A</v>
      </c>
      <c r="AR216" s="209" t="e">
        <f>IF(OR(ISBLANK('Precision '!O218),E$3="N"),NA(),'Precision '!O218)</f>
        <v>#N/A</v>
      </c>
      <c r="AS216" s="209" t="e">
        <f>IF(OR(ISBLANK('Precision '!P218),F$3="N"),NA(),'Precision '!P218)</f>
        <v>#N/A</v>
      </c>
      <c r="AT216" s="209" t="e">
        <f>IF(OR(ISBLANK('Precision '!Q218),G$3="N"),NA(),'Precision '!Q218)</f>
        <v>#N/A</v>
      </c>
      <c r="AU216" s="209" t="e">
        <f>IF(OR(ISBLANK('Precision '!R218),H$3="N"),NA(),'Precision '!R218)</f>
        <v>#N/A</v>
      </c>
      <c r="AV216" s="209" t="e">
        <f>IF(OR(ISBLANK('Precision '!S218),I$3="N"),NA(),'Precision '!S218)</f>
        <v>#N/A</v>
      </c>
      <c r="AW216" s="209" t="e">
        <f>IF(OR(ISBLANK('Precision '!T218),J$3="N"),NA(),'Precision '!T218)</f>
        <v>#N/A</v>
      </c>
      <c r="AX216" s="209" t="e">
        <f>IF(OR(ISBLANK('Precision '!U218),K$3="N"),NA(),'Precision '!U218)</f>
        <v>#N/A</v>
      </c>
      <c r="AY216" s="209" t="e">
        <f>IF(OR(ISBLANK('Precision '!V218),L$3="N"),NA(),'Precision '!V218)</f>
        <v>#N/A</v>
      </c>
      <c r="AZ216" s="209" t="e">
        <f>IF(OR(ISBLANK('Precision '!W218),M$3="N"),NA(),'Precision '!W218)</f>
        <v>#N/A</v>
      </c>
      <c r="BA216" s="209" t="e">
        <f>IF(OR(ISBLANK('Precision '!X218),N$3="N"),NA(),'Precision '!X218)</f>
        <v>#N/A</v>
      </c>
      <c r="BB216" s="209" t="e">
        <f>IF(OR(ISBLANK('Precision '!Y218),O$3="N"),NA(),'Precision '!Y218)</f>
        <v>#N/A</v>
      </c>
      <c r="BC216" s="209" t="e">
        <f>IF(OR(ISBLANK('Precision '!Z218),P$3="N"),NA(),'Precision '!Z218)</f>
        <v>#N/A</v>
      </c>
      <c r="BD216" s="204"/>
      <c r="BE216" s="204"/>
      <c r="BF216" s="204"/>
      <c r="BG216" s="204"/>
      <c r="BH216" s="204"/>
    </row>
    <row r="217" spans="1:60" x14ac:dyDescent="0.2">
      <c r="A217" s="204"/>
      <c r="B217" s="204"/>
      <c r="C217" s="204" t="str">
        <f>IF(AND(ISNUMBER('Precision '!C219),E$2="Y"),'Precision '!C219,"")</f>
        <v/>
      </c>
      <c r="D217" s="204" t="str">
        <f>IF(AND(ISNUMBER('Precision '!D219),F$2="Y"),'Precision '!D219,"")</f>
        <v/>
      </c>
      <c r="E217" s="204" t="str">
        <f>IF(AND(ISNUMBER('Precision '!E219),G$2="Y"),'Precision '!E219,"")</f>
        <v/>
      </c>
      <c r="F217" s="204" t="str">
        <f>IF(AND(ISNUMBER('Precision '!F219),H$2="Y"),'Precision '!F219,"")</f>
        <v/>
      </c>
      <c r="G217" s="204" t="str">
        <f>IF(AND(ISNUMBER('Precision '!G219),I$2="Y"),'Precision '!G219,"")</f>
        <v/>
      </c>
      <c r="H217" s="204" t="str">
        <f>IF(AND(ISNUMBER('Precision '!H219),J$2="Y"),'Precision '!H219,"")</f>
        <v/>
      </c>
      <c r="I217" s="204" t="str">
        <f>IF(AND(ISNUMBER('Precision '!I219),K$2="Y"),'Precision '!I219,"")</f>
        <v/>
      </c>
      <c r="J217" s="204" t="str">
        <f>IF(AND(ISNUMBER('Precision '!J219),L$2="Y"),'Precision '!J219,"")</f>
        <v/>
      </c>
      <c r="K217" s="204" t="str">
        <f>IF(AND(ISNUMBER('Precision '!K219),M$2="Y"),'Precision '!K219,"")</f>
        <v/>
      </c>
      <c r="L217" s="204" t="str">
        <f>IF(AND(ISNUMBER('Precision '!L219),N$2="Y"),'Precision '!L219,"")</f>
        <v/>
      </c>
      <c r="M217" s="204" t="str">
        <f>IF(AND(ISNUMBER('Precision '!M219),O$2="Y"),'Precision '!M219,"")</f>
        <v/>
      </c>
      <c r="N217" s="204" t="str">
        <f>IF(AND(ISNUMBER('Precision '!N219),P$2="Y"),'Precision '!N219,"")</f>
        <v/>
      </c>
      <c r="O217" s="204" t="str">
        <f>IF(AND(ISNUMBER('Precision '!O219),E$3="Y"),'Precision '!O219,"")</f>
        <v/>
      </c>
      <c r="P217" s="204" t="str">
        <f>IF(AND(ISNUMBER('Precision '!P219),F$3="Y"),'Precision '!P219,"")</f>
        <v/>
      </c>
      <c r="Q217" s="204" t="str">
        <f>IF(AND(ISNUMBER('Precision '!Q219),G$3="Y"),'Precision '!Q219,"")</f>
        <v/>
      </c>
      <c r="R217" s="204" t="str">
        <f>IF(AND(ISNUMBER('Precision '!R219),H$3="Y"),'Precision '!R219,"")</f>
        <v/>
      </c>
      <c r="S217" s="204" t="str">
        <f>IF(AND(ISNUMBER('Precision '!S219),I$3="Y"),'Precision '!S219,"")</f>
        <v/>
      </c>
      <c r="T217" s="204" t="str">
        <f>IF(AND(ISNUMBER('Precision '!T219),J$3="Y"),'Precision '!T219,"")</f>
        <v/>
      </c>
      <c r="U217" s="204" t="str">
        <f>IF(AND(ISNUMBER('Precision '!U219),K$3="Y"),'Precision '!U219,"")</f>
        <v/>
      </c>
      <c r="V217" s="204" t="str">
        <f>IF(AND(ISNUMBER('Precision '!V219),L$3="Y"),'Precision '!V219,"")</f>
        <v/>
      </c>
      <c r="W217" s="204" t="str">
        <f>IF(AND(ISNUMBER('Precision '!W219),M$3="Y"),'Precision '!W219,"")</f>
        <v/>
      </c>
      <c r="X217" s="204" t="str">
        <f>IF(AND(ISNUMBER('Precision '!X219),N$3="Y"),'Precision '!X219,"")</f>
        <v/>
      </c>
      <c r="Y217" s="204" t="str">
        <f>IF(AND(ISNUMBER('Precision '!Y219),O$3="Y"),'Precision '!Y219,"")</f>
        <v/>
      </c>
      <c r="Z217" s="204" t="str">
        <f>IF(AND(ISNUMBER('Precision '!Z219),P$3="Y"),'Precision '!Z219,"")</f>
        <v/>
      </c>
      <c r="AA217" s="204"/>
      <c r="AB217" s="204"/>
      <c r="AC217" s="204"/>
      <c r="AD217" s="204"/>
      <c r="AE217" s="300">
        <v>181</v>
      </c>
      <c r="AF217" s="209" t="e">
        <f>IF(OR(ISBLANK('Precision '!C219),E$2="N"),NA(),'Precision '!C219)</f>
        <v>#N/A</v>
      </c>
      <c r="AG217" s="209" t="e">
        <f>IF(OR(ISBLANK('Precision '!D219),F$2="N"),NA(),'Precision '!D219)</f>
        <v>#N/A</v>
      </c>
      <c r="AH217" s="209" t="e">
        <f>IF(OR(ISBLANK('Precision '!E219),G$2="N"),NA(),'Precision '!E219)</f>
        <v>#N/A</v>
      </c>
      <c r="AI217" s="209" t="e">
        <f>IF(OR(ISBLANK('Precision '!F219),H$2="N"),NA(),'Precision '!F219)</f>
        <v>#N/A</v>
      </c>
      <c r="AJ217" s="209" t="e">
        <f>IF(OR(ISBLANK('Precision '!G219),I$2="N"),NA(),'Precision '!G219)</f>
        <v>#N/A</v>
      </c>
      <c r="AK217" s="209" t="e">
        <f>IF(OR(ISBLANK('Precision '!H219),J$2="N"),NA(),'Precision '!H219)</f>
        <v>#N/A</v>
      </c>
      <c r="AL217" s="209" t="e">
        <f>IF(OR(ISBLANK('Precision '!I219),K$2="N"),NA(),'Precision '!I219)</f>
        <v>#N/A</v>
      </c>
      <c r="AM217" s="209" t="e">
        <f>IF(OR(ISBLANK('Precision '!J219),L$2="N"),NA(),'Precision '!J219)</f>
        <v>#N/A</v>
      </c>
      <c r="AN217" s="209" t="e">
        <f>IF(OR(ISBLANK('Precision '!K219),M$2="N"),NA(),'Precision '!K219)</f>
        <v>#N/A</v>
      </c>
      <c r="AO217" s="209" t="e">
        <f>IF(OR(ISBLANK('Precision '!L219),N$2="N"),NA(),'Precision '!L219)</f>
        <v>#N/A</v>
      </c>
      <c r="AP217" s="209" t="e">
        <f>IF(OR(ISBLANK('Precision '!M219),O$2="N"),NA(),'Precision '!M219)</f>
        <v>#N/A</v>
      </c>
      <c r="AQ217" s="209" t="e">
        <f>IF(OR(ISBLANK('Precision '!N219),P$2="N"),NA(),'Precision '!N219)</f>
        <v>#N/A</v>
      </c>
      <c r="AR217" s="209" t="e">
        <f>IF(OR(ISBLANK('Precision '!O219),E$3="N"),NA(),'Precision '!O219)</f>
        <v>#N/A</v>
      </c>
      <c r="AS217" s="209" t="e">
        <f>IF(OR(ISBLANK('Precision '!P219),F$3="N"),NA(),'Precision '!P219)</f>
        <v>#N/A</v>
      </c>
      <c r="AT217" s="209" t="e">
        <f>IF(OR(ISBLANK('Precision '!Q219),G$3="N"),NA(),'Precision '!Q219)</f>
        <v>#N/A</v>
      </c>
      <c r="AU217" s="209" t="e">
        <f>IF(OR(ISBLANK('Precision '!R219),H$3="N"),NA(),'Precision '!R219)</f>
        <v>#N/A</v>
      </c>
      <c r="AV217" s="209" t="e">
        <f>IF(OR(ISBLANK('Precision '!S219),I$3="N"),NA(),'Precision '!S219)</f>
        <v>#N/A</v>
      </c>
      <c r="AW217" s="209" t="e">
        <f>IF(OR(ISBLANK('Precision '!T219),J$3="N"),NA(),'Precision '!T219)</f>
        <v>#N/A</v>
      </c>
      <c r="AX217" s="209" t="e">
        <f>IF(OR(ISBLANK('Precision '!U219),K$3="N"),NA(),'Precision '!U219)</f>
        <v>#N/A</v>
      </c>
      <c r="AY217" s="209" t="e">
        <f>IF(OR(ISBLANK('Precision '!V219),L$3="N"),NA(),'Precision '!V219)</f>
        <v>#N/A</v>
      </c>
      <c r="AZ217" s="209" t="e">
        <f>IF(OR(ISBLANK('Precision '!W219),M$3="N"),NA(),'Precision '!W219)</f>
        <v>#N/A</v>
      </c>
      <c r="BA217" s="209" t="e">
        <f>IF(OR(ISBLANK('Precision '!X219),N$3="N"),NA(),'Precision '!X219)</f>
        <v>#N/A</v>
      </c>
      <c r="BB217" s="209" t="e">
        <f>IF(OR(ISBLANK('Precision '!Y219),O$3="N"),NA(),'Precision '!Y219)</f>
        <v>#N/A</v>
      </c>
      <c r="BC217" s="209" t="e">
        <f>IF(OR(ISBLANK('Precision '!Z219),P$3="N"),NA(),'Precision '!Z219)</f>
        <v>#N/A</v>
      </c>
      <c r="BD217" s="204"/>
      <c r="BE217" s="204"/>
      <c r="BF217" s="204"/>
      <c r="BG217" s="204"/>
      <c r="BH217" s="204"/>
    </row>
    <row r="218" spans="1:60" x14ac:dyDescent="0.2">
      <c r="A218" s="204"/>
      <c r="B218" s="204"/>
      <c r="C218" s="204" t="str">
        <f>IF(AND(ISNUMBER('Precision '!C220),E$2="Y"),'Precision '!C220,"")</f>
        <v/>
      </c>
      <c r="D218" s="204" t="str">
        <f>IF(AND(ISNUMBER('Precision '!D220),F$2="Y"),'Precision '!D220,"")</f>
        <v/>
      </c>
      <c r="E218" s="204" t="str">
        <f>IF(AND(ISNUMBER('Precision '!E220),G$2="Y"),'Precision '!E220,"")</f>
        <v/>
      </c>
      <c r="F218" s="204" t="str">
        <f>IF(AND(ISNUMBER('Precision '!F220),H$2="Y"),'Precision '!F220,"")</f>
        <v/>
      </c>
      <c r="G218" s="204" t="str">
        <f>IF(AND(ISNUMBER('Precision '!G220),I$2="Y"),'Precision '!G220,"")</f>
        <v/>
      </c>
      <c r="H218" s="204" t="str">
        <f>IF(AND(ISNUMBER('Precision '!H220),J$2="Y"),'Precision '!H220,"")</f>
        <v/>
      </c>
      <c r="I218" s="204" t="str">
        <f>IF(AND(ISNUMBER('Precision '!I220),K$2="Y"),'Precision '!I220,"")</f>
        <v/>
      </c>
      <c r="J218" s="204" t="str">
        <f>IF(AND(ISNUMBER('Precision '!J220),L$2="Y"),'Precision '!J220,"")</f>
        <v/>
      </c>
      <c r="K218" s="204" t="str">
        <f>IF(AND(ISNUMBER('Precision '!K220),M$2="Y"),'Precision '!K220,"")</f>
        <v/>
      </c>
      <c r="L218" s="204" t="str">
        <f>IF(AND(ISNUMBER('Precision '!L220),N$2="Y"),'Precision '!L220,"")</f>
        <v/>
      </c>
      <c r="M218" s="204" t="str">
        <f>IF(AND(ISNUMBER('Precision '!M220),O$2="Y"),'Precision '!M220,"")</f>
        <v/>
      </c>
      <c r="N218" s="204" t="str">
        <f>IF(AND(ISNUMBER('Precision '!N220),P$2="Y"),'Precision '!N220,"")</f>
        <v/>
      </c>
      <c r="O218" s="204" t="str">
        <f>IF(AND(ISNUMBER('Precision '!O220),E$3="Y"),'Precision '!O220,"")</f>
        <v/>
      </c>
      <c r="P218" s="204" t="str">
        <f>IF(AND(ISNUMBER('Precision '!P220),F$3="Y"),'Precision '!P220,"")</f>
        <v/>
      </c>
      <c r="Q218" s="204" t="str">
        <f>IF(AND(ISNUMBER('Precision '!Q220),G$3="Y"),'Precision '!Q220,"")</f>
        <v/>
      </c>
      <c r="R218" s="204" t="str">
        <f>IF(AND(ISNUMBER('Precision '!R220),H$3="Y"),'Precision '!R220,"")</f>
        <v/>
      </c>
      <c r="S218" s="204" t="str">
        <f>IF(AND(ISNUMBER('Precision '!S220),I$3="Y"),'Precision '!S220,"")</f>
        <v/>
      </c>
      <c r="T218" s="204" t="str">
        <f>IF(AND(ISNUMBER('Precision '!T220),J$3="Y"),'Precision '!T220,"")</f>
        <v/>
      </c>
      <c r="U218" s="204" t="str">
        <f>IF(AND(ISNUMBER('Precision '!U220),K$3="Y"),'Precision '!U220,"")</f>
        <v/>
      </c>
      <c r="V218" s="204" t="str">
        <f>IF(AND(ISNUMBER('Precision '!V220),L$3="Y"),'Precision '!V220,"")</f>
        <v/>
      </c>
      <c r="W218" s="204" t="str">
        <f>IF(AND(ISNUMBER('Precision '!W220),M$3="Y"),'Precision '!W220,"")</f>
        <v/>
      </c>
      <c r="X218" s="204" t="str">
        <f>IF(AND(ISNUMBER('Precision '!X220),N$3="Y"),'Precision '!X220,"")</f>
        <v/>
      </c>
      <c r="Y218" s="204" t="str">
        <f>IF(AND(ISNUMBER('Precision '!Y220),O$3="Y"),'Precision '!Y220,"")</f>
        <v/>
      </c>
      <c r="Z218" s="204" t="str">
        <f>IF(AND(ISNUMBER('Precision '!Z220),P$3="Y"),'Precision '!Z220,"")</f>
        <v/>
      </c>
      <c r="AA218" s="204"/>
      <c r="AB218" s="204"/>
      <c r="AC218" s="204"/>
      <c r="AD218" s="204"/>
      <c r="AE218" s="300">
        <v>182</v>
      </c>
      <c r="AF218" s="209" t="e">
        <f>IF(OR(ISBLANK('Precision '!C220),E$2="N"),NA(),'Precision '!C220)</f>
        <v>#N/A</v>
      </c>
      <c r="AG218" s="209" t="e">
        <f>IF(OR(ISBLANK('Precision '!D220),F$2="N"),NA(),'Precision '!D220)</f>
        <v>#N/A</v>
      </c>
      <c r="AH218" s="209" t="e">
        <f>IF(OR(ISBLANK('Precision '!E220),G$2="N"),NA(),'Precision '!E220)</f>
        <v>#N/A</v>
      </c>
      <c r="AI218" s="209" t="e">
        <f>IF(OR(ISBLANK('Precision '!F220),H$2="N"),NA(),'Precision '!F220)</f>
        <v>#N/A</v>
      </c>
      <c r="AJ218" s="209" t="e">
        <f>IF(OR(ISBLANK('Precision '!G220),I$2="N"),NA(),'Precision '!G220)</f>
        <v>#N/A</v>
      </c>
      <c r="AK218" s="209" t="e">
        <f>IF(OR(ISBLANK('Precision '!H220),J$2="N"),NA(),'Precision '!H220)</f>
        <v>#N/A</v>
      </c>
      <c r="AL218" s="209" t="e">
        <f>IF(OR(ISBLANK('Precision '!I220),K$2="N"),NA(),'Precision '!I220)</f>
        <v>#N/A</v>
      </c>
      <c r="AM218" s="209" t="e">
        <f>IF(OR(ISBLANK('Precision '!J220),L$2="N"),NA(),'Precision '!J220)</f>
        <v>#N/A</v>
      </c>
      <c r="AN218" s="209" t="e">
        <f>IF(OR(ISBLANK('Precision '!K220),M$2="N"),NA(),'Precision '!K220)</f>
        <v>#N/A</v>
      </c>
      <c r="AO218" s="209" t="e">
        <f>IF(OR(ISBLANK('Precision '!L220),N$2="N"),NA(),'Precision '!L220)</f>
        <v>#N/A</v>
      </c>
      <c r="AP218" s="209" t="e">
        <f>IF(OR(ISBLANK('Precision '!M220),O$2="N"),NA(),'Precision '!M220)</f>
        <v>#N/A</v>
      </c>
      <c r="AQ218" s="209" t="e">
        <f>IF(OR(ISBLANK('Precision '!N220),P$2="N"),NA(),'Precision '!N220)</f>
        <v>#N/A</v>
      </c>
      <c r="AR218" s="209" t="e">
        <f>IF(OR(ISBLANK('Precision '!O220),E$3="N"),NA(),'Precision '!O220)</f>
        <v>#N/A</v>
      </c>
      <c r="AS218" s="209" t="e">
        <f>IF(OR(ISBLANK('Precision '!P220),F$3="N"),NA(),'Precision '!P220)</f>
        <v>#N/A</v>
      </c>
      <c r="AT218" s="209" t="e">
        <f>IF(OR(ISBLANK('Precision '!Q220),G$3="N"),NA(),'Precision '!Q220)</f>
        <v>#N/A</v>
      </c>
      <c r="AU218" s="209" t="e">
        <f>IF(OR(ISBLANK('Precision '!R220),H$3="N"),NA(),'Precision '!R220)</f>
        <v>#N/A</v>
      </c>
      <c r="AV218" s="209" t="e">
        <f>IF(OR(ISBLANK('Precision '!S220),I$3="N"),NA(),'Precision '!S220)</f>
        <v>#N/A</v>
      </c>
      <c r="AW218" s="209" t="e">
        <f>IF(OR(ISBLANK('Precision '!T220),J$3="N"),NA(),'Precision '!T220)</f>
        <v>#N/A</v>
      </c>
      <c r="AX218" s="209" t="e">
        <f>IF(OR(ISBLANK('Precision '!U220),K$3="N"),NA(),'Precision '!U220)</f>
        <v>#N/A</v>
      </c>
      <c r="AY218" s="209" t="e">
        <f>IF(OR(ISBLANK('Precision '!V220),L$3="N"),NA(),'Precision '!V220)</f>
        <v>#N/A</v>
      </c>
      <c r="AZ218" s="209" t="e">
        <f>IF(OR(ISBLANK('Precision '!W220),M$3="N"),NA(),'Precision '!W220)</f>
        <v>#N/A</v>
      </c>
      <c r="BA218" s="209" t="e">
        <f>IF(OR(ISBLANK('Precision '!X220),N$3="N"),NA(),'Precision '!X220)</f>
        <v>#N/A</v>
      </c>
      <c r="BB218" s="209" t="e">
        <f>IF(OR(ISBLANK('Precision '!Y220),O$3="N"),NA(),'Precision '!Y220)</f>
        <v>#N/A</v>
      </c>
      <c r="BC218" s="209" t="e">
        <f>IF(OR(ISBLANK('Precision '!Z220),P$3="N"),NA(),'Precision '!Z220)</f>
        <v>#N/A</v>
      </c>
      <c r="BD218" s="204"/>
      <c r="BE218" s="204"/>
      <c r="BF218" s="204"/>
      <c r="BG218" s="204"/>
      <c r="BH218" s="204"/>
    </row>
    <row r="219" spans="1:60" x14ac:dyDescent="0.2">
      <c r="A219" s="204"/>
      <c r="B219" s="204"/>
      <c r="C219" s="204" t="str">
        <f>IF(AND(ISNUMBER('Precision '!C221),E$2="Y"),'Precision '!C221,"")</f>
        <v/>
      </c>
      <c r="D219" s="204" t="str">
        <f>IF(AND(ISNUMBER('Precision '!D221),F$2="Y"),'Precision '!D221,"")</f>
        <v/>
      </c>
      <c r="E219" s="204" t="str">
        <f>IF(AND(ISNUMBER('Precision '!E221),G$2="Y"),'Precision '!E221,"")</f>
        <v/>
      </c>
      <c r="F219" s="204" t="str">
        <f>IF(AND(ISNUMBER('Precision '!F221),H$2="Y"),'Precision '!F221,"")</f>
        <v/>
      </c>
      <c r="G219" s="204" t="str">
        <f>IF(AND(ISNUMBER('Precision '!G221),I$2="Y"),'Precision '!G221,"")</f>
        <v/>
      </c>
      <c r="H219" s="204" t="str">
        <f>IF(AND(ISNUMBER('Precision '!H221),J$2="Y"),'Precision '!H221,"")</f>
        <v/>
      </c>
      <c r="I219" s="204" t="str">
        <f>IF(AND(ISNUMBER('Precision '!I221),K$2="Y"),'Precision '!I221,"")</f>
        <v/>
      </c>
      <c r="J219" s="204" t="str">
        <f>IF(AND(ISNUMBER('Precision '!J221),L$2="Y"),'Precision '!J221,"")</f>
        <v/>
      </c>
      <c r="K219" s="204" t="str">
        <f>IF(AND(ISNUMBER('Precision '!K221),M$2="Y"),'Precision '!K221,"")</f>
        <v/>
      </c>
      <c r="L219" s="204" t="str">
        <f>IF(AND(ISNUMBER('Precision '!L221),N$2="Y"),'Precision '!L221,"")</f>
        <v/>
      </c>
      <c r="M219" s="204" t="str">
        <f>IF(AND(ISNUMBER('Precision '!M221),O$2="Y"),'Precision '!M221,"")</f>
        <v/>
      </c>
      <c r="N219" s="204" t="str">
        <f>IF(AND(ISNUMBER('Precision '!N221),P$2="Y"),'Precision '!N221,"")</f>
        <v/>
      </c>
      <c r="O219" s="204" t="str">
        <f>IF(AND(ISNUMBER('Precision '!O221),E$3="Y"),'Precision '!O221,"")</f>
        <v/>
      </c>
      <c r="P219" s="204" t="str">
        <f>IF(AND(ISNUMBER('Precision '!P221),F$3="Y"),'Precision '!P221,"")</f>
        <v/>
      </c>
      <c r="Q219" s="204" t="str">
        <f>IF(AND(ISNUMBER('Precision '!Q221),G$3="Y"),'Precision '!Q221,"")</f>
        <v/>
      </c>
      <c r="R219" s="204" t="str">
        <f>IF(AND(ISNUMBER('Precision '!R221),H$3="Y"),'Precision '!R221,"")</f>
        <v/>
      </c>
      <c r="S219" s="204" t="str">
        <f>IF(AND(ISNUMBER('Precision '!S221),I$3="Y"),'Precision '!S221,"")</f>
        <v/>
      </c>
      <c r="T219" s="204" t="str">
        <f>IF(AND(ISNUMBER('Precision '!T221),J$3="Y"),'Precision '!T221,"")</f>
        <v/>
      </c>
      <c r="U219" s="204" t="str">
        <f>IF(AND(ISNUMBER('Precision '!U221),K$3="Y"),'Precision '!U221,"")</f>
        <v/>
      </c>
      <c r="V219" s="204" t="str">
        <f>IF(AND(ISNUMBER('Precision '!V221),L$3="Y"),'Precision '!V221,"")</f>
        <v/>
      </c>
      <c r="W219" s="204" t="str">
        <f>IF(AND(ISNUMBER('Precision '!W221),M$3="Y"),'Precision '!W221,"")</f>
        <v/>
      </c>
      <c r="X219" s="204" t="str">
        <f>IF(AND(ISNUMBER('Precision '!X221),N$3="Y"),'Precision '!X221,"")</f>
        <v/>
      </c>
      <c r="Y219" s="204" t="str">
        <f>IF(AND(ISNUMBER('Precision '!Y221),O$3="Y"),'Precision '!Y221,"")</f>
        <v/>
      </c>
      <c r="Z219" s="204" t="str">
        <f>IF(AND(ISNUMBER('Precision '!Z221),P$3="Y"),'Precision '!Z221,"")</f>
        <v/>
      </c>
      <c r="AA219" s="204"/>
      <c r="AB219" s="204"/>
      <c r="AC219" s="204"/>
      <c r="AD219" s="204"/>
      <c r="AE219" s="300">
        <v>183</v>
      </c>
      <c r="AF219" s="209" t="e">
        <f>IF(OR(ISBLANK('Precision '!C221),E$2="N"),NA(),'Precision '!C221)</f>
        <v>#N/A</v>
      </c>
      <c r="AG219" s="209" t="e">
        <f>IF(OR(ISBLANK('Precision '!D221),F$2="N"),NA(),'Precision '!D221)</f>
        <v>#N/A</v>
      </c>
      <c r="AH219" s="209" t="e">
        <f>IF(OR(ISBLANK('Precision '!E221),G$2="N"),NA(),'Precision '!E221)</f>
        <v>#N/A</v>
      </c>
      <c r="AI219" s="209" t="e">
        <f>IF(OR(ISBLANK('Precision '!F221),H$2="N"),NA(),'Precision '!F221)</f>
        <v>#N/A</v>
      </c>
      <c r="AJ219" s="209" t="e">
        <f>IF(OR(ISBLANK('Precision '!G221),I$2="N"),NA(),'Precision '!G221)</f>
        <v>#N/A</v>
      </c>
      <c r="AK219" s="209" t="e">
        <f>IF(OR(ISBLANK('Precision '!H221),J$2="N"),NA(),'Precision '!H221)</f>
        <v>#N/A</v>
      </c>
      <c r="AL219" s="209" t="e">
        <f>IF(OR(ISBLANK('Precision '!I221),K$2="N"),NA(),'Precision '!I221)</f>
        <v>#N/A</v>
      </c>
      <c r="AM219" s="209" t="e">
        <f>IF(OR(ISBLANK('Precision '!J221),L$2="N"),NA(),'Precision '!J221)</f>
        <v>#N/A</v>
      </c>
      <c r="AN219" s="209" t="e">
        <f>IF(OR(ISBLANK('Precision '!K221),M$2="N"),NA(),'Precision '!K221)</f>
        <v>#N/A</v>
      </c>
      <c r="AO219" s="209" t="e">
        <f>IF(OR(ISBLANK('Precision '!L221),N$2="N"),NA(),'Precision '!L221)</f>
        <v>#N/A</v>
      </c>
      <c r="AP219" s="209" t="e">
        <f>IF(OR(ISBLANK('Precision '!M221),O$2="N"),NA(),'Precision '!M221)</f>
        <v>#N/A</v>
      </c>
      <c r="AQ219" s="209" t="e">
        <f>IF(OR(ISBLANK('Precision '!N221),P$2="N"),NA(),'Precision '!N221)</f>
        <v>#N/A</v>
      </c>
      <c r="AR219" s="209" t="e">
        <f>IF(OR(ISBLANK('Precision '!O221),E$3="N"),NA(),'Precision '!O221)</f>
        <v>#N/A</v>
      </c>
      <c r="AS219" s="209" t="e">
        <f>IF(OR(ISBLANK('Precision '!P221),F$3="N"),NA(),'Precision '!P221)</f>
        <v>#N/A</v>
      </c>
      <c r="AT219" s="209" t="e">
        <f>IF(OR(ISBLANK('Precision '!Q221),G$3="N"),NA(),'Precision '!Q221)</f>
        <v>#N/A</v>
      </c>
      <c r="AU219" s="209" t="e">
        <f>IF(OR(ISBLANK('Precision '!R221),H$3="N"),NA(),'Precision '!R221)</f>
        <v>#N/A</v>
      </c>
      <c r="AV219" s="209" t="e">
        <f>IF(OR(ISBLANK('Precision '!S221),I$3="N"),NA(),'Precision '!S221)</f>
        <v>#N/A</v>
      </c>
      <c r="AW219" s="209" t="e">
        <f>IF(OR(ISBLANK('Precision '!T221),J$3="N"),NA(),'Precision '!T221)</f>
        <v>#N/A</v>
      </c>
      <c r="AX219" s="209" t="e">
        <f>IF(OR(ISBLANK('Precision '!U221),K$3="N"),NA(),'Precision '!U221)</f>
        <v>#N/A</v>
      </c>
      <c r="AY219" s="209" t="e">
        <f>IF(OR(ISBLANK('Precision '!V221),L$3="N"),NA(),'Precision '!V221)</f>
        <v>#N/A</v>
      </c>
      <c r="AZ219" s="209" t="e">
        <f>IF(OR(ISBLANK('Precision '!W221),M$3="N"),NA(),'Precision '!W221)</f>
        <v>#N/A</v>
      </c>
      <c r="BA219" s="209" t="e">
        <f>IF(OR(ISBLANK('Precision '!X221),N$3="N"),NA(),'Precision '!X221)</f>
        <v>#N/A</v>
      </c>
      <c r="BB219" s="209" t="e">
        <f>IF(OR(ISBLANK('Precision '!Y221),O$3="N"),NA(),'Precision '!Y221)</f>
        <v>#N/A</v>
      </c>
      <c r="BC219" s="209" t="e">
        <f>IF(OR(ISBLANK('Precision '!Z221),P$3="N"),NA(),'Precision '!Z221)</f>
        <v>#N/A</v>
      </c>
      <c r="BD219" s="204"/>
      <c r="BE219" s="204"/>
      <c r="BF219" s="204"/>
      <c r="BG219" s="204"/>
      <c r="BH219" s="204"/>
    </row>
    <row r="220" spans="1:60" x14ac:dyDescent="0.2">
      <c r="A220" s="204"/>
      <c r="B220" s="204"/>
      <c r="C220" s="204" t="str">
        <f>IF(AND(ISNUMBER('Precision '!C222),E$2="Y"),'Precision '!C222,"")</f>
        <v/>
      </c>
      <c r="D220" s="204" t="str">
        <f>IF(AND(ISNUMBER('Precision '!D222),F$2="Y"),'Precision '!D222,"")</f>
        <v/>
      </c>
      <c r="E220" s="204" t="str">
        <f>IF(AND(ISNUMBER('Precision '!E222),G$2="Y"),'Precision '!E222,"")</f>
        <v/>
      </c>
      <c r="F220" s="204" t="str">
        <f>IF(AND(ISNUMBER('Precision '!F222),H$2="Y"),'Precision '!F222,"")</f>
        <v/>
      </c>
      <c r="G220" s="204" t="str">
        <f>IF(AND(ISNUMBER('Precision '!G222),I$2="Y"),'Precision '!G222,"")</f>
        <v/>
      </c>
      <c r="H220" s="204" t="str">
        <f>IF(AND(ISNUMBER('Precision '!H222),J$2="Y"),'Precision '!H222,"")</f>
        <v/>
      </c>
      <c r="I220" s="204" t="str">
        <f>IF(AND(ISNUMBER('Precision '!I222),K$2="Y"),'Precision '!I222,"")</f>
        <v/>
      </c>
      <c r="J220" s="204" t="str">
        <f>IF(AND(ISNUMBER('Precision '!J222),L$2="Y"),'Precision '!J222,"")</f>
        <v/>
      </c>
      <c r="K220" s="204" t="str">
        <f>IF(AND(ISNUMBER('Precision '!K222),M$2="Y"),'Precision '!K222,"")</f>
        <v/>
      </c>
      <c r="L220" s="204" t="str">
        <f>IF(AND(ISNUMBER('Precision '!L222),N$2="Y"),'Precision '!L222,"")</f>
        <v/>
      </c>
      <c r="M220" s="204" t="str">
        <f>IF(AND(ISNUMBER('Precision '!M222),O$2="Y"),'Precision '!M222,"")</f>
        <v/>
      </c>
      <c r="N220" s="204" t="str">
        <f>IF(AND(ISNUMBER('Precision '!N222),P$2="Y"),'Precision '!N222,"")</f>
        <v/>
      </c>
      <c r="O220" s="204" t="str">
        <f>IF(AND(ISNUMBER('Precision '!O222),E$3="Y"),'Precision '!O222,"")</f>
        <v/>
      </c>
      <c r="P220" s="204" t="str">
        <f>IF(AND(ISNUMBER('Precision '!P222),F$3="Y"),'Precision '!P222,"")</f>
        <v/>
      </c>
      <c r="Q220" s="204" t="str">
        <f>IF(AND(ISNUMBER('Precision '!Q222),G$3="Y"),'Precision '!Q222,"")</f>
        <v/>
      </c>
      <c r="R220" s="204" t="str">
        <f>IF(AND(ISNUMBER('Precision '!R222),H$3="Y"),'Precision '!R222,"")</f>
        <v/>
      </c>
      <c r="S220" s="204" t="str">
        <f>IF(AND(ISNUMBER('Precision '!S222),I$3="Y"),'Precision '!S222,"")</f>
        <v/>
      </c>
      <c r="T220" s="204" t="str">
        <f>IF(AND(ISNUMBER('Precision '!T222),J$3="Y"),'Precision '!T222,"")</f>
        <v/>
      </c>
      <c r="U220" s="204" t="str">
        <f>IF(AND(ISNUMBER('Precision '!U222),K$3="Y"),'Precision '!U222,"")</f>
        <v/>
      </c>
      <c r="V220" s="204" t="str">
        <f>IF(AND(ISNUMBER('Precision '!V222),L$3="Y"),'Precision '!V222,"")</f>
        <v/>
      </c>
      <c r="W220" s="204" t="str">
        <f>IF(AND(ISNUMBER('Precision '!W222),M$3="Y"),'Precision '!W222,"")</f>
        <v/>
      </c>
      <c r="X220" s="204" t="str">
        <f>IF(AND(ISNUMBER('Precision '!X222),N$3="Y"),'Precision '!X222,"")</f>
        <v/>
      </c>
      <c r="Y220" s="204" t="str">
        <f>IF(AND(ISNUMBER('Precision '!Y222),O$3="Y"),'Precision '!Y222,"")</f>
        <v/>
      </c>
      <c r="Z220" s="204" t="str">
        <f>IF(AND(ISNUMBER('Precision '!Z222),P$3="Y"),'Precision '!Z222,"")</f>
        <v/>
      </c>
      <c r="AA220" s="204"/>
      <c r="AB220" s="204"/>
      <c r="AC220" s="204"/>
      <c r="AD220" s="204"/>
      <c r="AE220" s="300">
        <v>184</v>
      </c>
      <c r="AF220" s="209" t="e">
        <f>IF(OR(ISBLANK('Precision '!C222),E$2="N"),NA(),'Precision '!C222)</f>
        <v>#N/A</v>
      </c>
      <c r="AG220" s="209" t="e">
        <f>IF(OR(ISBLANK('Precision '!D222),F$2="N"),NA(),'Precision '!D222)</f>
        <v>#N/A</v>
      </c>
      <c r="AH220" s="209" t="e">
        <f>IF(OR(ISBLANK('Precision '!E222),G$2="N"),NA(),'Precision '!E222)</f>
        <v>#N/A</v>
      </c>
      <c r="AI220" s="209" t="e">
        <f>IF(OR(ISBLANK('Precision '!F222),H$2="N"),NA(),'Precision '!F222)</f>
        <v>#N/A</v>
      </c>
      <c r="AJ220" s="209" t="e">
        <f>IF(OR(ISBLANK('Precision '!G222),I$2="N"),NA(),'Precision '!G222)</f>
        <v>#N/A</v>
      </c>
      <c r="AK220" s="209" t="e">
        <f>IF(OR(ISBLANK('Precision '!H222),J$2="N"),NA(),'Precision '!H222)</f>
        <v>#N/A</v>
      </c>
      <c r="AL220" s="209" t="e">
        <f>IF(OR(ISBLANK('Precision '!I222),K$2="N"),NA(),'Precision '!I222)</f>
        <v>#N/A</v>
      </c>
      <c r="AM220" s="209" t="e">
        <f>IF(OR(ISBLANK('Precision '!J222),L$2="N"),NA(),'Precision '!J222)</f>
        <v>#N/A</v>
      </c>
      <c r="AN220" s="209" t="e">
        <f>IF(OR(ISBLANK('Precision '!K222),M$2="N"),NA(),'Precision '!K222)</f>
        <v>#N/A</v>
      </c>
      <c r="AO220" s="209" t="e">
        <f>IF(OR(ISBLANK('Precision '!L222),N$2="N"),NA(),'Precision '!L222)</f>
        <v>#N/A</v>
      </c>
      <c r="AP220" s="209" t="e">
        <f>IF(OR(ISBLANK('Precision '!M222),O$2="N"),NA(),'Precision '!M222)</f>
        <v>#N/A</v>
      </c>
      <c r="AQ220" s="209" t="e">
        <f>IF(OR(ISBLANK('Precision '!N222),P$2="N"),NA(),'Precision '!N222)</f>
        <v>#N/A</v>
      </c>
      <c r="AR220" s="209" t="e">
        <f>IF(OR(ISBLANK('Precision '!O222),E$3="N"),NA(),'Precision '!O222)</f>
        <v>#N/A</v>
      </c>
      <c r="AS220" s="209" t="e">
        <f>IF(OR(ISBLANK('Precision '!P222),F$3="N"),NA(),'Precision '!P222)</f>
        <v>#N/A</v>
      </c>
      <c r="AT220" s="209" t="e">
        <f>IF(OR(ISBLANK('Precision '!Q222),G$3="N"),NA(),'Precision '!Q222)</f>
        <v>#N/A</v>
      </c>
      <c r="AU220" s="209" t="e">
        <f>IF(OR(ISBLANK('Precision '!R222),H$3="N"),NA(),'Precision '!R222)</f>
        <v>#N/A</v>
      </c>
      <c r="AV220" s="209" t="e">
        <f>IF(OR(ISBLANK('Precision '!S222),I$3="N"),NA(),'Precision '!S222)</f>
        <v>#N/A</v>
      </c>
      <c r="AW220" s="209" t="e">
        <f>IF(OR(ISBLANK('Precision '!T222),J$3="N"),NA(),'Precision '!T222)</f>
        <v>#N/A</v>
      </c>
      <c r="AX220" s="209" t="e">
        <f>IF(OR(ISBLANK('Precision '!U222),K$3="N"),NA(),'Precision '!U222)</f>
        <v>#N/A</v>
      </c>
      <c r="AY220" s="209" t="e">
        <f>IF(OR(ISBLANK('Precision '!V222),L$3="N"),NA(),'Precision '!V222)</f>
        <v>#N/A</v>
      </c>
      <c r="AZ220" s="209" t="e">
        <f>IF(OR(ISBLANK('Precision '!W222),M$3="N"),NA(),'Precision '!W222)</f>
        <v>#N/A</v>
      </c>
      <c r="BA220" s="209" t="e">
        <f>IF(OR(ISBLANK('Precision '!X222),N$3="N"),NA(),'Precision '!X222)</f>
        <v>#N/A</v>
      </c>
      <c r="BB220" s="209" t="e">
        <f>IF(OR(ISBLANK('Precision '!Y222),O$3="N"),NA(),'Precision '!Y222)</f>
        <v>#N/A</v>
      </c>
      <c r="BC220" s="209" t="e">
        <f>IF(OR(ISBLANK('Precision '!Z222),P$3="N"),NA(),'Precision '!Z222)</f>
        <v>#N/A</v>
      </c>
      <c r="BD220" s="204"/>
      <c r="BE220" s="204"/>
      <c r="BF220" s="204"/>
      <c r="BG220" s="204"/>
      <c r="BH220" s="204"/>
    </row>
    <row r="221" spans="1:60" x14ac:dyDescent="0.2">
      <c r="A221" s="204"/>
      <c r="B221" s="204"/>
      <c r="C221" s="204" t="str">
        <f>IF(AND(ISNUMBER('Precision '!C223),E$2="Y"),'Precision '!C223,"")</f>
        <v/>
      </c>
      <c r="D221" s="204" t="str">
        <f>IF(AND(ISNUMBER('Precision '!D223),F$2="Y"),'Precision '!D223,"")</f>
        <v/>
      </c>
      <c r="E221" s="204" t="str">
        <f>IF(AND(ISNUMBER('Precision '!E223),G$2="Y"),'Precision '!E223,"")</f>
        <v/>
      </c>
      <c r="F221" s="204" t="str">
        <f>IF(AND(ISNUMBER('Precision '!F223),H$2="Y"),'Precision '!F223,"")</f>
        <v/>
      </c>
      <c r="G221" s="204" t="str">
        <f>IF(AND(ISNUMBER('Precision '!G223),I$2="Y"),'Precision '!G223,"")</f>
        <v/>
      </c>
      <c r="H221" s="204" t="str">
        <f>IF(AND(ISNUMBER('Precision '!H223),J$2="Y"),'Precision '!H223,"")</f>
        <v/>
      </c>
      <c r="I221" s="204" t="str">
        <f>IF(AND(ISNUMBER('Precision '!I223),K$2="Y"),'Precision '!I223,"")</f>
        <v/>
      </c>
      <c r="J221" s="204" t="str">
        <f>IF(AND(ISNUMBER('Precision '!J223),L$2="Y"),'Precision '!J223,"")</f>
        <v/>
      </c>
      <c r="K221" s="204" t="str">
        <f>IF(AND(ISNUMBER('Precision '!K223),M$2="Y"),'Precision '!K223,"")</f>
        <v/>
      </c>
      <c r="L221" s="204" t="str">
        <f>IF(AND(ISNUMBER('Precision '!L223),N$2="Y"),'Precision '!L223,"")</f>
        <v/>
      </c>
      <c r="M221" s="204" t="str">
        <f>IF(AND(ISNUMBER('Precision '!M223),O$2="Y"),'Precision '!M223,"")</f>
        <v/>
      </c>
      <c r="N221" s="204" t="str">
        <f>IF(AND(ISNUMBER('Precision '!N223),P$2="Y"),'Precision '!N223,"")</f>
        <v/>
      </c>
      <c r="O221" s="204" t="str">
        <f>IF(AND(ISNUMBER('Precision '!O223),E$3="Y"),'Precision '!O223,"")</f>
        <v/>
      </c>
      <c r="P221" s="204" t="str">
        <f>IF(AND(ISNUMBER('Precision '!P223),F$3="Y"),'Precision '!P223,"")</f>
        <v/>
      </c>
      <c r="Q221" s="204" t="str">
        <f>IF(AND(ISNUMBER('Precision '!Q223),G$3="Y"),'Precision '!Q223,"")</f>
        <v/>
      </c>
      <c r="R221" s="204" t="str">
        <f>IF(AND(ISNUMBER('Precision '!R223),H$3="Y"),'Precision '!R223,"")</f>
        <v/>
      </c>
      <c r="S221" s="204" t="str">
        <f>IF(AND(ISNUMBER('Precision '!S223),I$3="Y"),'Precision '!S223,"")</f>
        <v/>
      </c>
      <c r="T221" s="204" t="str">
        <f>IF(AND(ISNUMBER('Precision '!T223),J$3="Y"),'Precision '!T223,"")</f>
        <v/>
      </c>
      <c r="U221" s="204" t="str">
        <f>IF(AND(ISNUMBER('Precision '!U223),K$3="Y"),'Precision '!U223,"")</f>
        <v/>
      </c>
      <c r="V221" s="204" t="str">
        <f>IF(AND(ISNUMBER('Precision '!V223),L$3="Y"),'Precision '!V223,"")</f>
        <v/>
      </c>
      <c r="W221" s="204" t="str">
        <f>IF(AND(ISNUMBER('Precision '!W223),M$3="Y"),'Precision '!W223,"")</f>
        <v/>
      </c>
      <c r="X221" s="204" t="str">
        <f>IF(AND(ISNUMBER('Precision '!X223),N$3="Y"),'Precision '!X223,"")</f>
        <v/>
      </c>
      <c r="Y221" s="204" t="str">
        <f>IF(AND(ISNUMBER('Precision '!Y223),O$3="Y"),'Precision '!Y223,"")</f>
        <v/>
      </c>
      <c r="Z221" s="204" t="str">
        <f>IF(AND(ISNUMBER('Precision '!Z223),P$3="Y"),'Precision '!Z223,"")</f>
        <v/>
      </c>
      <c r="AA221" s="204"/>
      <c r="AB221" s="204"/>
      <c r="AC221" s="204"/>
      <c r="AD221" s="204"/>
      <c r="AE221" s="300">
        <v>185</v>
      </c>
      <c r="AF221" s="209" t="e">
        <f>IF(OR(ISBLANK('Precision '!C223),E$2="N"),NA(),'Precision '!C223)</f>
        <v>#N/A</v>
      </c>
      <c r="AG221" s="209" t="e">
        <f>IF(OR(ISBLANK('Precision '!D223),F$2="N"),NA(),'Precision '!D223)</f>
        <v>#N/A</v>
      </c>
      <c r="AH221" s="209" t="e">
        <f>IF(OR(ISBLANK('Precision '!E223),G$2="N"),NA(),'Precision '!E223)</f>
        <v>#N/A</v>
      </c>
      <c r="AI221" s="209" t="e">
        <f>IF(OR(ISBLANK('Precision '!F223),H$2="N"),NA(),'Precision '!F223)</f>
        <v>#N/A</v>
      </c>
      <c r="AJ221" s="209" t="e">
        <f>IF(OR(ISBLANK('Precision '!G223),I$2="N"),NA(),'Precision '!G223)</f>
        <v>#N/A</v>
      </c>
      <c r="AK221" s="209" t="e">
        <f>IF(OR(ISBLANK('Precision '!H223),J$2="N"),NA(),'Precision '!H223)</f>
        <v>#N/A</v>
      </c>
      <c r="AL221" s="209" t="e">
        <f>IF(OR(ISBLANK('Precision '!I223),K$2="N"),NA(),'Precision '!I223)</f>
        <v>#N/A</v>
      </c>
      <c r="AM221" s="209" t="e">
        <f>IF(OR(ISBLANK('Precision '!J223),L$2="N"),NA(),'Precision '!J223)</f>
        <v>#N/A</v>
      </c>
      <c r="AN221" s="209" t="e">
        <f>IF(OR(ISBLANK('Precision '!K223),M$2="N"),NA(),'Precision '!K223)</f>
        <v>#N/A</v>
      </c>
      <c r="AO221" s="209" t="e">
        <f>IF(OR(ISBLANK('Precision '!L223),N$2="N"),NA(),'Precision '!L223)</f>
        <v>#N/A</v>
      </c>
      <c r="AP221" s="209" t="e">
        <f>IF(OR(ISBLANK('Precision '!M223),O$2="N"),NA(),'Precision '!M223)</f>
        <v>#N/A</v>
      </c>
      <c r="AQ221" s="209" t="e">
        <f>IF(OR(ISBLANK('Precision '!N223),P$2="N"),NA(),'Precision '!N223)</f>
        <v>#N/A</v>
      </c>
      <c r="AR221" s="209" t="e">
        <f>IF(OR(ISBLANK('Precision '!O223),E$3="N"),NA(),'Precision '!O223)</f>
        <v>#N/A</v>
      </c>
      <c r="AS221" s="209" t="e">
        <f>IF(OR(ISBLANK('Precision '!P223),F$3="N"),NA(),'Precision '!P223)</f>
        <v>#N/A</v>
      </c>
      <c r="AT221" s="209" t="e">
        <f>IF(OR(ISBLANK('Precision '!Q223),G$3="N"),NA(),'Precision '!Q223)</f>
        <v>#N/A</v>
      </c>
      <c r="AU221" s="209" t="e">
        <f>IF(OR(ISBLANK('Precision '!R223),H$3="N"),NA(),'Precision '!R223)</f>
        <v>#N/A</v>
      </c>
      <c r="AV221" s="209" t="e">
        <f>IF(OR(ISBLANK('Precision '!S223),I$3="N"),NA(),'Precision '!S223)</f>
        <v>#N/A</v>
      </c>
      <c r="AW221" s="209" t="e">
        <f>IF(OR(ISBLANK('Precision '!T223),J$3="N"),NA(),'Precision '!T223)</f>
        <v>#N/A</v>
      </c>
      <c r="AX221" s="209" t="e">
        <f>IF(OR(ISBLANK('Precision '!U223),K$3="N"),NA(),'Precision '!U223)</f>
        <v>#N/A</v>
      </c>
      <c r="AY221" s="209" t="e">
        <f>IF(OR(ISBLANK('Precision '!V223),L$3="N"),NA(),'Precision '!V223)</f>
        <v>#N/A</v>
      </c>
      <c r="AZ221" s="209" t="e">
        <f>IF(OR(ISBLANK('Precision '!W223),M$3="N"),NA(),'Precision '!W223)</f>
        <v>#N/A</v>
      </c>
      <c r="BA221" s="209" t="e">
        <f>IF(OR(ISBLANK('Precision '!X223),N$3="N"),NA(),'Precision '!X223)</f>
        <v>#N/A</v>
      </c>
      <c r="BB221" s="209" t="e">
        <f>IF(OR(ISBLANK('Precision '!Y223),O$3="N"),NA(),'Precision '!Y223)</f>
        <v>#N/A</v>
      </c>
      <c r="BC221" s="209" t="e">
        <f>IF(OR(ISBLANK('Precision '!Z223),P$3="N"),NA(),'Precision '!Z223)</f>
        <v>#N/A</v>
      </c>
      <c r="BD221" s="204"/>
      <c r="BE221" s="204"/>
      <c r="BF221" s="204"/>
      <c r="BG221" s="204"/>
      <c r="BH221" s="204"/>
    </row>
    <row r="222" spans="1:60" x14ac:dyDescent="0.2">
      <c r="A222" s="204"/>
      <c r="B222" s="204"/>
      <c r="C222" s="204" t="str">
        <f>IF(AND(ISNUMBER('Precision '!C224),E$2="Y"),'Precision '!C224,"")</f>
        <v/>
      </c>
      <c r="D222" s="204" t="str">
        <f>IF(AND(ISNUMBER('Precision '!D224),F$2="Y"),'Precision '!D224,"")</f>
        <v/>
      </c>
      <c r="E222" s="204" t="str">
        <f>IF(AND(ISNUMBER('Precision '!E224),G$2="Y"),'Precision '!E224,"")</f>
        <v/>
      </c>
      <c r="F222" s="204" t="str">
        <f>IF(AND(ISNUMBER('Precision '!F224),H$2="Y"),'Precision '!F224,"")</f>
        <v/>
      </c>
      <c r="G222" s="204" t="str">
        <f>IF(AND(ISNUMBER('Precision '!G224),I$2="Y"),'Precision '!G224,"")</f>
        <v/>
      </c>
      <c r="H222" s="204" t="str">
        <f>IF(AND(ISNUMBER('Precision '!H224),J$2="Y"),'Precision '!H224,"")</f>
        <v/>
      </c>
      <c r="I222" s="204" t="str">
        <f>IF(AND(ISNUMBER('Precision '!I224),K$2="Y"),'Precision '!I224,"")</f>
        <v/>
      </c>
      <c r="J222" s="204" t="str">
        <f>IF(AND(ISNUMBER('Precision '!J224),L$2="Y"),'Precision '!J224,"")</f>
        <v/>
      </c>
      <c r="K222" s="204" t="str">
        <f>IF(AND(ISNUMBER('Precision '!K224),M$2="Y"),'Precision '!K224,"")</f>
        <v/>
      </c>
      <c r="L222" s="204" t="str">
        <f>IF(AND(ISNUMBER('Precision '!L224),N$2="Y"),'Precision '!L224,"")</f>
        <v/>
      </c>
      <c r="M222" s="204" t="str">
        <f>IF(AND(ISNUMBER('Precision '!M224),O$2="Y"),'Precision '!M224,"")</f>
        <v/>
      </c>
      <c r="N222" s="204" t="str">
        <f>IF(AND(ISNUMBER('Precision '!N224),P$2="Y"),'Precision '!N224,"")</f>
        <v/>
      </c>
      <c r="O222" s="204" t="str">
        <f>IF(AND(ISNUMBER('Precision '!O224),E$3="Y"),'Precision '!O224,"")</f>
        <v/>
      </c>
      <c r="P222" s="204" t="str">
        <f>IF(AND(ISNUMBER('Precision '!P224),F$3="Y"),'Precision '!P224,"")</f>
        <v/>
      </c>
      <c r="Q222" s="204" t="str">
        <f>IF(AND(ISNUMBER('Precision '!Q224),G$3="Y"),'Precision '!Q224,"")</f>
        <v/>
      </c>
      <c r="R222" s="204" t="str">
        <f>IF(AND(ISNUMBER('Precision '!R224),H$3="Y"),'Precision '!R224,"")</f>
        <v/>
      </c>
      <c r="S222" s="204" t="str">
        <f>IF(AND(ISNUMBER('Precision '!S224),I$3="Y"),'Precision '!S224,"")</f>
        <v/>
      </c>
      <c r="T222" s="204" t="str">
        <f>IF(AND(ISNUMBER('Precision '!T224),J$3="Y"),'Precision '!T224,"")</f>
        <v/>
      </c>
      <c r="U222" s="204" t="str">
        <f>IF(AND(ISNUMBER('Precision '!U224),K$3="Y"),'Precision '!U224,"")</f>
        <v/>
      </c>
      <c r="V222" s="204" t="str">
        <f>IF(AND(ISNUMBER('Precision '!V224),L$3="Y"),'Precision '!V224,"")</f>
        <v/>
      </c>
      <c r="W222" s="204" t="str">
        <f>IF(AND(ISNUMBER('Precision '!W224),M$3="Y"),'Precision '!W224,"")</f>
        <v/>
      </c>
      <c r="X222" s="204" t="str">
        <f>IF(AND(ISNUMBER('Precision '!X224),N$3="Y"),'Precision '!X224,"")</f>
        <v/>
      </c>
      <c r="Y222" s="204" t="str">
        <f>IF(AND(ISNUMBER('Precision '!Y224),O$3="Y"),'Precision '!Y224,"")</f>
        <v/>
      </c>
      <c r="Z222" s="204" t="str">
        <f>IF(AND(ISNUMBER('Precision '!Z224),P$3="Y"),'Precision '!Z224,"")</f>
        <v/>
      </c>
      <c r="AA222" s="204"/>
      <c r="AB222" s="204"/>
      <c r="AC222" s="204"/>
      <c r="AD222" s="204"/>
      <c r="AE222" s="300">
        <v>186</v>
      </c>
      <c r="AF222" s="209" t="e">
        <f>IF(OR(ISBLANK('Precision '!C224),E$2="N"),NA(),'Precision '!C224)</f>
        <v>#N/A</v>
      </c>
      <c r="AG222" s="209" t="e">
        <f>IF(OR(ISBLANK('Precision '!D224),F$2="N"),NA(),'Precision '!D224)</f>
        <v>#N/A</v>
      </c>
      <c r="AH222" s="209" t="e">
        <f>IF(OR(ISBLANK('Precision '!E224),G$2="N"),NA(),'Precision '!E224)</f>
        <v>#N/A</v>
      </c>
      <c r="AI222" s="209" t="e">
        <f>IF(OR(ISBLANK('Precision '!F224),H$2="N"),NA(),'Precision '!F224)</f>
        <v>#N/A</v>
      </c>
      <c r="AJ222" s="209" t="e">
        <f>IF(OR(ISBLANK('Precision '!G224),I$2="N"),NA(),'Precision '!G224)</f>
        <v>#N/A</v>
      </c>
      <c r="AK222" s="209" t="e">
        <f>IF(OR(ISBLANK('Precision '!H224),J$2="N"),NA(),'Precision '!H224)</f>
        <v>#N/A</v>
      </c>
      <c r="AL222" s="209" t="e">
        <f>IF(OR(ISBLANK('Precision '!I224),K$2="N"),NA(),'Precision '!I224)</f>
        <v>#N/A</v>
      </c>
      <c r="AM222" s="209" t="e">
        <f>IF(OR(ISBLANK('Precision '!J224),L$2="N"),NA(),'Precision '!J224)</f>
        <v>#N/A</v>
      </c>
      <c r="AN222" s="209" t="e">
        <f>IF(OR(ISBLANK('Precision '!K224),M$2="N"),NA(),'Precision '!K224)</f>
        <v>#N/A</v>
      </c>
      <c r="AO222" s="209" t="e">
        <f>IF(OR(ISBLANK('Precision '!L224),N$2="N"),NA(),'Precision '!L224)</f>
        <v>#N/A</v>
      </c>
      <c r="AP222" s="209" t="e">
        <f>IF(OR(ISBLANK('Precision '!M224),O$2="N"),NA(),'Precision '!M224)</f>
        <v>#N/A</v>
      </c>
      <c r="AQ222" s="209" t="e">
        <f>IF(OR(ISBLANK('Precision '!N224),P$2="N"),NA(),'Precision '!N224)</f>
        <v>#N/A</v>
      </c>
      <c r="AR222" s="209" t="e">
        <f>IF(OR(ISBLANK('Precision '!O224),E$3="N"),NA(),'Precision '!O224)</f>
        <v>#N/A</v>
      </c>
      <c r="AS222" s="209" t="e">
        <f>IF(OR(ISBLANK('Precision '!P224),F$3="N"),NA(),'Precision '!P224)</f>
        <v>#N/A</v>
      </c>
      <c r="AT222" s="209" t="e">
        <f>IF(OR(ISBLANK('Precision '!Q224),G$3="N"),NA(),'Precision '!Q224)</f>
        <v>#N/A</v>
      </c>
      <c r="AU222" s="209" t="e">
        <f>IF(OR(ISBLANK('Precision '!R224),H$3="N"),NA(),'Precision '!R224)</f>
        <v>#N/A</v>
      </c>
      <c r="AV222" s="209" t="e">
        <f>IF(OR(ISBLANK('Precision '!S224),I$3="N"),NA(),'Precision '!S224)</f>
        <v>#N/A</v>
      </c>
      <c r="AW222" s="209" t="e">
        <f>IF(OR(ISBLANK('Precision '!T224),J$3="N"),NA(),'Precision '!T224)</f>
        <v>#N/A</v>
      </c>
      <c r="AX222" s="209" t="e">
        <f>IF(OR(ISBLANK('Precision '!U224),K$3="N"),NA(),'Precision '!U224)</f>
        <v>#N/A</v>
      </c>
      <c r="AY222" s="209" t="e">
        <f>IF(OR(ISBLANK('Precision '!V224),L$3="N"),NA(),'Precision '!V224)</f>
        <v>#N/A</v>
      </c>
      <c r="AZ222" s="209" t="e">
        <f>IF(OR(ISBLANK('Precision '!W224),M$3="N"),NA(),'Precision '!W224)</f>
        <v>#N/A</v>
      </c>
      <c r="BA222" s="209" t="e">
        <f>IF(OR(ISBLANK('Precision '!X224),N$3="N"),NA(),'Precision '!X224)</f>
        <v>#N/A</v>
      </c>
      <c r="BB222" s="209" t="e">
        <f>IF(OR(ISBLANK('Precision '!Y224),O$3="N"),NA(),'Precision '!Y224)</f>
        <v>#N/A</v>
      </c>
      <c r="BC222" s="209" t="e">
        <f>IF(OR(ISBLANK('Precision '!Z224),P$3="N"),NA(),'Precision '!Z224)</f>
        <v>#N/A</v>
      </c>
      <c r="BD222" s="204"/>
      <c r="BE222" s="204"/>
      <c r="BF222" s="204"/>
      <c r="BG222" s="204"/>
      <c r="BH222" s="204"/>
    </row>
    <row r="223" spans="1:60" x14ac:dyDescent="0.2">
      <c r="A223" s="204"/>
      <c r="B223" s="204"/>
      <c r="C223" s="204" t="str">
        <f>IF(AND(ISNUMBER('Precision '!C225),E$2="Y"),'Precision '!C225,"")</f>
        <v/>
      </c>
      <c r="D223" s="204" t="str">
        <f>IF(AND(ISNUMBER('Precision '!D225),F$2="Y"),'Precision '!D225,"")</f>
        <v/>
      </c>
      <c r="E223" s="204" t="str">
        <f>IF(AND(ISNUMBER('Precision '!E225),G$2="Y"),'Precision '!E225,"")</f>
        <v/>
      </c>
      <c r="F223" s="204" t="str">
        <f>IF(AND(ISNUMBER('Precision '!F225),H$2="Y"),'Precision '!F225,"")</f>
        <v/>
      </c>
      <c r="G223" s="204" t="str">
        <f>IF(AND(ISNUMBER('Precision '!G225),I$2="Y"),'Precision '!G225,"")</f>
        <v/>
      </c>
      <c r="H223" s="204" t="str">
        <f>IF(AND(ISNUMBER('Precision '!H225),J$2="Y"),'Precision '!H225,"")</f>
        <v/>
      </c>
      <c r="I223" s="204" t="str">
        <f>IF(AND(ISNUMBER('Precision '!I225),K$2="Y"),'Precision '!I225,"")</f>
        <v/>
      </c>
      <c r="J223" s="204" t="str">
        <f>IF(AND(ISNUMBER('Precision '!J225),L$2="Y"),'Precision '!J225,"")</f>
        <v/>
      </c>
      <c r="K223" s="204" t="str">
        <f>IF(AND(ISNUMBER('Precision '!K225),M$2="Y"),'Precision '!K225,"")</f>
        <v/>
      </c>
      <c r="L223" s="204" t="str">
        <f>IF(AND(ISNUMBER('Precision '!L225),N$2="Y"),'Precision '!L225,"")</f>
        <v/>
      </c>
      <c r="M223" s="204" t="str">
        <f>IF(AND(ISNUMBER('Precision '!M225),O$2="Y"),'Precision '!M225,"")</f>
        <v/>
      </c>
      <c r="N223" s="204" t="str">
        <f>IF(AND(ISNUMBER('Precision '!N225),P$2="Y"),'Precision '!N225,"")</f>
        <v/>
      </c>
      <c r="O223" s="204" t="str">
        <f>IF(AND(ISNUMBER('Precision '!O225),E$3="Y"),'Precision '!O225,"")</f>
        <v/>
      </c>
      <c r="P223" s="204" t="str">
        <f>IF(AND(ISNUMBER('Precision '!P225),F$3="Y"),'Precision '!P225,"")</f>
        <v/>
      </c>
      <c r="Q223" s="204" t="str">
        <f>IF(AND(ISNUMBER('Precision '!Q225),G$3="Y"),'Precision '!Q225,"")</f>
        <v/>
      </c>
      <c r="R223" s="204" t="str">
        <f>IF(AND(ISNUMBER('Precision '!R225),H$3="Y"),'Precision '!R225,"")</f>
        <v/>
      </c>
      <c r="S223" s="204" t="str">
        <f>IF(AND(ISNUMBER('Precision '!S225),I$3="Y"),'Precision '!S225,"")</f>
        <v/>
      </c>
      <c r="T223" s="204" t="str">
        <f>IF(AND(ISNUMBER('Precision '!T225),J$3="Y"),'Precision '!T225,"")</f>
        <v/>
      </c>
      <c r="U223" s="204" t="str">
        <f>IF(AND(ISNUMBER('Precision '!U225),K$3="Y"),'Precision '!U225,"")</f>
        <v/>
      </c>
      <c r="V223" s="204" t="str">
        <f>IF(AND(ISNUMBER('Precision '!V225),L$3="Y"),'Precision '!V225,"")</f>
        <v/>
      </c>
      <c r="W223" s="204" t="str">
        <f>IF(AND(ISNUMBER('Precision '!W225),M$3="Y"),'Precision '!W225,"")</f>
        <v/>
      </c>
      <c r="X223" s="204" t="str">
        <f>IF(AND(ISNUMBER('Precision '!X225),N$3="Y"),'Precision '!X225,"")</f>
        <v/>
      </c>
      <c r="Y223" s="204" t="str">
        <f>IF(AND(ISNUMBER('Precision '!Y225),O$3="Y"),'Precision '!Y225,"")</f>
        <v/>
      </c>
      <c r="Z223" s="204" t="str">
        <f>IF(AND(ISNUMBER('Precision '!Z225),P$3="Y"),'Precision '!Z225,"")</f>
        <v/>
      </c>
      <c r="AA223" s="204"/>
      <c r="AB223" s="204"/>
      <c r="AC223" s="204"/>
      <c r="AD223" s="204"/>
      <c r="AE223" s="300">
        <v>187</v>
      </c>
      <c r="AF223" s="209" t="e">
        <f>IF(OR(ISBLANK('Precision '!C225),E$2="N"),NA(),'Precision '!C225)</f>
        <v>#N/A</v>
      </c>
      <c r="AG223" s="209" t="e">
        <f>IF(OR(ISBLANK('Precision '!D225),F$2="N"),NA(),'Precision '!D225)</f>
        <v>#N/A</v>
      </c>
      <c r="AH223" s="209" t="e">
        <f>IF(OR(ISBLANK('Precision '!E225),G$2="N"),NA(),'Precision '!E225)</f>
        <v>#N/A</v>
      </c>
      <c r="AI223" s="209" t="e">
        <f>IF(OR(ISBLANK('Precision '!F225),H$2="N"),NA(),'Precision '!F225)</f>
        <v>#N/A</v>
      </c>
      <c r="AJ223" s="209" t="e">
        <f>IF(OR(ISBLANK('Precision '!G225),I$2="N"),NA(),'Precision '!G225)</f>
        <v>#N/A</v>
      </c>
      <c r="AK223" s="209" t="e">
        <f>IF(OR(ISBLANK('Precision '!H225),J$2="N"),NA(),'Precision '!H225)</f>
        <v>#N/A</v>
      </c>
      <c r="AL223" s="209" t="e">
        <f>IF(OR(ISBLANK('Precision '!I225),K$2="N"),NA(),'Precision '!I225)</f>
        <v>#N/A</v>
      </c>
      <c r="AM223" s="209" t="e">
        <f>IF(OR(ISBLANK('Precision '!J225),L$2="N"),NA(),'Precision '!J225)</f>
        <v>#N/A</v>
      </c>
      <c r="AN223" s="209" t="e">
        <f>IF(OR(ISBLANK('Precision '!K225),M$2="N"),NA(),'Precision '!K225)</f>
        <v>#N/A</v>
      </c>
      <c r="AO223" s="209" t="e">
        <f>IF(OR(ISBLANK('Precision '!L225),N$2="N"),NA(),'Precision '!L225)</f>
        <v>#N/A</v>
      </c>
      <c r="AP223" s="209" t="e">
        <f>IF(OR(ISBLANK('Precision '!M225),O$2="N"),NA(),'Precision '!M225)</f>
        <v>#N/A</v>
      </c>
      <c r="AQ223" s="209" t="e">
        <f>IF(OR(ISBLANK('Precision '!N225),P$2="N"),NA(),'Precision '!N225)</f>
        <v>#N/A</v>
      </c>
      <c r="AR223" s="209" t="e">
        <f>IF(OR(ISBLANK('Precision '!O225),E$3="N"),NA(),'Precision '!O225)</f>
        <v>#N/A</v>
      </c>
      <c r="AS223" s="209" t="e">
        <f>IF(OR(ISBLANK('Precision '!P225),F$3="N"),NA(),'Precision '!P225)</f>
        <v>#N/A</v>
      </c>
      <c r="AT223" s="209" t="e">
        <f>IF(OR(ISBLANK('Precision '!Q225),G$3="N"),NA(),'Precision '!Q225)</f>
        <v>#N/A</v>
      </c>
      <c r="AU223" s="209" t="e">
        <f>IF(OR(ISBLANK('Precision '!R225),H$3="N"),NA(),'Precision '!R225)</f>
        <v>#N/A</v>
      </c>
      <c r="AV223" s="209" t="e">
        <f>IF(OR(ISBLANK('Precision '!S225),I$3="N"),NA(),'Precision '!S225)</f>
        <v>#N/A</v>
      </c>
      <c r="AW223" s="209" t="e">
        <f>IF(OR(ISBLANK('Precision '!T225),J$3="N"),NA(),'Precision '!T225)</f>
        <v>#N/A</v>
      </c>
      <c r="AX223" s="209" t="e">
        <f>IF(OR(ISBLANK('Precision '!U225),K$3="N"),NA(),'Precision '!U225)</f>
        <v>#N/A</v>
      </c>
      <c r="AY223" s="209" t="e">
        <f>IF(OR(ISBLANK('Precision '!V225),L$3="N"),NA(),'Precision '!V225)</f>
        <v>#N/A</v>
      </c>
      <c r="AZ223" s="209" t="e">
        <f>IF(OR(ISBLANK('Precision '!W225),M$3="N"),NA(),'Precision '!W225)</f>
        <v>#N/A</v>
      </c>
      <c r="BA223" s="209" t="e">
        <f>IF(OR(ISBLANK('Precision '!X225),N$3="N"),NA(),'Precision '!X225)</f>
        <v>#N/A</v>
      </c>
      <c r="BB223" s="209" t="e">
        <f>IF(OR(ISBLANK('Precision '!Y225),O$3="N"),NA(),'Precision '!Y225)</f>
        <v>#N/A</v>
      </c>
      <c r="BC223" s="209" t="e">
        <f>IF(OR(ISBLANK('Precision '!Z225),P$3="N"),NA(),'Precision '!Z225)</f>
        <v>#N/A</v>
      </c>
      <c r="BD223" s="204"/>
      <c r="BE223" s="204"/>
      <c r="BF223" s="204"/>
      <c r="BG223" s="204"/>
      <c r="BH223" s="204"/>
    </row>
    <row r="224" spans="1:60" x14ac:dyDescent="0.2">
      <c r="A224" s="204"/>
      <c r="B224" s="204"/>
      <c r="C224" s="204" t="str">
        <f>IF(AND(ISNUMBER('Precision '!C226),E$2="Y"),'Precision '!C226,"")</f>
        <v/>
      </c>
      <c r="D224" s="204" t="str">
        <f>IF(AND(ISNUMBER('Precision '!D226),F$2="Y"),'Precision '!D226,"")</f>
        <v/>
      </c>
      <c r="E224" s="204" t="str">
        <f>IF(AND(ISNUMBER('Precision '!E226),G$2="Y"),'Precision '!E226,"")</f>
        <v/>
      </c>
      <c r="F224" s="204" t="str">
        <f>IF(AND(ISNUMBER('Precision '!F226),H$2="Y"),'Precision '!F226,"")</f>
        <v/>
      </c>
      <c r="G224" s="204" t="str">
        <f>IF(AND(ISNUMBER('Precision '!G226),I$2="Y"),'Precision '!G226,"")</f>
        <v/>
      </c>
      <c r="H224" s="204" t="str">
        <f>IF(AND(ISNUMBER('Precision '!H226),J$2="Y"),'Precision '!H226,"")</f>
        <v/>
      </c>
      <c r="I224" s="204" t="str">
        <f>IF(AND(ISNUMBER('Precision '!I226),K$2="Y"),'Precision '!I226,"")</f>
        <v/>
      </c>
      <c r="J224" s="204" t="str">
        <f>IF(AND(ISNUMBER('Precision '!J226),L$2="Y"),'Precision '!J226,"")</f>
        <v/>
      </c>
      <c r="K224" s="204" t="str">
        <f>IF(AND(ISNUMBER('Precision '!K226),M$2="Y"),'Precision '!K226,"")</f>
        <v/>
      </c>
      <c r="L224" s="204" t="str">
        <f>IF(AND(ISNUMBER('Precision '!L226),N$2="Y"),'Precision '!L226,"")</f>
        <v/>
      </c>
      <c r="M224" s="204" t="str">
        <f>IF(AND(ISNUMBER('Precision '!M226),O$2="Y"),'Precision '!M226,"")</f>
        <v/>
      </c>
      <c r="N224" s="204" t="str">
        <f>IF(AND(ISNUMBER('Precision '!N226),P$2="Y"),'Precision '!N226,"")</f>
        <v/>
      </c>
      <c r="O224" s="204" t="str">
        <f>IF(AND(ISNUMBER('Precision '!O226),E$3="Y"),'Precision '!O226,"")</f>
        <v/>
      </c>
      <c r="P224" s="204" t="str">
        <f>IF(AND(ISNUMBER('Precision '!P226),F$3="Y"),'Precision '!P226,"")</f>
        <v/>
      </c>
      <c r="Q224" s="204" t="str">
        <f>IF(AND(ISNUMBER('Precision '!Q226),G$3="Y"),'Precision '!Q226,"")</f>
        <v/>
      </c>
      <c r="R224" s="204" t="str">
        <f>IF(AND(ISNUMBER('Precision '!R226),H$3="Y"),'Precision '!R226,"")</f>
        <v/>
      </c>
      <c r="S224" s="204" t="str">
        <f>IF(AND(ISNUMBER('Precision '!S226),I$3="Y"),'Precision '!S226,"")</f>
        <v/>
      </c>
      <c r="T224" s="204" t="str">
        <f>IF(AND(ISNUMBER('Precision '!T226),J$3="Y"),'Precision '!T226,"")</f>
        <v/>
      </c>
      <c r="U224" s="204" t="str">
        <f>IF(AND(ISNUMBER('Precision '!U226),K$3="Y"),'Precision '!U226,"")</f>
        <v/>
      </c>
      <c r="V224" s="204" t="str">
        <f>IF(AND(ISNUMBER('Precision '!V226),L$3="Y"),'Precision '!V226,"")</f>
        <v/>
      </c>
      <c r="W224" s="204" t="str">
        <f>IF(AND(ISNUMBER('Precision '!W226),M$3="Y"),'Precision '!W226,"")</f>
        <v/>
      </c>
      <c r="X224" s="204" t="str">
        <f>IF(AND(ISNUMBER('Precision '!X226),N$3="Y"),'Precision '!X226,"")</f>
        <v/>
      </c>
      <c r="Y224" s="204" t="str">
        <f>IF(AND(ISNUMBER('Precision '!Y226),O$3="Y"),'Precision '!Y226,"")</f>
        <v/>
      </c>
      <c r="Z224" s="204" t="str">
        <f>IF(AND(ISNUMBER('Precision '!Z226),P$3="Y"),'Precision '!Z226,"")</f>
        <v/>
      </c>
      <c r="AA224" s="204"/>
      <c r="AB224" s="204"/>
      <c r="AC224" s="204"/>
      <c r="AD224" s="204"/>
      <c r="AE224" s="300">
        <v>188</v>
      </c>
      <c r="AF224" s="209" t="e">
        <f>IF(OR(ISBLANK('Precision '!C226),E$2="N"),NA(),'Precision '!C226)</f>
        <v>#N/A</v>
      </c>
      <c r="AG224" s="209" t="e">
        <f>IF(OR(ISBLANK('Precision '!D226),F$2="N"),NA(),'Precision '!D226)</f>
        <v>#N/A</v>
      </c>
      <c r="AH224" s="209" t="e">
        <f>IF(OR(ISBLANK('Precision '!E226),G$2="N"),NA(),'Precision '!E226)</f>
        <v>#N/A</v>
      </c>
      <c r="AI224" s="209" t="e">
        <f>IF(OR(ISBLANK('Precision '!F226),H$2="N"),NA(),'Precision '!F226)</f>
        <v>#N/A</v>
      </c>
      <c r="AJ224" s="209" t="e">
        <f>IF(OR(ISBLANK('Precision '!G226),I$2="N"),NA(),'Precision '!G226)</f>
        <v>#N/A</v>
      </c>
      <c r="AK224" s="209" t="e">
        <f>IF(OR(ISBLANK('Precision '!H226),J$2="N"),NA(),'Precision '!H226)</f>
        <v>#N/A</v>
      </c>
      <c r="AL224" s="209" t="e">
        <f>IF(OR(ISBLANK('Precision '!I226),K$2="N"),NA(),'Precision '!I226)</f>
        <v>#N/A</v>
      </c>
      <c r="AM224" s="209" t="e">
        <f>IF(OR(ISBLANK('Precision '!J226),L$2="N"),NA(),'Precision '!J226)</f>
        <v>#N/A</v>
      </c>
      <c r="AN224" s="209" t="e">
        <f>IF(OR(ISBLANK('Precision '!K226),M$2="N"),NA(),'Precision '!K226)</f>
        <v>#N/A</v>
      </c>
      <c r="AO224" s="209" t="e">
        <f>IF(OR(ISBLANK('Precision '!L226),N$2="N"),NA(),'Precision '!L226)</f>
        <v>#N/A</v>
      </c>
      <c r="AP224" s="209" t="e">
        <f>IF(OR(ISBLANK('Precision '!M226),O$2="N"),NA(),'Precision '!M226)</f>
        <v>#N/A</v>
      </c>
      <c r="AQ224" s="209" t="e">
        <f>IF(OR(ISBLANK('Precision '!N226),P$2="N"),NA(),'Precision '!N226)</f>
        <v>#N/A</v>
      </c>
      <c r="AR224" s="209" t="e">
        <f>IF(OR(ISBLANK('Precision '!O226),E$3="N"),NA(),'Precision '!O226)</f>
        <v>#N/A</v>
      </c>
      <c r="AS224" s="209" t="e">
        <f>IF(OR(ISBLANK('Precision '!P226),F$3="N"),NA(),'Precision '!P226)</f>
        <v>#N/A</v>
      </c>
      <c r="AT224" s="209" t="e">
        <f>IF(OR(ISBLANK('Precision '!Q226),G$3="N"),NA(),'Precision '!Q226)</f>
        <v>#N/A</v>
      </c>
      <c r="AU224" s="209" t="e">
        <f>IF(OR(ISBLANK('Precision '!R226),H$3="N"),NA(),'Precision '!R226)</f>
        <v>#N/A</v>
      </c>
      <c r="AV224" s="209" t="e">
        <f>IF(OR(ISBLANK('Precision '!S226),I$3="N"),NA(),'Precision '!S226)</f>
        <v>#N/A</v>
      </c>
      <c r="AW224" s="209" t="e">
        <f>IF(OR(ISBLANK('Precision '!T226),J$3="N"),NA(),'Precision '!T226)</f>
        <v>#N/A</v>
      </c>
      <c r="AX224" s="209" t="e">
        <f>IF(OR(ISBLANK('Precision '!U226),K$3="N"),NA(),'Precision '!U226)</f>
        <v>#N/A</v>
      </c>
      <c r="AY224" s="209" t="e">
        <f>IF(OR(ISBLANK('Precision '!V226),L$3="N"),NA(),'Precision '!V226)</f>
        <v>#N/A</v>
      </c>
      <c r="AZ224" s="209" t="e">
        <f>IF(OR(ISBLANK('Precision '!W226),M$3="N"),NA(),'Precision '!W226)</f>
        <v>#N/A</v>
      </c>
      <c r="BA224" s="209" t="e">
        <f>IF(OR(ISBLANK('Precision '!X226),N$3="N"),NA(),'Precision '!X226)</f>
        <v>#N/A</v>
      </c>
      <c r="BB224" s="209" t="e">
        <f>IF(OR(ISBLANK('Precision '!Y226),O$3="N"),NA(),'Precision '!Y226)</f>
        <v>#N/A</v>
      </c>
      <c r="BC224" s="209" t="e">
        <f>IF(OR(ISBLANK('Precision '!Z226),P$3="N"),NA(),'Precision '!Z226)</f>
        <v>#N/A</v>
      </c>
      <c r="BD224" s="204"/>
      <c r="BE224" s="204"/>
      <c r="BF224" s="204"/>
      <c r="BG224" s="204"/>
      <c r="BH224" s="204"/>
    </row>
    <row r="225" spans="1:60" x14ac:dyDescent="0.2">
      <c r="A225" s="204"/>
      <c r="B225" s="204"/>
      <c r="C225" s="204" t="str">
        <f>IF(AND(ISNUMBER('Precision '!C227),E$2="Y"),'Precision '!C227,"")</f>
        <v/>
      </c>
      <c r="D225" s="204" t="str">
        <f>IF(AND(ISNUMBER('Precision '!D227),F$2="Y"),'Precision '!D227,"")</f>
        <v/>
      </c>
      <c r="E225" s="204" t="str">
        <f>IF(AND(ISNUMBER('Precision '!E227),G$2="Y"),'Precision '!E227,"")</f>
        <v/>
      </c>
      <c r="F225" s="204" t="str">
        <f>IF(AND(ISNUMBER('Precision '!F227),H$2="Y"),'Precision '!F227,"")</f>
        <v/>
      </c>
      <c r="G225" s="204" t="str">
        <f>IF(AND(ISNUMBER('Precision '!G227),I$2="Y"),'Precision '!G227,"")</f>
        <v/>
      </c>
      <c r="H225" s="204" t="str">
        <f>IF(AND(ISNUMBER('Precision '!H227),J$2="Y"),'Precision '!H227,"")</f>
        <v/>
      </c>
      <c r="I225" s="204" t="str">
        <f>IF(AND(ISNUMBER('Precision '!I227),K$2="Y"),'Precision '!I227,"")</f>
        <v/>
      </c>
      <c r="J225" s="204" t="str">
        <f>IF(AND(ISNUMBER('Precision '!J227),L$2="Y"),'Precision '!J227,"")</f>
        <v/>
      </c>
      <c r="K225" s="204" t="str">
        <f>IF(AND(ISNUMBER('Precision '!K227),M$2="Y"),'Precision '!K227,"")</f>
        <v/>
      </c>
      <c r="L225" s="204" t="str">
        <f>IF(AND(ISNUMBER('Precision '!L227),N$2="Y"),'Precision '!L227,"")</f>
        <v/>
      </c>
      <c r="M225" s="204" t="str">
        <f>IF(AND(ISNUMBER('Precision '!M227),O$2="Y"),'Precision '!M227,"")</f>
        <v/>
      </c>
      <c r="N225" s="204" t="str">
        <f>IF(AND(ISNUMBER('Precision '!N227),P$2="Y"),'Precision '!N227,"")</f>
        <v/>
      </c>
      <c r="O225" s="204" t="str">
        <f>IF(AND(ISNUMBER('Precision '!O227),E$3="Y"),'Precision '!O227,"")</f>
        <v/>
      </c>
      <c r="P225" s="204" t="str">
        <f>IF(AND(ISNUMBER('Precision '!P227),F$3="Y"),'Precision '!P227,"")</f>
        <v/>
      </c>
      <c r="Q225" s="204" t="str">
        <f>IF(AND(ISNUMBER('Precision '!Q227),G$3="Y"),'Precision '!Q227,"")</f>
        <v/>
      </c>
      <c r="R225" s="204" t="str">
        <f>IF(AND(ISNUMBER('Precision '!R227),H$3="Y"),'Precision '!R227,"")</f>
        <v/>
      </c>
      <c r="S225" s="204" t="str">
        <f>IF(AND(ISNUMBER('Precision '!S227),I$3="Y"),'Precision '!S227,"")</f>
        <v/>
      </c>
      <c r="T225" s="204" t="str">
        <f>IF(AND(ISNUMBER('Precision '!T227),J$3="Y"),'Precision '!T227,"")</f>
        <v/>
      </c>
      <c r="U225" s="204" t="str">
        <f>IF(AND(ISNUMBER('Precision '!U227),K$3="Y"),'Precision '!U227,"")</f>
        <v/>
      </c>
      <c r="V225" s="204" t="str">
        <f>IF(AND(ISNUMBER('Precision '!V227),L$3="Y"),'Precision '!V227,"")</f>
        <v/>
      </c>
      <c r="W225" s="204" t="str">
        <f>IF(AND(ISNUMBER('Precision '!W227),M$3="Y"),'Precision '!W227,"")</f>
        <v/>
      </c>
      <c r="X225" s="204" t="str">
        <f>IF(AND(ISNUMBER('Precision '!X227),N$3="Y"),'Precision '!X227,"")</f>
        <v/>
      </c>
      <c r="Y225" s="204" t="str">
        <f>IF(AND(ISNUMBER('Precision '!Y227),O$3="Y"),'Precision '!Y227,"")</f>
        <v/>
      </c>
      <c r="Z225" s="204" t="str">
        <f>IF(AND(ISNUMBER('Precision '!Z227),P$3="Y"),'Precision '!Z227,"")</f>
        <v/>
      </c>
      <c r="AA225" s="204"/>
      <c r="AB225" s="204"/>
      <c r="AC225" s="204"/>
      <c r="AD225" s="204"/>
      <c r="AE225" s="300">
        <v>189</v>
      </c>
      <c r="AF225" s="209" t="e">
        <f>IF(OR(ISBLANK('Precision '!C227),E$2="N"),NA(),'Precision '!C227)</f>
        <v>#N/A</v>
      </c>
      <c r="AG225" s="209" t="e">
        <f>IF(OR(ISBLANK('Precision '!D227),F$2="N"),NA(),'Precision '!D227)</f>
        <v>#N/A</v>
      </c>
      <c r="AH225" s="209" t="e">
        <f>IF(OR(ISBLANK('Precision '!E227),G$2="N"),NA(),'Precision '!E227)</f>
        <v>#N/A</v>
      </c>
      <c r="AI225" s="209" t="e">
        <f>IF(OR(ISBLANK('Precision '!F227),H$2="N"),NA(),'Precision '!F227)</f>
        <v>#N/A</v>
      </c>
      <c r="AJ225" s="209" t="e">
        <f>IF(OR(ISBLANK('Precision '!G227),I$2="N"),NA(),'Precision '!G227)</f>
        <v>#N/A</v>
      </c>
      <c r="AK225" s="209" t="e">
        <f>IF(OR(ISBLANK('Precision '!H227),J$2="N"),NA(),'Precision '!H227)</f>
        <v>#N/A</v>
      </c>
      <c r="AL225" s="209" t="e">
        <f>IF(OR(ISBLANK('Precision '!I227),K$2="N"),NA(),'Precision '!I227)</f>
        <v>#N/A</v>
      </c>
      <c r="AM225" s="209" t="e">
        <f>IF(OR(ISBLANK('Precision '!J227),L$2="N"),NA(),'Precision '!J227)</f>
        <v>#N/A</v>
      </c>
      <c r="AN225" s="209" t="e">
        <f>IF(OR(ISBLANK('Precision '!K227),M$2="N"),NA(),'Precision '!K227)</f>
        <v>#N/A</v>
      </c>
      <c r="AO225" s="209" t="e">
        <f>IF(OR(ISBLANK('Precision '!L227),N$2="N"),NA(),'Precision '!L227)</f>
        <v>#N/A</v>
      </c>
      <c r="AP225" s="209" t="e">
        <f>IF(OR(ISBLANK('Precision '!M227),O$2="N"),NA(),'Precision '!M227)</f>
        <v>#N/A</v>
      </c>
      <c r="AQ225" s="209" t="e">
        <f>IF(OR(ISBLANK('Precision '!N227),P$2="N"),NA(),'Precision '!N227)</f>
        <v>#N/A</v>
      </c>
      <c r="AR225" s="209" t="e">
        <f>IF(OR(ISBLANK('Precision '!O227),E$3="N"),NA(),'Precision '!O227)</f>
        <v>#N/A</v>
      </c>
      <c r="AS225" s="209" t="e">
        <f>IF(OR(ISBLANK('Precision '!P227),F$3="N"),NA(),'Precision '!P227)</f>
        <v>#N/A</v>
      </c>
      <c r="AT225" s="209" t="e">
        <f>IF(OR(ISBLANK('Precision '!Q227),G$3="N"),NA(),'Precision '!Q227)</f>
        <v>#N/A</v>
      </c>
      <c r="AU225" s="209" t="e">
        <f>IF(OR(ISBLANK('Precision '!R227),H$3="N"),NA(),'Precision '!R227)</f>
        <v>#N/A</v>
      </c>
      <c r="AV225" s="209" t="e">
        <f>IF(OR(ISBLANK('Precision '!S227),I$3="N"),NA(),'Precision '!S227)</f>
        <v>#N/A</v>
      </c>
      <c r="AW225" s="209" t="e">
        <f>IF(OR(ISBLANK('Precision '!T227),J$3="N"),NA(),'Precision '!T227)</f>
        <v>#N/A</v>
      </c>
      <c r="AX225" s="209" t="e">
        <f>IF(OR(ISBLANK('Precision '!U227),K$3="N"),NA(),'Precision '!U227)</f>
        <v>#N/A</v>
      </c>
      <c r="AY225" s="209" t="e">
        <f>IF(OR(ISBLANK('Precision '!V227),L$3="N"),NA(),'Precision '!V227)</f>
        <v>#N/A</v>
      </c>
      <c r="AZ225" s="209" t="e">
        <f>IF(OR(ISBLANK('Precision '!W227),M$3="N"),NA(),'Precision '!W227)</f>
        <v>#N/A</v>
      </c>
      <c r="BA225" s="209" t="e">
        <f>IF(OR(ISBLANK('Precision '!X227),N$3="N"),NA(),'Precision '!X227)</f>
        <v>#N/A</v>
      </c>
      <c r="BB225" s="209" t="e">
        <f>IF(OR(ISBLANK('Precision '!Y227),O$3="N"),NA(),'Precision '!Y227)</f>
        <v>#N/A</v>
      </c>
      <c r="BC225" s="209" t="e">
        <f>IF(OR(ISBLANK('Precision '!Z227),P$3="N"),NA(),'Precision '!Z227)</f>
        <v>#N/A</v>
      </c>
      <c r="BD225" s="204"/>
      <c r="BE225" s="204"/>
      <c r="BF225" s="204"/>
      <c r="BG225" s="204"/>
      <c r="BH225" s="204"/>
    </row>
    <row r="226" spans="1:60" x14ac:dyDescent="0.2">
      <c r="A226" s="204"/>
      <c r="B226" s="204"/>
      <c r="C226" s="204" t="str">
        <f>IF(AND(ISNUMBER('Precision '!C228),E$2="Y"),'Precision '!C228,"")</f>
        <v/>
      </c>
      <c r="D226" s="204" t="str">
        <f>IF(AND(ISNUMBER('Precision '!D228),F$2="Y"),'Precision '!D228,"")</f>
        <v/>
      </c>
      <c r="E226" s="204" t="str">
        <f>IF(AND(ISNUMBER('Precision '!E228),G$2="Y"),'Precision '!E228,"")</f>
        <v/>
      </c>
      <c r="F226" s="204" t="str">
        <f>IF(AND(ISNUMBER('Precision '!F228),H$2="Y"),'Precision '!F228,"")</f>
        <v/>
      </c>
      <c r="G226" s="204" t="str">
        <f>IF(AND(ISNUMBER('Precision '!G228),I$2="Y"),'Precision '!G228,"")</f>
        <v/>
      </c>
      <c r="H226" s="204" t="str">
        <f>IF(AND(ISNUMBER('Precision '!H228),J$2="Y"),'Precision '!H228,"")</f>
        <v/>
      </c>
      <c r="I226" s="204" t="str">
        <f>IF(AND(ISNUMBER('Precision '!I228),K$2="Y"),'Precision '!I228,"")</f>
        <v/>
      </c>
      <c r="J226" s="204" t="str">
        <f>IF(AND(ISNUMBER('Precision '!J228),L$2="Y"),'Precision '!J228,"")</f>
        <v/>
      </c>
      <c r="K226" s="204" t="str">
        <f>IF(AND(ISNUMBER('Precision '!K228),M$2="Y"),'Precision '!K228,"")</f>
        <v/>
      </c>
      <c r="L226" s="204" t="str">
        <f>IF(AND(ISNUMBER('Precision '!L228),N$2="Y"),'Precision '!L228,"")</f>
        <v/>
      </c>
      <c r="M226" s="204" t="str">
        <f>IF(AND(ISNUMBER('Precision '!M228),O$2="Y"),'Precision '!M228,"")</f>
        <v/>
      </c>
      <c r="N226" s="204" t="str">
        <f>IF(AND(ISNUMBER('Precision '!N228),P$2="Y"),'Precision '!N228,"")</f>
        <v/>
      </c>
      <c r="O226" s="204" t="str">
        <f>IF(AND(ISNUMBER('Precision '!O228),E$3="Y"),'Precision '!O228,"")</f>
        <v/>
      </c>
      <c r="P226" s="204" t="str">
        <f>IF(AND(ISNUMBER('Precision '!P228),F$3="Y"),'Precision '!P228,"")</f>
        <v/>
      </c>
      <c r="Q226" s="204" t="str">
        <f>IF(AND(ISNUMBER('Precision '!Q228),G$3="Y"),'Precision '!Q228,"")</f>
        <v/>
      </c>
      <c r="R226" s="204" t="str">
        <f>IF(AND(ISNUMBER('Precision '!R228),H$3="Y"),'Precision '!R228,"")</f>
        <v/>
      </c>
      <c r="S226" s="204" t="str">
        <f>IF(AND(ISNUMBER('Precision '!S228),I$3="Y"),'Precision '!S228,"")</f>
        <v/>
      </c>
      <c r="T226" s="204" t="str">
        <f>IF(AND(ISNUMBER('Precision '!T228),J$3="Y"),'Precision '!T228,"")</f>
        <v/>
      </c>
      <c r="U226" s="204" t="str">
        <f>IF(AND(ISNUMBER('Precision '!U228),K$3="Y"),'Precision '!U228,"")</f>
        <v/>
      </c>
      <c r="V226" s="204" t="str">
        <f>IF(AND(ISNUMBER('Precision '!V228),L$3="Y"),'Precision '!V228,"")</f>
        <v/>
      </c>
      <c r="W226" s="204" t="str">
        <f>IF(AND(ISNUMBER('Precision '!W228),M$3="Y"),'Precision '!W228,"")</f>
        <v/>
      </c>
      <c r="X226" s="204" t="str">
        <f>IF(AND(ISNUMBER('Precision '!X228),N$3="Y"),'Precision '!X228,"")</f>
        <v/>
      </c>
      <c r="Y226" s="204" t="str">
        <f>IF(AND(ISNUMBER('Precision '!Y228),O$3="Y"),'Precision '!Y228,"")</f>
        <v/>
      </c>
      <c r="Z226" s="204" t="str">
        <f>IF(AND(ISNUMBER('Precision '!Z228),P$3="Y"),'Precision '!Z228,"")</f>
        <v/>
      </c>
      <c r="AA226" s="204"/>
      <c r="AB226" s="204"/>
      <c r="AC226" s="204"/>
      <c r="AD226" s="204"/>
      <c r="AE226" s="300">
        <v>190</v>
      </c>
      <c r="AF226" s="209" t="e">
        <f>IF(OR(ISBLANK('Precision '!C228),E$2="N"),NA(),'Precision '!C228)</f>
        <v>#N/A</v>
      </c>
      <c r="AG226" s="209" t="e">
        <f>IF(OR(ISBLANK('Precision '!D228),F$2="N"),NA(),'Precision '!D228)</f>
        <v>#N/A</v>
      </c>
      <c r="AH226" s="209" t="e">
        <f>IF(OR(ISBLANK('Precision '!E228),G$2="N"),NA(),'Precision '!E228)</f>
        <v>#N/A</v>
      </c>
      <c r="AI226" s="209" t="e">
        <f>IF(OR(ISBLANK('Precision '!F228),H$2="N"),NA(),'Precision '!F228)</f>
        <v>#N/A</v>
      </c>
      <c r="AJ226" s="209" t="e">
        <f>IF(OR(ISBLANK('Precision '!G228),I$2="N"),NA(),'Precision '!G228)</f>
        <v>#N/A</v>
      </c>
      <c r="AK226" s="209" t="e">
        <f>IF(OR(ISBLANK('Precision '!H228),J$2="N"),NA(),'Precision '!H228)</f>
        <v>#N/A</v>
      </c>
      <c r="AL226" s="209" t="e">
        <f>IF(OR(ISBLANK('Precision '!I228),K$2="N"),NA(),'Precision '!I228)</f>
        <v>#N/A</v>
      </c>
      <c r="AM226" s="209" t="e">
        <f>IF(OR(ISBLANK('Precision '!J228),L$2="N"),NA(),'Precision '!J228)</f>
        <v>#N/A</v>
      </c>
      <c r="AN226" s="209" t="e">
        <f>IF(OR(ISBLANK('Precision '!K228),M$2="N"),NA(),'Precision '!K228)</f>
        <v>#N/A</v>
      </c>
      <c r="AO226" s="209" t="e">
        <f>IF(OR(ISBLANK('Precision '!L228),N$2="N"),NA(),'Precision '!L228)</f>
        <v>#N/A</v>
      </c>
      <c r="AP226" s="209" t="e">
        <f>IF(OR(ISBLANK('Precision '!M228),O$2="N"),NA(),'Precision '!M228)</f>
        <v>#N/A</v>
      </c>
      <c r="AQ226" s="209" t="e">
        <f>IF(OR(ISBLANK('Precision '!N228),P$2="N"),NA(),'Precision '!N228)</f>
        <v>#N/A</v>
      </c>
      <c r="AR226" s="209" t="e">
        <f>IF(OR(ISBLANK('Precision '!O228),E$3="N"),NA(),'Precision '!O228)</f>
        <v>#N/A</v>
      </c>
      <c r="AS226" s="209" t="e">
        <f>IF(OR(ISBLANK('Precision '!P228),F$3="N"),NA(),'Precision '!P228)</f>
        <v>#N/A</v>
      </c>
      <c r="AT226" s="209" t="e">
        <f>IF(OR(ISBLANK('Precision '!Q228),G$3="N"),NA(),'Precision '!Q228)</f>
        <v>#N/A</v>
      </c>
      <c r="AU226" s="209" t="e">
        <f>IF(OR(ISBLANK('Precision '!R228),H$3="N"),NA(),'Precision '!R228)</f>
        <v>#N/A</v>
      </c>
      <c r="AV226" s="209" t="e">
        <f>IF(OR(ISBLANK('Precision '!S228),I$3="N"),NA(),'Precision '!S228)</f>
        <v>#N/A</v>
      </c>
      <c r="AW226" s="209" t="e">
        <f>IF(OR(ISBLANK('Precision '!T228),J$3="N"),NA(),'Precision '!T228)</f>
        <v>#N/A</v>
      </c>
      <c r="AX226" s="209" t="e">
        <f>IF(OR(ISBLANK('Precision '!U228),K$3="N"),NA(),'Precision '!U228)</f>
        <v>#N/A</v>
      </c>
      <c r="AY226" s="209" t="e">
        <f>IF(OR(ISBLANK('Precision '!V228),L$3="N"),NA(),'Precision '!V228)</f>
        <v>#N/A</v>
      </c>
      <c r="AZ226" s="209" t="e">
        <f>IF(OR(ISBLANK('Precision '!W228),M$3="N"),NA(),'Precision '!W228)</f>
        <v>#N/A</v>
      </c>
      <c r="BA226" s="209" t="e">
        <f>IF(OR(ISBLANK('Precision '!X228),N$3="N"),NA(),'Precision '!X228)</f>
        <v>#N/A</v>
      </c>
      <c r="BB226" s="209" t="e">
        <f>IF(OR(ISBLANK('Precision '!Y228),O$3="N"),NA(),'Precision '!Y228)</f>
        <v>#N/A</v>
      </c>
      <c r="BC226" s="209" t="e">
        <f>IF(OR(ISBLANK('Precision '!Z228),P$3="N"),NA(),'Precision '!Z228)</f>
        <v>#N/A</v>
      </c>
      <c r="BD226" s="204"/>
      <c r="BE226" s="204"/>
      <c r="BF226" s="204"/>
      <c r="BG226" s="204"/>
      <c r="BH226" s="204"/>
    </row>
    <row r="227" spans="1:60" x14ac:dyDescent="0.2">
      <c r="A227" s="204"/>
      <c r="B227" s="204"/>
      <c r="C227" s="204" t="str">
        <f>IF(AND(ISNUMBER('Precision '!C229),E$2="Y"),'Precision '!C229,"")</f>
        <v/>
      </c>
      <c r="D227" s="204" t="str">
        <f>IF(AND(ISNUMBER('Precision '!D229),F$2="Y"),'Precision '!D229,"")</f>
        <v/>
      </c>
      <c r="E227" s="204" t="str">
        <f>IF(AND(ISNUMBER('Precision '!E229),G$2="Y"),'Precision '!E229,"")</f>
        <v/>
      </c>
      <c r="F227" s="204" t="str">
        <f>IF(AND(ISNUMBER('Precision '!F229),H$2="Y"),'Precision '!F229,"")</f>
        <v/>
      </c>
      <c r="G227" s="204" t="str">
        <f>IF(AND(ISNUMBER('Precision '!G229),I$2="Y"),'Precision '!G229,"")</f>
        <v/>
      </c>
      <c r="H227" s="204" t="str">
        <f>IF(AND(ISNUMBER('Precision '!H229),J$2="Y"),'Precision '!H229,"")</f>
        <v/>
      </c>
      <c r="I227" s="204" t="str">
        <f>IF(AND(ISNUMBER('Precision '!I229),K$2="Y"),'Precision '!I229,"")</f>
        <v/>
      </c>
      <c r="J227" s="204" t="str">
        <f>IF(AND(ISNUMBER('Precision '!J229),L$2="Y"),'Precision '!J229,"")</f>
        <v/>
      </c>
      <c r="K227" s="204" t="str">
        <f>IF(AND(ISNUMBER('Precision '!K229),M$2="Y"),'Precision '!K229,"")</f>
        <v/>
      </c>
      <c r="L227" s="204" t="str">
        <f>IF(AND(ISNUMBER('Precision '!L229),N$2="Y"),'Precision '!L229,"")</f>
        <v/>
      </c>
      <c r="M227" s="204" t="str">
        <f>IF(AND(ISNUMBER('Precision '!M229),O$2="Y"),'Precision '!M229,"")</f>
        <v/>
      </c>
      <c r="N227" s="204" t="str">
        <f>IF(AND(ISNUMBER('Precision '!N229),P$2="Y"),'Precision '!N229,"")</f>
        <v/>
      </c>
      <c r="O227" s="204" t="str">
        <f>IF(AND(ISNUMBER('Precision '!O229),E$3="Y"),'Precision '!O229,"")</f>
        <v/>
      </c>
      <c r="P227" s="204" t="str">
        <f>IF(AND(ISNUMBER('Precision '!P229),F$3="Y"),'Precision '!P229,"")</f>
        <v/>
      </c>
      <c r="Q227" s="204" t="str">
        <f>IF(AND(ISNUMBER('Precision '!Q229),G$3="Y"),'Precision '!Q229,"")</f>
        <v/>
      </c>
      <c r="R227" s="204" t="str">
        <f>IF(AND(ISNUMBER('Precision '!R229),H$3="Y"),'Precision '!R229,"")</f>
        <v/>
      </c>
      <c r="S227" s="204" t="str">
        <f>IF(AND(ISNUMBER('Precision '!S229),I$3="Y"),'Precision '!S229,"")</f>
        <v/>
      </c>
      <c r="T227" s="204" t="str">
        <f>IF(AND(ISNUMBER('Precision '!T229),J$3="Y"),'Precision '!T229,"")</f>
        <v/>
      </c>
      <c r="U227" s="204" t="str">
        <f>IF(AND(ISNUMBER('Precision '!U229),K$3="Y"),'Precision '!U229,"")</f>
        <v/>
      </c>
      <c r="V227" s="204" t="str">
        <f>IF(AND(ISNUMBER('Precision '!V229),L$3="Y"),'Precision '!V229,"")</f>
        <v/>
      </c>
      <c r="W227" s="204" t="str">
        <f>IF(AND(ISNUMBER('Precision '!W229),M$3="Y"),'Precision '!W229,"")</f>
        <v/>
      </c>
      <c r="X227" s="204" t="str">
        <f>IF(AND(ISNUMBER('Precision '!X229),N$3="Y"),'Precision '!X229,"")</f>
        <v/>
      </c>
      <c r="Y227" s="204" t="str">
        <f>IF(AND(ISNUMBER('Precision '!Y229),O$3="Y"),'Precision '!Y229,"")</f>
        <v/>
      </c>
      <c r="Z227" s="204" t="str">
        <f>IF(AND(ISNUMBER('Precision '!Z229),P$3="Y"),'Precision '!Z229,"")</f>
        <v/>
      </c>
      <c r="AA227" s="204"/>
      <c r="AB227" s="204"/>
      <c r="AC227" s="204"/>
      <c r="AD227" s="204"/>
      <c r="AE227" s="300">
        <v>191</v>
      </c>
      <c r="AF227" s="209" t="e">
        <f>IF(OR(ISBLANK('Precision '!C229),E$2="N"),NA(),'Precision '!C229)</f>
        <v>#N/A</v>
      </c>
      <c r="AG227" s="209" t="e">
        <f>IF(OR(ISBLANK('Precision '!D229),F$2="N"),NA(),'Precision '!D229)</f>
        <v>#N/A</v>
      </c>
      <c r="AH227" s="209" t="e">
        <f>IF(OR(ISBLANK('Precision '!E229),G$2="N"),NA(),'Precision '!E229)</f>
        <v>#N/A</v>
      </c>
      <c r="AI227" s="209" t="e">
        <f>IF(OR(ISBLANK('Precision '!F229),H$2="N"),NA(),'Precision '!F229)</f>
        <v>#N/A</v>
      </c>
      <c r="AJ227" s="209" t="e">
        <f>IF(OR(ISBLANK('Precision '!G229),I$2="N"),NA(),'Precision '!G229)</f>
        <v>#N/A</v>
      </c>
      <c r="AK227" s="209" t="e">
        <f>IF(OR(ISBLANK('Precision '!H229),J$2="N"),NA(),'Precision '!H229)</f>
        <v>#N/A</v>
      </c>
      <c r="AL227" s="209" t="e">
        <f>IF(OR(ISBLANK('Precision '!I229),K$2="N"),NA(),'Precision '!I229)</f>
        <v>#N/A</v>
      </c>
      <c r="AM227" s="209" t="e">
        <f>IF(OR(ISBLANK('Precision '!J229),L$2="N"),NA(),'Precision '!J229)</f>
        <v>#N/A</v>
      </c>
      <c r="AN227" s="209" t="e">
        <f>IF(OR(ISBLANK('Precision '!K229),M$2="N"),NA(),'Precision '!K229)</f>
        <v>#N/A</v>
      </c>
      <c r="AO227" s="209" t="e">
        <f>IF(OR(ISBLANK('Precision '!L229),N$2="N"),NA(),'Precision '!L229)</f>
        <v>#N/A</v>
      </c>
      <c r="AP227" s="209" t="e">
        <f>IF(OR(ISBLANK('Precision '!M229),O$2="N"),NA(),'Precision '!M229)</f>
        <v>#N/A</v>
      </c>
      <c r="AQ227" s="209" t="e">
        <f>IF(OR(ISBLANK('Precision '!N229),P$2="N"),NA(),'Precision '!N229)</f>
        <v>#N/A</v>
      </c>
      <c r="AR227" s="209" t="e">
        <f>IF(OR(ISBLANK('Precision '!O229),E$3="N"),NA(),'Precision '!O229)</f>
        <v>#N/A</v>
      </c>
      <c r="AS227" s="209" t="e">
        <f>IF(OR(ISBLANK('Precision '!P229),F$3="N"),NA(),'Precision '!P229)</f>
        <v>#N/A</v>
      </c>
      <c r="AT227" s="209" t="e">
        <f>IF(OR(ISBLANK('Precision '!Q229),G$3="N"),NA(),'Precision '!Q229)</f>
        <v>#N/A</v>
      </c>
      <c r="AU227" s="209" t="e">
        <f>IF(OR(ISBLANK('Precision '!R229),H$3="N"),NA(),'Precision '!R229)</f>
        <v>#N/A</v>
      </c>
      <c r="AV227" s="209" t="e">
        <f>IF(OR(ISBLANK('Precision '!S229),I$3="N"),NA(),'Precision '!S229)</f>
        <v>#N/A</v>
      </c>
      <c r="AW227" s="209" t="e">
        <f>IF(OR(ISBLANK('Precision '!T229),J$3="N"),NA(),'Precision '!T229)</f>
        <v>#N/A</v>
      </c>
      <c r="AX227" s="209" t="e">
        <f>IF(OR(ISBLANK('Precision '!U229),K$3="N"),NA(),'Precision '!U229)</f>
        <v>#N/A</v>
      </c>
      <c r="AY227" s="209" t="e">
        <f>IF(OR(ISBLANK('Precision '!V229),L$3="N"),NA(),'Precision '!V229)</f>
        <v>#N/A</v>
      </c>
      <c r="AZ227" s="209" t="e">
        <f>IF(OR(ISBLANK('Precision '!W229),M$3="N"),NA(),'Precision '!W229)</f>
        <v>#N/A</v>
      </c>
      <c r="BA227" s="209" t="e">
        <f>IF(OR(ISBLANK('Precision '!X229),N$3="N"),NA(),'Precision '!X229)</f>
        <v>#N/A</v>
      </c>
      <c r="BB227" s="209" t="e">
        <f>IF(OR(ISBLANK('Precision '!Y229),O$3="N"),NA(),'Precision '!Y229)</f>
        <v>#N/A</v>
      </c>
      <c r="BC227" s="209" t="e">
        <f>IF(OR(ISBLANK('Precision '!Z229),P$3="N"),NA(),'Precision '!Z229)</f>
        <v>#N/A</v>
      </c>
      <c r="BD227" s="204"/>
      <c r="BE227" s="204"/>
      <c r="BF227" s="204"/>
      <c r="BG227" s="204"/>
      <c r="BH227" s="204"/>
    </row>
    <row r="228" spans="1:60" x14ac:dyDescent="0.2">
      <c r="A228" s="204"/>
      <c r="B228" s="204"/>
      <c r="C228" s="204" t="str">
        <f>IF(AND(ISNUMBER('Precision '!C230),E$2="Y"),'Precision '!C230,"")</f>
        <v/>
      </c>
      <c r="D228" s="204" t="str">
        <f>IF(AND(ISNUMBER('Precision '!D230),F$2="Y"),'Precision '!D230,"")</f>
        <v/>
      </c>
      <c r="E228" s="204" t="str">
        <f>IF(AND(ISNUMBER('Precision '!E230),G$2="Y"),'Precision '!E230,"")</f>
        <v/>
      </c>
      <c r="F228" s="204" t="str">
        <f>IF(AND(ISNUMBER('Precision '!F230),H$2="Y"),'Precision '!F230,"")</f>
        <v/>
      </c>
      <c r="G228" s="204" t="str">
        <f>IF(AND(ISNUMBER('Precision '!G230),I$2="Y"),'Precision '!G230,"")</f>
        <v/>
      </c>
      <c r="H228" s="204" t="str">
        <f>IF(AND(ISNUMBER('Precision '!H230),J$2="Y"),'Precision '!H230,"")</f>
        <v/>
      </c>
      <c r="I228" s="204" t="str">
        <f>IF(AND(ISNUMBER('Precision '!I230),K$2="Y"),'Precision '!I230,"")</f>
        <v/>
      </c>
      <c r="J228" s="204" t="str">
        <f>IF(AND(ISNUMBER('Precision '!J230),L$2="Y"),'Precision '!J230,"")</f>
        <v/>
      </c>
      <c r="K228" s="204" t="str">
        <f>IF(AND(ISNUMBER('Precision '!K230),M$2="Y"),'Precision '!K230,"")</f>
        <v/>
      </c>
      <c r="L228" s="204" t="str">
        <f>IF(AND(ISNUMBER('Precision '!L230),N$2="Y"),'Precision '!L230,"")</f>
        <v/>
      </c>
      <c r="M228" s="204" t="str">
        <f>IF(AND(ISNUMBER('Precision '!M230),O$2="Y"),'Precision '!M230,"")</f>
        <v/>
      </c>
      <c r="N228" s="204" t="str">
        <f>IF(AND(ISNUMBER('Precision '!N230),P$2="Y"),'Precision '!N230,"")</f>
        <v/>
      </c>
      <c r="O228" s="204" t="str">
        <f>IF(AND(ISNUMBER('Precision '!O230),E$3="Y"),'Precision '!O230,"")</f>
        <v/>
      </c>
      <c r="P228" s="204" t="str">
        <f>IF(AND(ISNUMBER('Precision '!P230),F$3="Y"),'Precision '!P230,"")</f>
        <v/>
      </c>
      <c r="Q228" s="204" t="str">
        <f>IF(AND(ISNUMBER('Precision '!Q230),G$3="Y"),'Precision '!Q230,"")</f>
        <v/>
      </c>
      <c r="R228" s="204" t="str">
        <f>IF(AND(ISNUMBER('Precision '!R230),H$3="Y"),'Precision '!R230,"")</f>
        <v/>
      </c>
      <c r="S228" s="204" t="str">
        <f>IF(AND(ISNUMBER('Precision '!S230),I$3="Y"),'Precision '!S230,"")</f>
        <v/>
      </c>
      <c r="T228" s="204" t="str">
        <f>IF(AND(ISNUMBER('Precision '!T230),J$3="Y"),'Precision '!T230,"")</f>
        <v/>
      </c>
      <c r="U228" s="204" t="str">
        <f>IF(AND(ISNUMBER('Precision '!U230),K$3="Y"),'Precision '!U230,"")</f>
        <v/>
      </c>
      <c r="V228" s="204" t="str">
        <f>IF(AND(ISNUMBER('Precision '!V230),L$3="Y"),'Precision '!V230,"")</f>
        <v/>
      </c>
      <c r="W228" s="204" t="str">
        <f>IF(AND(ISNUMBER('Precision '!W230),M$3="Y"),'Precision '!W230,"")</f>
        <v/>
      </c>
      <c r="X228" s="204" t="str">
        <f>IF(AND(ISNUMBER('Precision '!X230),N$3="Y"),'Precision '!X230,"")</f>
        <v/>
      </c>
      <c r="Y228" s="204" t="str">
        <f>IF(AND(ISNUMBER('Precision '!Y230),O$3="Y"),'Precision '!Y230,"")</f>
        <v/>
      </c>
      <c r="Z228" s="204" t="str">
        <f>IF(AND(ISNUMBER('Precision '!Z230),P$3="Y"),'Precision '!Z230,"")</f>
        <v/>
      </c>
      <c r="AA228" s="204"/>
      <c r="AB228" s="204"/>
      <c r="AC228" s="204"/>
      <c r="AD228" s="204"/>
      <c r="AE228" s="300">
        <v>192</v>
      </c>
      <c r="AF228" s="209" t="e">
        <f>IF(OR(ISBLANK('Precision '!C230),E$2="N"),NA(),'Precision '!C230)</f>
        <v>#N/A</v>
      </c>
      <c r="AG228" s="209" t="e">
        <f>IF(OR(ISBLANK('Precision '!D230),F$2="N"),NA(),'Precision '!D230)</f>
        <v>#N/A</v>
      </c>
      <c r="AH228" s="209" t="e">
        <f>IF(OR(ISBLANK('Precision '!E230),G$2="N"),NA(),'Precision '!E230)</f>
        <v>#N/A</v>
      </c>
      <c r="AI228" s="209" t="e">
        <f>IF(OR(ISBLANK('Precision '!F230),H$2="N"),NA(),'Precision '!F230)</f>
        <v>#N/A</v>
      </c>
      <c r="AJ228" s="209" t="e">
        <f>IF(OR(ISBLANK('Precision '!G230),I$2="N"),NA(),'Precision '!G230)</f>
        <v>#N/A</v>
      </c>
      <c r="AK228" s="209" t="e">
        <f>IF(OR(ISBLANK('Precision '!H230),J$2="N"),NA(),'Precision '!H230)</f>
        <v>#N/A</v>
      </c>
      <c r="AL228" s="209" t="e">
        <f>IF(OR(ISBLANK('Precision '!I230),K$2="N"),NA(),'Precision '!I230)</f>
        <v>#N/A</v>
      </c>
      <c r="AM228" s="209" t="e">
        <f>IF(OR(ISBLANK('Precision '!J230),L$2="N"),NA(),'Precision '!J230)</f>
        <v>#N/A</v>
      </c>
      <c r="AN228" s="209" t="e">
        <f>IF(OR(ISBLANK('Precision '!K230),M$2="N"),NA(),'Precision '!K230)</f>
        <v>#N/A</v>
      </c>
      <c r="AO228" s="209" t="e">
        <f>IF(OR(ISBLANK('Precision '!L230),N$2="N"),NA(),'Precision '!L230)</f>
        <v>#N/A</v>
      </c>
      <c r="AP228" s="209" t="e">
        <f>IF(OR(ISBLANK('Precision '!M230),O$2="N"),NA(),'Precision '!M230)</f>
        <v>#N/A</v>
      </c>
      <c r="AQ228" s="209" t="e">
        <f>IF(OR(ISBLANK('Precision '!N230),P$2="N"),NA(),'Precision '!N230)</f>
        <v>#N/A</v>
      </c>
      <c r="AR228" s="209" t="e">
        <f>IF(OR(ISBLANK('Precision '!O230),E$3="N"),NA(),'Precision '!O230)</f>
        <v>#N/A</v>
      </c>
      <c r="AS228" s="209" t="e">
        <f>IF(OR(ISBLANK('Precision '!P230),F$3="N"),NA(),'Precision '!P230)</f>
        <v>#N/A</v>
      </c>
      <c r="AT228" s="209" t="e">
        <f>IF(OR(ISBLANK('Precision '!Q230),G$3="N"),NA(),'Precision '!Q230)</f>
        <v>#N/A</v>
      </c>
      <c r="AU228" s="209" t="e">
        <f>IF(OR(ISBLANK('Precision '!R230),H$3="N"),NA(),'Precision '!R230)</f>
        <v>#N/A</v>
      </c>
      <c r="AV228" s="209" t="e">
        <f>IF(OR(ISBLANK('Precision '!S230),I$3="N"),NA(),'Precision '!S230)</f>
        <v>#N/A</v>
      </c>
      <c r="AW228" s="209" t="e">
        <f>IF(OR(ISBLANK('Precision '!T230),J$3="N"),NA(),'Precision '!T230)</f>
        <v>#N/A</v>
      </c>
      <c r="AX228" s="209" t="e">
        <f>IF(OR(ISBLANK('Precision '!U230),K$3="N"),NA(),'Precision '!U230)</f>
        <v>#N/A</v>
      </c>
      <c r="AY228" s="209" t="e">
        <f>IF(OR(ISBLANK('Precision '!V230),L$3="N"),NA(),'Precision '!V230)</f>
        <v>#N/A</v>
      </c>
      <c r="AZ228" s="209" t="e">
        <f>IF(OR(ISBLANK('Precision '!W230),M$3="N"),NA(),'Precision '!W230)</f>
        <v>#N/A</v>
      </c>
      <c r="BA228" s="209" t="e">
        <f>IF(OR(ISBLANK('Precision '!X230),N$3="N"),NA(),'Precision '!X230)</f>
        <v>#N/A</v>
      </c>
      <c r="BB228" s="209" t="e">
        <f>IF(OR(ISBLANK('Precision '!Y230),O$3="N"),NA(),'Precision '!Y230)</f>
        <v>#N/A</v>
      </c>
      <c r="BC228" s="209" t="e">
        <f>IF(OR(ISBLANK('Precision '!Z230),P$3="N"),NA(),'Precision '!Z230)</f>
        <v>#N/A</v>
      </c>
      <c r="BD228" s="204"/>
      <c r="BE228" s="204"/>
      <c r="BF228" s="204"/>
      <c r="BG228" s="204"/>
      <c r="BH228" s="204"/>
    </row>
    <row r="229" spans="1:60" x14ac:dyDescent="0.2">
      <c r="A229" s="204"/>
      <c r="B229" s="204"/>
      <c r="C229" s="204" t="str">
        <f>IF(AND(ISNUMBER('Precision '!C231),E$2="Y"),'Precision '!C231,"")</f>
        <v/>
      </c>
      <c r="D229" s="204" t="str">
        <f>IF(AND(ISNUMBER('Precision '!D231),F$2="Y"),'Precision '!D231,"")</f>
        <v/>
      </c>
      <c r="E229" s="204" t="str">
        <f>IF(AND(ISNUMBER('Precision '!E231),G$2="Y"),'Precision '!E231,"")</f>
        <v/>
      </c>
      <c r="F229" s="204" t="str">
        <f>IF(AND(ISNUMBER('Precision '!F231),H$2="Y"),'Precision '!F231,"")</f>
        <v/>
      </c>
      <c r="G229" s="204" t="str">
        <f>IF(AND(ISNUMBER('Precision '!G231),I$2="Y"),'Precision '!G231,"")</f>
        <v/>
      </c>
      <c r="H229" s="204" t="str">
        <f>IF(AND(ISNUMBER('Precision '!H231),J$2="Y"),'Precision '!H231,"")</f>
        <v/>
      </c>
      <c r="I229" s="204" t="str">
        <f>IF(AND(ISNUMBER('Precision '!I231),K$2="Y"),'Precision '!I231,"")</f>
        <v/>
      </c>
      <c r="J229" s="204" t="str">
        <f>IF(AND(ISNUMBER('Precision '!J231),L$2="Y"),'Precision '!J231,"")</f>
        <v/>
      </c>
      <c r="K229" s="204" t="str">
        <f>IF(AND(ISNUMBER('Precision '!K231),M$2="Y"),'Precision '!K231,"")</f>
        <v/>
      </c>
      <c r="L229" s="204" t="str">
        <f>IF(AND(ISNUMBER('Precision '!L231),N$2="Y"),'Precision '!L231,"")</f>
        <v/>
      </c>
      <c r="M229" s="204" t="str">
        <f>IF(AND(ISNUMBER('Precision '!M231),O$2="Y"),'Precision '!M231,"")</f>
        <v/>
      </c>
      <c r="N229" s="204" t="str">
        <f>IF(AND(ISNUMBER('Precision '!N231),P$2="Y"),'Precision '!N231,"")</f>
        <v/>
      </c>
      <c r="O229" s="204" t="str">
        <f>IF(AND(ISNUMBER('Precision '!O231),E$3="Y"),'Precision '!O231,"")</f>
        <v/>
      </c>
      <c r="P229" s="204" t="str">
        <f>IF(AND(ISNUMBER('Precision '!P231),F$3="Y"),'Precision '!P231,"")</f>
        <v/>
      </c>
      <c r="Q229" s="204" t="str">
        <f>IF(AND(ISNUMBER('Precision '!Q231),G$3="Y"),'Precision '!Q231,"")</f>
        <v/>
      </c>
      <c r="R229" s="204" t="str">
        <f>IF(AND(ISNUMBER('Precision '!R231),H$3="Y"),'Precision '!R231,"")</f>
        <v/>
      </c>
      <c r="S229" s="204" t="str">
        <f>IF(AND(ISNUMBER('Precision '!S231),I$3="Y"),'Precision '!S231,"")</f>
        <v/>
      </c>
      <c r="T229" s="204" t="str">
        <f>IF(AND(ISNUMBER('Precision '!T231),J$3="Y"),'Precision '!T231,"")</f>
        <v/>
      </c>
      <c r="U229" s="204" t="str">
        <f>IF(AND(ISNUMBER('Precision '!U231),K$3="Y"),'Precision '!U231,"")</f>
        <v/>
      </c>
      <c r="V229" s="204" t="str">
        <f>IF(AND(ISNUMBER('Precision '!V231),L$3="Y"),'Precision '!V231,"")</f>
        <v/>
      </c>
      <c r="W229" s="204" t="str">
        <f>IF(AND(ISNUMBER('Precision '!W231),M$3="Y"),'Precision '!W231,"")</f>
        <v/>
      </c>
      <c r="X229" s="204" t="str">
        <f>IF(AND(ISNUMBER('Precision '!X231),N$3="Y"),'Precision '!X231,"")</f>
        <v/>
      </c>
      <c r="Y229" s="204" t="str">
        <f>IF(AND(ISNUMBER('Precision '!Y231),O$3="Y"),'Precision '!Y231,"")</f>
        <v/>
      </c>
      <c r="Z229" s="204" t="str">
        <f>IF(AND(ISNUMBER('Precision '!Z231),P$3="Y"),'Precision '!Z231,"")</f>
        <v/>
      </c>
      <c r="AA229" s="204"/>
      <c r="AB229" s="204"/>
      <c r="AC229" s="204"/>
      <c r="AD229" s="204"/>
      <c r="AE229" s="300">
        <v>193</v>
      </c>
      <c r="AF229" s="209" t="e">
        <f>IF(OR(ISBLANK('Precision '!C231),E$2="N"),NA(),'Precision '!C231)</f>
        <v>#N/A</v>
      </c>
      <c r="AG229" s="209" t="e">
        <f>IF(OR(ISBLANK('Precision '!D231),F$2="N"),NA(),'Precision '!D231)</f>
        <v>#N/A</v>
      </c>
      <c r="AH229" s="209" t="e">
        <f>IF(OR(ISBLANK('Precision '!E231),G$2="N"),NA(),'Precision '!E231)</f>
        <v>#N/A</v>
      </c>
      <c r="AI229" s="209" t="e">
        <f>IF(OR(ISBLANK('Precision '!F231),H$2="N"),NA(),'Precision '!F231)</f>
        <v>#N/A</v>
      </c>
      <c r="AJ229" s="209" t="e">
        <f>IF(OR(ISBLANK('Precision '!G231),I$2="N"),NA(),'Precision '!G231)</f>
        <v>#N/A</v>
      </c>
      <c r="AK229" s="209" t="e">
        <f>IF(OR(ISBLANK('Precision '!H231),J$2="N"),NA(),'Precision '!H231)</f>
        <v>#N/A</v>
      </c>
      <c r="AL229" s="209" t="e">
        <f>IF(OR(ISBLANK('Precision '!I231),K$2="N"),NA(),'Precision '!I231)</f>
        <v>#N/A</v>
      </c>
      <c r="AM229" s="209" t="e">
        <f>IF(OR(ISBLANK('Precision '!J231),L$2="N"),NA(),'Precision '!J231)</f>
        <v>#N/A</v>
      </c>
      <c r="AN229" s="209" t="e">
        <f>IF(OR(ISBLANK('Precision '!K231),M$2="N"),NA(),'Precision '!K231)</f>
        <v>#N/A</v>
      </c>
      <c r="AO229" s="209" t="e">
        <f>IF(OR(ISBLANK('Precision '!L231),N$2="N"),NA(),'Precision '!L231)</f>
        <v>#N/A</v>
      </c>
      <c r="AP229" s="209" t="e">
        <f>IF(OR(ISBLANK('Precision '!M231),O$2="N"),NA(),'Precision '!M231)</f>
        <v>#N/A</v>
      </c>
      <c r="AQ229" s="209" t="e">
        <f>IF(OR(ISBLANK('Precision '!N231),P$2="N"),NA(),'Precision '!N231)</f>
        <v>#N/A</v>
      </c>
      <c r="AR229" s="209" t="e">
        <f>IF(OR(ISBLANK('Precision '!O231),E$3="N"),NA(),'Precision '!O231)</f>
        <v>#N/A</v>
      </c>
      <c r="AS229" s="209" t="e">
        <f>IF(OR(ISBLANK('Precision '!P231),F$3="N"),NA(),'Precision '!P231)</f>
        <v>#N/A</v>
      </c>
      <c r="AT229" s="209" t="e">
        <f>IF(OR(ISBLANK('Precision '!Q231),G$3="N"),NA(),'Precision '!Q231)</f>
        <v>#N/A</v>
      </c>
      <c r="AU229" s="209" t="e">
        <f>IF(OR(ISBLANK('Precision '!R231),H$3="N"),NA(),'Precision '!R231)</f>
        <v>#N/A</v>
      </c>
      <c r="AV229" s="209" t="e">
        <f>IF(OR(ISBLANK('Precision '!S231),I$3="N"),NA(),'Precision '!S231)</f>
        <v>#N/A</v>
      </c>
      <c r="AW229" s="209" t="e">
        <f>IF(OR(ISBLANK('Precision '!T231),J$3="N"),NA(),'Precision '!T231)</f>
        <v>#N/A</v>
      </c>
      <c r="AX229" s="209" t="e">
        <f>IF(OR(ISBLANK('Precision '!U231),K$3="N"),NA(),'Precision '!U231)</f>
        <v>#N/A</v>
      </c>
      <c r="AY229" s="209" t="e">
        <f>IF(OR(ISBLANK('Precision '!V231),L$3="N"),NA(),'Precision '!V231)</f>
        <v>#N/A</v>
      </c>
      <c r="AZ229" s="209" t="e">
        <f>IF(OR(ISBLANK('Precision '!W231),M$3="N"),NA(),'Precision '!W231)</f>
        <v>#N/A</v>
      </c>
      <c r="BA229" s="209" t="e">
        <f>IF(OR(ISBLANK('Precision '!X231),N$3="N"),NA(),'Precision '!X231)</f>
        <v>#N/A</v>
      </c>
      <c r="BB229" s="209" t="e">
        <f>IF(OR(ISBLANK('Precision '!Y231),O$3="N"),NA(),'Precision '!Y231)</f>
        <v>#N/A</v>
      </c>
      <c r="BC229" s="209" t="e">
        <f>IF(OR(ISBLANK('Precision '!Z231),P$3="N"),NA(),'Precision '!Z231)</f>
        <v>#N/A</v>
      </c>
      <c r="BD229" s="204"/>
      <c r="BE229" s="204"/>
      <c r="BF229" s="204"/>
      <c r="BG229" s="204"/>
      <c r="BH229" s="204"/>
    </row>
    <row r="230" spans="1:60" x14ac:dyDescent="0.2">
      <c r="A230" s="204"/>
      <c r="B230" s="204"/>
      <c r="C230" s="204" t="str">
        <f>IF(AND(ISNUMBER('Precision '!C232),E$2="Y"),'Precision '!C232,"")</f>
        <v/>
      </c>
      <c r="D230" s="204" t="str">
        <f>IF(AND(ISNUMBER('Precision '!D232),F$2="Y"),'Precision '!D232,"")</f>
        <v/>
      </c>
      <c r="E230" s="204" t="str">
        <f>IF(AND(ISNUMBER('Precision '!E232),G$2="Y"),'Precision '!E232,"")</f>
        <v/>
      </c>
      <c r="F230" s="204" t="str">
        <f>IF(AND(ISNUMBER('Precision '!F232),H$2="Y"),'Precision '!F232,"")</f>
        <v/>
      </c>
      <c r="G230" s="204" t="str">
        <f>IF(AND(ISNUMBER('Precision '!G232),I$2="Y"),'Precision '!G232,"")</f>
        <v/>
      </c>
      <c r="H230" s="204" t="str">
        <f>IF(AND(ISNUMBER('Precision '!H232),J$2="Y"),'Precision '!H232,"")</f>
        <v/>
      </c>
      <c r="I230" s="204" t="str">
        <f>IF(AND(ISNUMBER('Precision '!I232),K$2="Y"),'Precision '!I232,"")</f>
        <v/>
      </c>
      <c r="J230" s="204" t="str">
        <f>IF(AND(ISNUMBER('Precision '!J232),L$2="Y"),'Precision '!J232,"")</f>
        <v/>
      </c>
      <c r="K230" s="204" t="str">
        <f>IF(AND(ISNUMBER('Precision '!K232),M$2="Y"),'Precision '!K232,"")</f>
        <v/>
      </c>
      <c r="L230" s="204" t="str">
        <f>IF(AND(ISNUMBER('Precision '!L232),N$2="Y"),'Precision '!L232,"")</f>
        <v/>
      </c>
      <c r="M230" s="204" t="str">
        <f>IF(AND(ISNUMBER('Precision '!M232),O$2="Y"),'Precision '!M232,"")</f>
        <v/>
      </c>
      <c r="N230" s="204" t="str">
        <f>IF(AND(ISNUMBER('Precision '!N232),P$2="Y"),'Precision '!N232,"")</f>
        <v/>
      </c>
      <c r="O230" s="204" t="str">
        <f>IF(AND(ISNUMBER('Precision '!O232),E$3="Y"),'Precision '!O232,"")</f>
        <v/>
      </c>
      <c r="P230" s="204" t="str">
        <f>IF(AND(ISNUMBER('Precision '!P232),F$3="Y"),'Precision '!P232,"")</f>
        <v/>
      </c>
      <c r="Q230" s="204" t="str">
        <f>IF(AND(ISNUMBER('Precision '!Q232),G$3="Y"),'Precision '!Q232,"")</f>
        <v/>
      </c>
      <c r="R230" s="204" t="str">
        <f>IF(AND(ISNUMBER('Precision '!R232),H$3="Y"),'Precision '!R232,"")</f>
        <v/>
      </c>
      <c r="S230" s="204" t="str">
        <f>IF(AND(ISNUMBER('Precision '!S232),I$3="Y"),'Precision '!S232,"")</f>
        <v/>
      </c>
      <c r="T230" s="204" t="str">
        <f>IF(AND(ISNUMBER('Precision '!T232),J$3="Y"),'Precision '!T232,"")</f>
        <v/>
      </c>
      <c r="U230" s="204" t="str">
        <f>IF(AND(ISNUMBER('Precision '!U232),K$3="Y"),'Precision '!U232,"")</f>
        <v/>
      </c>
      <c r="V230" s="204" t="str">
        <f>IF(AND(ISNUMBER('Precision '!V232),L$3="Y"),'Precision '!V232,"")</f>
        <v/>
      </c>
      <c r="W230" s="204" t="str">
        <f>IF(AND(ISNUMBER('Precision '!W232),M$3="Y"),'Precision '!W232,"")</f>
        <v/>
      </c>
      <c r="X230" s="204" t="str">
        <f>IF(AND(ISNUMBER('Precision '!X232),N$3="Y"),'Precision '!X232,"")</f>
        <v/>
      </c>
      <c r="Y230" s="204" t="str">
        <f>IF(AND(ISNUMBER('Precision '!Y232),O$3="Y"),'Precision '!Y232,"")</f>
        <v/>
      </c>
      <c r="Z230" s="204" t="str">
        <f>IF(AND(ISNUMBER('Precision '!Z232),P$3="Y"),'Precision '!Z232,"")</f>
        <v/>
      </c>
      <c r="AA230" s="204"/>
      <c r="AB230" s="204"/>
      <c r="AC230" s="204"/>
      <c r="AD230" s="204"/>
      <c r="AE230" s="300">
        <v>194</v>
      </c>
      <c r="AF230" s="209" t="e">
        <f>IF(OR(ISBLANK('Precision '!C232),E$2="N"),NA(),'Precision '!C232)</f>
        <v>#N/A</v>
      </c>
      <c r="AG230" s="209" t="e">
        <f>IF(OR(ISBLANK('Precision '!D232),F$2="N"),NA(),'Precision '!D232)</f>
        <v>#N/A</v>
      </c>
      <c r="AH230" s="209" t="e">
        <f>IF(OR(ISBLANK('Precision '!E232),G$2="N"),NA(),'Precision '!E232)</f>
        <v>#N/A</v>
      </c>
      <c r="AI230" s="209" t="e">
        <f>IF(OR(ISBLANK('Precision '!F232),H$2="N"),NA(),'Precision '!F232)</f>
        <v>#N/A</v>
      </c>
      <c r="AJ230" s="209" t="e">
        <f>IF(OR(ISBLANK('Precision '!G232),I$2="N"),NA(),'Precision '!G232)</f>
        <v>#N/A</v>
      </c>
      <c r="AK230" s="209" t="e">
        <f>IF(OR(ISBLANK('Precision '!H232),J$2="N"),NA(),'Precision '!H232)</f>
        <v>#N/A</v>
      </c>
      <c r="AL230" s="209" t="e">
        <f>IF(OR(ISBLANK('Precision '!I232),K$2="N"),NA(),'Precision '!I232)</f>
        <v>#N/A</v>
      </c>
      <c r="AM230" s="209" t="e">
        <f>IF(OR(ISBLANK('Precision '!J232),L$2="N"),NA(),'Precision '!J232)</f>
        <v>#N/A</v>
      </c>
      <c r="AN230" s="209" t="e">
        <f>IF(OR(ISBLANK('Precision '!K232),M$2="N"),NA(),'Precision '!K232)</f>
        <v>#N/A</v>
      </c>
      <c r="AO230" s="209" t="e">
        <f>IF(OR(ISBLANK('Precision '!L232),N$2="N"),NA(),'Precision '!L232)</f>
        <v>#N/A</v>
      </c>
      <c r="AP230" s="209" t="e">
        <f>IF(OR(ISBLANK('Precision '!M232),O$2="N"),NA(),'Precision '!M232)</f>
        <v>#N/A</v>
      </c>
      <c r="AQ230" s="209" t="e">
        <f>IF(OR(ISBLANK('Precision '!N232),P$2="N"),NA(),'Precision '!N232)</f>
        <v>#N/A</v>
      </c>
      <c r="AR230" s="209" t="e">
        <f>IF(OR(ISBLANK('Precision '!O232),E$3="N"),NA(),'Precision '!O232)</f>
        <v>#N/A</v>
      </c>
      <c r="AS230" s="209" t="e">
        <f>IF(OR(ISBLANK('Precision '!P232),F$3="N"),NA(),'Precision '!P232)</f>
        <v>#N/A</v>
      </c>
      <c r="AT230" s="209" t="e">
        <f>IF(OR(ISBLANK('Precision '!Q232),G$3="N"),NA(),'Precision '!Q232)</f>
        <v>#N/A</v>
      </c>
      <c r="AU230" s="209" t="e">
        <f>IF(OR(ISBLANK('Precision '!R232),H$3="N"),NA(),'Precision '!R232)</f>
        <v>#N/A</v>
      </c>
      <c r="AV230" s="209" t="e">
        <f>IF(OR(ISBLANK('Precision '!S232),I$3="N"),NA(),'Precision '!S232)</f>
        <v>#N/A</v>
      </c>
      <c r="AW230" s="209" t="e">
        <f>IF(OR(ISBLANK('Precision '!T232),J$3="N"),NA(),'Precision '!T232)</f>
        <v>#N/A</v>
      </c>
      <c r="AX230" s="209" t="e">
        <f>IF(OR(ISBLANK('Precision '!U232),K$3="N"),NA(),'Precision '!U232)</f>
        <v>#N/A</v>
      </c>
      <c r="AY230" s="209" t="e">
        <f>IF(OR(ISBLANK('Precision '!V232),L$3="N"),NA(),'Precision '!V232)</f>
        <v>#N/A</v>
      </c>
      <c r="AZ230" s="209" t="e">
        <f>IF(OR(ISBLANK('Precision '!W232),M$3="N"),NA(),'Precision '!W232)</f>
        <v>#N/A</v>
      </c>
      <c r="BA230" s="209" t="e">
        <f>IF(OR(ISBLANK('Precision '!X232),N$3="N"),NA(),'Precision '!X232)</f>
        <v>#N/A</v>
      </c>
      <c r="BB230" s="209" t="e">
        <f>IF(OR(ISBLANK('Precision '!Y232),O$3="N"),NA(),'Precision '!Y232)</f>
        <v>#N/A</v>
      </c>
      <c r="BC230" s="209" t="e">
        <f>IF(OR(ISBLANK('Precision '!Z232),P$3="N"),NA(),'Precision '!Z232)</f>
        <v>#N/A</v>
      </c>
      <c r="BD230" s="204"/>
      <c r="BE230" s="204"/>
      <c r="BF230" s="204"/>
      <c r="BG230" s="204"/>
      <c r="BH230" s="204"/>
    </row>
    <row r="231" spans="1:60" x14ac:dyDescent="0.2">
      <c r="A231" s="204"/>
      <c r="B231" s="204"/>
      <c r="C231" s="204" t="str">
        <f>IF(AND(ISNUMBER('Precision '!C233),E$2="Y"),'Precision '!C233,"")</f>
        <v/>
      </c>
      <c r="D231" s="204" t="str">
        <f>IF(AND(ISNUMBER('Precision '!D233),F$2="Y"),'Precision '!D233,"")</f>
        <v/>
      </c>
      <c r="E231" s="204" t="str">
        <f>IF(AND(ISNUMBER('Precision '!E233),G$2="Y"),'Precision '!E233,"")</f>
        <v/>
      </c>
      <c r="F231" s="204" t="str">
        <f>IF(AND(ISNUMBER('Precision '!F233),H$2="Y"),'Precision '!F233,"")</f>
        <v/>
      </c>
      <c r="G231" s="204" t="str">
        <f>IF(AND(ISNUMBER('Precision '!G233),I$2="Y"),'Precision '!G233,"")</f>
        <v/>
      </c>
      <c r="H231" s="204" t="str">
        <f>IF(AND(ISNUMBER('Precision '!H233),J$2="Y"),'Precision '!H233,"")</f>
        <v/>
      </c>
      <c r="I231" s="204" t="str">
        <f>IF(AND(ISNUMBER('Precision '!I233),K$2="Y"),'Precision '!I233,"")</f>
        <v/>
      </c>
      <c r="J231" s="204" t="str">
        <f>IF(AND(ISNUMBER('Precision '!J233),L$2="Y"),'Precision '!J233,"")</f>
        <v/>
      </c>
      <c r="K231" s="204" t="str">
        <f>IF(AND(ISNUMBER('Precision '!K233),M$2="Y"),'Precision '!K233,"")</f>
        <v/>
      </c>
      <c r="L231" s="204" t="str">
        <f>IF(AND(ISNUMBER('Precision '!L233),N$2="Y"),'Precision '!L233,"")</f>
        <v/>
      </c>
      <c r="M231" s="204" t="str">
        <f>IF(AND(ISNUMBER('Precision '!M233),O$2="Y"),'Precision '!M233,"")</f>
        <v/>
      </c>
      <c r="N231" s="204" t="str">
        <f>IF(AND(ISNUMBER('Precision '!N233),P$2="Y"),'Precision '!N233,"")</f>
        <v/>
      </c>
      <c r="O231" s="204" t="str">
        <f>IF(AND(ISNUMBER('Precision '!O233),E$3="Y"),'Precision '!O233,"")</f>
        <v/>
      </c>
      <c r="P231" s="204" t="str">
        <f>IF(AND(ISNUMBER('Precision '!P233),F$3="Y"),'Precision '!P233,"")</f>
        <v/>
      </c>
      <c r="Q231" s="204" t="str">
        <f>IF(AND(ISNUMBER('Precision '!Q233),G$3="Y"),'Precision '!Q233,"")</f>
        <v/>
      </c>
      <c r="R231" s="204" t="str">
        <f>IF(AND(ISNUMBER('Precision '!R233),H$3="Y"),'Precision '!R233,"")</f>
        <v/>
      </c>
      <c r="S231" s="204" t="str">
        <f>IF(AND(ISNUMBER('Precision '!S233),I$3="Y"),'Precision '!S233,"")</f>
        <v/>
      </c>
      <c r="T231" s="204" t="str">
        <f>IF(AND(ISNUMBER('Precision '!T233),J$3="Y"),'Precision '!T233,"")</f>
        <v/>
      </c>
      <c r="U231" s="204" t="str">
        <f>IF(AND(ISNUMBER('Precision '!U233),K$3="Y"),'Precision '!U233,"")</f>
        <v/>
      </c>
      <c r="V231" s="204" t="str">
        <f>IF(AND(ISNUMBER('Precision '!V233),L$3="Y"),'Precision '!V233,"")</f>
        <v/>
      </c>
      <c r="W231" s="204" t="str">
        <f>IF(AND(ISNUMBER('Precision '!W233),M$3="Y"),'Precision '!W233,"")</f>
        <v/>
      </c>
      <c r="X231" s="204" t="str">
        <f>IF(AND(ISNUMBER('Precision '!X233),N$3="Y"),'Precision '!X233,"")</f>
        <v/>
      </c>
      <c r="Y231" s="204" t="str">
        <f>IF(AND(ISNUMBER('Precision '!Y233),O$3="Y"),'Precision '!Y233,"")</f>
        <v/>
      </c>
      <c r="Z231" s="204" t="str">
        <f>IF(AND(ISNUMBER('Precision '!Z233),P$3="Y"),'Precision '!Z233,"")</f>
        <v/>
      </c>
      <c r="AA231" s="204"/>
      <c r="AB231" s="204"/>
      <c r="AC231" s="204"/>
      <c r="AD231" s="204"/>
      <c r="AE231" s="300">
        <v>195</v>
      </c>
      <c r="AF231" s="209" t="e">
        <f>IF(OR(ISBLANK('Precision '!C233),E$2="N"),NA(),'Precision '!C233)</f>
        <v>#N/A</v>
      </c>
      <c r="AG231" s="209" t="e">
        <f>IF(OR(ISBLANK('Precision '!D233),F$2="N"),NA(),'Precision '!D233)</f>
        <v>#N/A</v>
      </c>
      <c r="AH231" s="209" t="e">
        <f>IF(OR(ISBLANK('Precision '!E233),G$2="N"),NA(),'Precision '!E233)</f>
        <v>#N/A</v>
      </c>
      <c r="AI231" s="209" t="e">
        <f>IF(OR(ISBLANK('Precision '!F233),H$2="N"),NA(),'Precision '!F233)</f>
        <v>#N/A</v>
      </c>
      <c r="AJ231" s="209" t="e">
        <f>IF(OR(ISBLANK('Precision '!G233),I$2="N"),NA(),'Precision '!G233)</f>
        <v>#N/A</v>
      </c>
      <c r="AK231" s="209" t="e">
        <f>IF(OR(ISBLANK('Precision '!H233),J$2="N"),NA(),'Precision '!H233)</f>
        <v>#N/A</v>
      </c>
      <c r="AL231" s="209" t="e">
        <f>IF(OR(ISBLANK('Precision '!I233),K$2="N"),NA(),'Precision '!I233)</f>
        <v>#N/A</v>
      </c>
      <c r="AM231" s="209" t="e">
        <f>IF(OR(ISBLANK('Precision '!J233),L$2="N"),NA(),'Precision '!J233)</f>
        <v>#N/A</v>
      </c>
      <c r="AN231" s="209" t="e">
        <f>IF(OR(ISBLANK('Precision '!K233),M$2="N"),NA(),'Precision '!K233)</f>
        <v>#N/A</v>
      </c>
      <c r="AO231" s="209" t="e">
        <f>IF(OR(ISBLANK('Precision '!L233),N$2="N"),NA(),'Precision '!L233)</f>
        <v>#N/A</v>
      </c>
      <c r="AP231" s="209" t="e">
        <f>IF(OR(ISBLANK('Precision '!M233),O$2="N"),NA(),'Precision '!M233)</f>
        <v>#N/A</v>
      </c>
      <c r="AQ231" s="209" t="e">
        <f>IF(OR(ISBLANK('Precision '!N233),P$2="N"),NA(),'Precision '!N233)</f>
        <v>#N/A</v>
      </c>
      <c r="AR231" s="209" t="e">
        <f>IF(OR(ISBLANK('Precision '!O233),E$3="N"),NA(),'Precision '!O233)</f>
        <v>#N/A</v>
      </c>
      <c r="AS231" s="209" t="e">
        <f>IF(OR(ISBLANK('Precision '!P233),F$3="N"),NA(),'Precision '!P233)</f>
        <v>#N/A</v>
      </c>
      <c r="AT231" s="209" t="e">
        <f>IF(OR(ISBLANK('Precision '!Q233),G$3="N"),NA(),'Precision '!Q233)</f>
        <v>#N/A</v>
      </c>
      <c r="AU231" s="209" t="e">
        <f>IF(OR(ISBLANK('Precision '!R233),H$3="N"),NA(),'Precision '!R233)</f>
        <v>#N/A</v>
      </c>
      <c r="AV231" s="209" t="e">
        <f>IF(OR(ISBLANK('Precision '!S233),I$3="N"),NA(),'Precision '!S233)</f>
        <v>#N/A</v>
      </c>
      <c r="AW231" s="209" t="e">
        <f>IF(OR(ISBLANK('Precision '!T233),J$3="N"),NA(),'Precision '!T233)</f>
        <v>#N/A</v>
      </c>
      <c r="AX231" s="209" t="e">
        <f>IF(OR(ISBLANK('Precision '!U233),K$3="N"),NA(),'Precision '!U233)</f>
        <v>#N/A</v>
      </c>
      <c r="AY231" s="209" t="e">
        <f>IF(OR(ISBLANK('Precision '!V233),L$3="N"),NA(),'Precision '!V233)</f>
        <v>#N/A</v>
      </c>
      <c r="AZ231" s="209" t="e">
        <f>IF(OR(ISBLANK('Precision '!W233),M$3="N"),NA(),'Precision '!W233)</f>
        <v>#N/A</v>
      </c>
      <c r="BA231" s="209" t="e">
        <f>IF(OR(ISBLANK('Precision '!X233),N$3="N"),NA(),'Precision '!X233)</f>
        <v>#N/A</v>
      </c>
      <c r="BB231" s="209" t="e">
        <f>IF(OR(ISBLANK('Precision '!Y233),O$3="N"),NA(),'Precision '!Y233)</f>
        <v>#N/A</v>
      </c>
      <c r="BC231" s="209" t="e">
        <f>IF(OR(ISBLANK('Precision '!Z233),P$3="N"),NA(),'Precision '!Z233)</f>
        <v>#N/A</v>
      </c>
      <c r="BD231" s="204"/>
      <c r="BE231" s="204"/>
      <c r="BF231" s="204"/>
      <c r="BG231" s="204"/>
      <c r="BH231" s="204"/>
    </row>
    <row r="232" spans="1:60" x14ac:dyDescent="0.2">
      <c r="A232" s="204"/>
      <c r="B232" s="204"/>
      <c r="C232" s="204" t="str">
        <f>IF(AND(ISNUMBER('Precision '!C234),E$2="Y"),'Precision '!C234,"")</f>
        <v/>
      </c>
      <c r="D232" s="204" t="str">
        <f>IF(AND(ISNUMBER('Precision '!D234),F$2="Y"),'Precision '!D234,"")</f>
        <v/>
      </c>
      <c r="E232" s="204" t="str">
        <f>IF(AND(ISNUMBER('Precision '!E234),G$2="Y"),'Precision '!E234,"")</f>
        <v/>
      </c>
      <c r="F232" s="204" t="str">
        <f>IF(AND(ISNUMBER('Precision '!F234),H$2="Y"),'Precision '!F234,"")</f>
        <v/>
      </c>
      <c r="G232" s="204" t="str">
        <f>IF(AND(ISNUMBER('Precision '!G234),I$2="Y"),'Precision '!G234,"")</f>
        <v/>
      </c>
      <c r="H232" s="204" t="str">
        <f>IF(AND(ISNUMBER('Precision '!H234),J$2="Y"),'Precision '!H234,"")</f>
        <v/>
      </c>
      <c r="I232" s="204" t="str">
        <f>IF(AND(ISNUMBER('Precision '!I234),K$2="Y"),'Precision '!I234,"")</f>
        <v/>
      </c>
      <c r="J232" s="204" t="str">
        <f>IF(AND(ISNUMBER('Precision '!J234),L$2="Y"),'Precision '!J234,"")</f>
        <v/>
      </c>
      <c r="K232" s="204" t="str">
        <f>IF(AND(ISNUMBER('Precision '!K234),M$2="Y"),'Precision '!K234,"")</f>
        <v/>
      </c>
      <c r="L232" s="204" t="str">
        <f>IF(AND(ISNUMBER('Precision '!L234),N$2="Y"),'Precision '!L234,"")</f>
        <v/>
      </c>
      <c r="M232" s="204" t="str">
        <f>IF(AND(ISNUMBER('Precision '!M234),O$2="Y"),'Precision '!M234,"")</f>
        <v/>
      </c>
      <c r="N232" s="204" t="str">
        <f>IF(AND(ISNUMBER('Precision '!N234),P$2="Y"),'Precision '!N234,"")</f>
        <v/>
      </c>
      <c r="O232" s="204" t="str">
        <f>IF(AND(ISNUMBER('Precision '!O234),E$3="Y"),'Precision '!O234,"")</f>
        <v/>
      </c>
      <c r="P232" s="204" t="str">
        <f>IF(AND(ISNUMBER('Precision '!P234),F$3="Y"),'Precision '!P234,"")</f>
        <v/>
      </c>
      <c r="Q232" s="204" t="str">
        <f>IF(AND(ISNUMBER('Precision '!Q234),G$3="Y"),'Precision '!Q234,"")</f>
        <v/>
      </c>
      <c r="R232" s="204" t="str">
        <f>IF(AND(ISNUMBER('Precision '!R234),H$3="Y"),'Precision '!R234,"")</f>
        <v/>
      </c>
      <c r="S232" s="204" t="str">
        <f>IF(AND(ISNUMBER('Precision '!S234),I$3="Y"),'Precision '!S234,"")</f>
        <v/>
      </c>
      <c r="T232" s="204" t="str">
        <f>IF(AND(ISNUMBER('Precision '!T234),J$3="Y"),'Precision '!T234,"")</f>
        <v/>
      </c>
      <c r="U232" s="204" t="str">
        <f>IF(AND(ISNUMBER('Precision '!U234),K$3="Y"),'Precision '!U234,"")</f>
        <v/>
      </c>
      <c r="V232" s="204" t="str">
        <f>IF(AND(ISNUMBER('Precision '!V234),L$3="Y"),'Precision '!V234,"")</f>
        <v/>
      </c>
      <c r="W232" s="204" t="str">
        <f>IF(AND(ISNUMBER('Precision '!W234),M$3="Y"),'Precision '!W234,"")</f>
        <v/>
      </c>
      <c r="X232" s="204" t="str">
        <f>IF(AND(ISNUMBER('Precision '!X234),N$3="Y"),'Precision '!X234,"")</f>
        <v/>
      </c>
      <c r="Y232" s="204" t="str">
        <f>IF(AND(ISNUMBER('Precision '!Y234),O$3="Y"),'Precision '!Y234,"")</f>
        <v/>
      </c>
      <c r="Z232" s="204" t="str">
        <f>IF(AND(ISNUMBER('Precision '!Z234),P$3="Y"),'Precision '!Z234,"")</f>
        <v/>
      </c>
      <c r="AA232" s="204"/>
      <c r="AB232" s="204"/>
      <c r="AC232" s="204"/>
      <c r="AD232" s="204"/>
      <c r="AE232" s="300">
        <v>196</v>
      </c>
      <c r="AF232" s="209" t="e">
        <f>IF(OR(ISBLANK('Precision '!C234),E$2="N"),NA(),'Precision '!C234)</f>
        <v>#N/A</v>
      </c>
      <c r="AG232" s="209" t="e">
        <f>IF(OR(ISBLANK('Precision '!D234),F$2="N"),NA(),'Precision '!D234)</f>
        <v>#N/A</v>
      </c>
      <c r="AH232" s="209" t="e">
        <f>IF(OR(ISBLANK('Precision '!E234),G$2="N"),NA(),'Precision '!E234)</f>
        <v>#N/A</v>
      </c>
      <c r="AI232" s="209" t="e">
        <f>IF(OR(ISBLANK('Precision '!F234),H$2="N"),NA(),'Precision '!F234)</f>
        <v>#N/A</v>
      </c>
      <c r="AJ232" s="209" t="e">
        <f>IF(OR(ISBLANK('Precision '!G234),I$2="N"),NA(),'Precision '!G234)</f>
        <v>#N/A</v>
      </c>
      <c r="AK232" s="209" t="e">
        <f>IF(OR(ISBLANK('Precision '!H234),J$2="N"),NA(),'Precision '!H234)</f>
        <v>#N/A</v>
      </c>
      <c r="AL232" s="209" t="e">
        <f>IF(OR(ISBLANK('Precision '!I234),K$2="N"),NA(),'Precision '!I234)</f>
        <v>#N/A</v>
      </c>
      <c r="AM232" s="209" t="e">
        <f>IF(OR(ISBLANK('Precision '!J234),L$2="N"),NA(),'Precision '!J234)</f>
        <v>#N/A</v>
      </c>
      <c r="AN232" s="209" t="e">
        <f>IF(OR(ISBLANK('Precision '!K234),M$2="N"),NA(),'Precision '!K234)</f>
        <v>#N/A</v>
      </c>
      <c r="AO232" s="209" t="e">
        <f>IF(OR(ISBLANK('Precision '!L234),N$2="N"),NA(),'Precision '!L234)</f>
        <v>#N/A</v>
      </c>
      <c r="AP232" s="209" t="e">
        <f>IF(OR(ISBLANK('Precision '!M234),O$2="N"),NA(),'Precision '!M234)</f>
        <v>#N/A</v>
      </c>
      <c r="AQ232" s="209" t="e">
        <f>IF(OR(ISBLANK('Precision '!N234),P$2="N"),NA(),'Precision '!N234)</f>
        <v>#N/A</v>
      </c>
      <c r="AR232" s="209" t="e">
        <f>IF(OR(ISBLANK('Precision '!O234),E$3="N"),NA(),'Precision '!O234)</f>
        <v>#N/A</v>
      </c>
      <c r="AS232" s="209" t="e">
        <f>IF(OR(ISBLANK('Precision '!P234),F$3="N"),NA(),'Precision '!P234)</f>
        <v>#N/A</v>
      </c>
      <c r="AT232" s="209" t="e">
        <f>IF(OR(ISBLANK('Precision '!Q234),G$3="N"),NA(),'Precision '!Q234)</f>
        <v>#N/A</v>
      </c>
      <c r="AU232" s="209" t="e">
        <f>IF(OR(ISBLANK('Precision '!R234),H$3="N"),NA(),'Precision '!R234)</f>
        <v>#N/A</v>
      </c>
      <c r="AV232" s="209" t="e">
        <f>IF(OR(ISBLANK('Precision '!S234),I$3="N"),NA(),'Precision '!S234)</f>
        <v>#N/A</v>
      </c>
      <c r="AW232" s="209" t="e">
        <f>IF(OR(ISBLANK('Precision '!T234),J$3="N"),NA(),'Precision '!T234)</f>
        <v>#N/A</v>
      </c>
      <c r="AX232" s="209" t="e">
        <f>IF(OR(ISBLANK('Precision '!U234),K$3="N"),NA(),'Precision '!U234)</f>
        <v>#N/A</v>
      </c>
      <c r="AY232" s="209" t="e">
        <f>IF(OR(ISBLANK('Precision '!V234),L$3="N"),NA(),'Precision '!V234)</f>
        <v>#N/A</v>
      </c>
      <c r="AZ232" s="209" t="e">
        <f>IF(OR(ISBLANK('Precision '!W234),M$3="N"),NA(),'Precision '!W234)</f>
        <v>#N/A</v>
      </c>
      <c r="BA232" s="209" t="e">
        <f>IF(OR(ISBLANK('Precision '!X234),N$3="N"),NA(),'Precision '!X234)</f>
        <v>#N/A</v>
      </c>
      <c r="BB232" s="209" t="e">
        <f>IF(OR(ISBLANK('Precision '!Y234),O$3="N"),NA(),'Precision '!Y234)</f>
        <v>#N/A</v>
      </c>
      <c r="BC232" s="209" t="e">
        <f>IF(OR(ISBLANK('Precision '!Z234),P$3="N"),NA(),'Precision '!Z234)</f>
        <v>#N/A</v>
      </c>
      <c r="BD232" s="204"/>
      <c r="BE232" s="204"/>
      <c r="BF232" s="204"/>
      <c r="BG232" s="204"/>
      <c r="BH232" s="204"/>
    </row>
    <row r="233" spans="1:60" x14ac:dyDescent="0.2">
      <c r="A233" s="204"/>
      <c r="B233" s="204"/>
      <c r="C233" s="204" t="str">
        <f>IF(AND(ISNUMBER('Precision '!C235),E$2="Y"),'Precision '!C235,"")</f>
        <v/>
      </c>
      <c r="D233" s="204" t="str">
        <f>IF(AND(ISNUMBER('Precision '!D235),F$2="Y"),'Precision '!D235,"")</f>
        <v/>
      </c>
      <c r="E233" s="204" t="str">
        <f>IF(AND(ISNUMBER('Precision '!E235),G$2="Y"),'Precision '!E235,"")</f>
        <v/>
      </c>
      <c r="F233" s="204" t="str">
        <f>IF(AND(ISNUMBER('Precision '!F235),H$2="Y"),'Precision '!F235,"")</f>
        <v/>
      </c>
      <c r="G233" s="204" t="str">
        <f>IF(AND(ISNUMBER('Precision '!G235),I$2="Y"),'Precision '!G235,"")</f>
        <v/>
      </c>
      <c r="H233" s="204" t="str">
        <f>IF(AND(ISNUMBER('Precision '!H235),J$2="Y"),'Precision '!H235,"")</f>
        <v/>
      </c>
      <c r="I233" s="204" t="str">
        <f>IF(AND(ISNUMBER('Precision '!I235),K$2="Y"),'Precision '!I235,"")</f>
        <v/>
      </c>
      <c r="J233" s="204" t="str">
        <f>IF(AND(ISNUMBER('Precision '!J235),L$2="Y"),'Precision '!J235,"")</f>
        <v/>
      </c>
      <c r="K233" s="204" t="str">
        <f>IF(AND(ISNUMBER('Precision '!K235),M$2="Y"),'Precision '!K235,"")</f>
        <v/>
      </c>
      <c r="L233" s="204" t="str">
        <f>IF(AND(ISNUMBER('Precision '!L235),N$2="Y"),'Precision '!L235,"")</f>
        <v/>
      </c>
      <c r="M233" s="204" t="str">
        <f>IF(AND(ISNUMBER('Precision '!M235),O$2="Y"),'Precision '!M235,"")</f>
        <v/>
      </c>
      <c r="N233" s="204" t="str">
        <f>IF(AND(ISNUMBER('Precision '!N235),P$2="Y"),'Precision '!N235,"")</f>
        <v/>
      </c>
      <c r="O233" s="204" t="str">
        <f>IF(AND(ISNUMBER('Precision '!O235),E$3="Y"),'Precision '!O235,"")</f>
        <v/>
      </c>
      <c r="P233" s="204" t="str">
        <f>IF(AND(ISNUMBER('Precision '!P235),F$3="Y"),'Precision '!P235,"")</f>
        <v/>
      </c>
      <c r="Q233" s="204" t="str">
        <f>IF(AND(ISNUMBER('Precision '!Q235),G$3="Y"),'Precision '!Q235,"")</f>
        <v/>
      </c>
      <c r="R233" s="204" t="str">
        <f>IF(AND(ISNUMBER('Precision '!R235),H$3="Y"),'Precision '!R235,"")</f>
        <v/>
      </c>
      <c r="S233" s="204" t="str">
        <f>IF(AND(ISNUMBER('Precision '!S235),I$3="Y"),'Precision '!S235,"")</f>
        <v/>
      </c>
      <c r="T233" s="204" t="str">
        <f>IF(AND(ISNUMBER('Precision '!T235),J$3="Y"),'Precision '!T235,"")</f>
        <v/>
      </c>
      <c r="U233" s="204" t="str">
        <f>IF(AND(ISNUMBER('Precision '!U235),K$3="Y"),'Precision '!U235,"")</f>
        <v/>
      </c>
      <c r="V233" s="204" t="str">
        <f>IF(AND(ISNUMBER('Precision '!V235),L$3="Y"),'Precision '!V235,"")</f>
        <v/>
      </c>
      <c r="W233" s="204" t="str">
        <f>IF(AND(ISNUMBER('Precision '!W235),M$3="Y"),'Precision '!W235,"")</f>
        <v/>
      </c>
      <c r="X233" s="204" t="str">
        <f>IF(AND(ISNUMBER('Precision '!X235),N$3="Y"),'Precision '!X235,"")</f>
        <v/>
      </c>
      <c r="Y233" s="204" t="str">
        <f>IF(AND(ISNUMBER('Precision '!Y235),O$3="Y"),'Precision '!Y235,"")</f>
        <v/>
      </c>
      <c r="Z233" s="204" t="str">
        <f>IF(AND(ISNUMBER('Precision '!Z235),P$3="Y"),'Precision '!Z235,"")</f>
        <v/>
      </c>
      <c r="AA233" s="204"/>
      <c r="AB233" s="204"/>
      <c r="AC233" s="204"/>
      <c r="AD233" s="204"/>
      <c r="AE233" s="300">
        <v>197</v>
      </c>
      <c r="AF233" s="209" t="e">
        <f>IF(OR(ISBLANK('Precision '!C235),E$2="N"),NA(),'Precision '!C235)</f>
        <v>#N/A</v>
      </c>
      <c r="AG233" s="209" t="e">
        <f>IF(OR(ISBLANK('Precision '!D235),F$2="N"),NA(),'Precision '!D235)</f>
        <v>#N/A</v>
      </c>
      <c r="AH233" s="209" t="e">
        <f>IF(OR(ISBLANK('Precision '!E235),G$2="N"),NA(),'Precision '!E235)</f>
        <v>#N/A</v>
      </c>
      <c r="AI233" s="209" t="e">
        <f>IF(OR(ISBLANK('Precision '!F235),H$2="N"),NA(),'Precision '!F235)</f>
        <v>#N/A</v>
      </c>
      <c r="AJ233" s="209" t="e">
        <f>IF(OR(ISBLANK('Precision '!G235),I$2="N"),NA(),'Precision '!G235)</f>
        <v>#N/A</v>
      </c>
      <c r="AK233" s="209" t="e">
        <f>IF(OR(ISBLANK('Precision '!H235),J$2="N"),NA(),'Precision '!H235)</f>
        <v>#N/A</v>
      </c>
      <c r="AL233" s="209" t="e">
        <f>IF(OR(ISBLANK('Precision '!I235),K$2="N"),NA(),'Precision '!I235)</f>
        <v>#N/A</v>
      </c>
      <c r="AM233" s="209" t="e">
        <f>IF(OR(ISBLANK('Precision '!J235),L$2="N"),NA(),'Precision '!J235)</f>
        <v>#N/A</v>
      </c>
      <c r="AN233" s="209" t="e">
        <f>IF(OR(ISBLANK('Precision '!K235),M$2="N"),NA(),'Precision '!K235)</f>
        <v>#N/A</v>
      </c>
      <c r="AO233" s="209" t="e">
        <f>IF(OR(ISBLANK('Precision '!L235),N$2="N"),NA(),'Precision '!L235)</f>
        <v>#N/A</v>
      </c>
      <c r="AP233" s="209" t="e">
        <f>IF(OR(ISBLANK('Precision '!M235),O$2="N"),NA(),'Precision '!M235)</f>
        <v>#N/A</v>
      </c>
      <c r="AQ233" s="209" t="e">
        <f>IF(OR(ISBLANK('Precision '!N235),P$2="N"),NA(),'Precision '!N235)</f>
        <v>#N/A</v>
      </c>
      <c r="AR233" s="209" t="e">
        <f>IF(OR(ISBLANK('Precision '!O235),E$3="N"),NA(),'Precision '!O235)</f>
        <v>#N/A</v>
      </c>
      <c r="AS233" s="209" t="e">
        <f>IF(OR(ISBLANK('Precision '!P235),F$3="N"),NA(),'Precision '!P235)</f>
        <v>#N/A</v>
      </c>
      <c r="AT233" s="209" t="e">
        <f>IF(OR(ISBLANK('Precision '!Q235),G$3="N"),NA(),'Precision '!Q235)</f>
        <v>#N/A</v>
      </c>
      <c r="AU233" s="209" t="e">
        <f>IF(OR(ISBLANK('Precision '!R235),H$3="N"),NA(),'Precision '!R235)</f>
        <v>#N/A</v>
      </c>
      <c r="AV233" s="209" t="e">
        <f>IF(OR(ISBLANK('Precision '!S235),I$3="N"),NA(),'Precision '!S235)</f>
        <v>#N/A</v>
      </c>
      <c r="AW233" s="209" t="e">
        <f>IF(OR(ISBLANK('Precision '!T235),J$3="N"),NA(),'Precision '!T235)</f>
        <v>#N/A</v>
      </c>
      <c r="AX233" s="209" t="e">
        <f>IF(OR(ISBLANK('Precision '!U235),K$3="N"),NA(),'Precision '!U235)</f>
        <v>#N/A</v>
      </c>
      <c r="AY233" s="209" t="e">
        <f>IF(OR(ISBLANK('Precision '!V235),L$3="N"),NA(),'Precision '!V235)</f>
        <v>#N/A</v>
      </c>
      <c r="AZ233" s="209" t="e">
        <f>IF(OR(ISBLANK('Precision '!W235),M$3="N"),NA(),'Precision '!W235)</f>
        <v>#N/A</v>
      </c>
      <c r="BA233" s="209" t="e">
        <f>IF(OR(ISBLANK('Precision '!X235),N$3="N"),NA(),'Precision '!X235)</f>
        <v>#N/A</v>
      </c>
      <c r="BB233" s="209" t="e">
        <f>IF(OR(ISBLANK('Precision '!Y235),O$3="N"),NA(),'Precision '!Y235)</f>
        <v>#N/A</v>
      </c>
      <c r="BC233" s="209" t="e">
        <f>IF(OR(ISBLANK('Precision '!Z235),P$3="N"),NA(),'Precision '!Z235)</f>
        <v>#N/A</v>
      </c>
      <c r="BD233" s="204"/>
      <c r="BE233" s="204"/>
      <c r="BF233" s="204"/>
      <c r="BG233" s="204"/>
      <c r="BH233" s="204"/>
    </row>
    <row r="234" spans="1:60" x14ac:dyDescent="0.2">
      <c r="A234" s="204"/>
      <c r="B234" s="204"/>
      <c r="C234" s="204" t="str">
        <f>IF(AND(ISNUMBER('Precision '!C236),E$2="Y"),'Precision '!C236,"")</f>
        <v/>
      </c>
      <c r="D234" s="204" t="str">
        <f>IF(AND(ISNUMBER('Precision '!D236),F$2="Y"),'Precision '!D236,"")</f>
        <v/>
      </c>
      <c r="E234" s="204" t="str">
        <f>IF(AND(ISNUMBER('Precision '!E236),G$2="Y"),'Precision '!E236,"")</f>
        <v/>
      </c>
      <c r="F234" s="204" t="str">
        <f>IF(AND(ISNUMBER('Precision '!F236),H$2="Y"),'Precision '!F236,"")</f>
        <v/>
      </c>
      <c r="G234" s="204" t="str">
        <f>IF(AND(ISNUMBER('Precision '!G236),I$2="Y"),'Precision '!G236,"")</f>
        <v/>
      </c>
      <c r="H234" s="204" t="str">
        <f>IF(AND(ISNUMBER('Precision '!H236),J$2="Y"),'Precision '!H236,"")</f>
        <v/>
      </c>
      <c r="I234" s="204" t="str">
        <f>IF(AND(ISNUMBER('Precision '!I236),K$2="Y"),'Precision '!I236,"")</f>
        <v/>
      </c>
      <c r="J234" s="204" t="str">
        <f>IF(AND(ISNUMBER('Precision '!J236),L$2="Y"),'Precision '!J236,"")</f>
        <v/>
      </c>
      <c r="K234" s="204" t="str">
        <f>IF(AND(ISNUMBER('Precision '!K236),M$2="Y"),'Precision '!K236,"")</f>
        <v/>
      </c>
      <c r="L234" s="204" t="str">
        <f>IF(AND(ISNUMBER('Precision '!L236),N$2="Y"),'Precision '!L236,"")</f>
        <v/>
      </c>
      <c r="M234" s="204" t="str">
        <f>IF(AND(ISNUMBER('Precision '!M236),O$2="Y"),'Precision '!M236,"")</f>
        <v/>
      </c>
      <c r="N234" s="204" t="str">
        <f>IF(AND(ISNUMBER('Precision '!N236),P$2="Y"),'Precision '!N236,"")</f>
        <v/>
      </c>
      <c r="O234" s="204" t="str">
        <f>IF(AND(ISNUMBER('Precision '!O236),E$3="Y"),'Precision '!O236,"")</f>
        <v/>
      </c>
      <c r="P234" s="204" t="str">
        <f>IF(AND(ISNUMBER('Precision '!P236),F$3="Y"),'Precision '!P236,"")</f>
        <v/>
      </c>
      <c r="Q234" s="204" t="str">
        <f>IF(AND(ISNUMBER('Precision '!Q236),G$3="Y"),'Precision '!Q236,"")</f>
        <v/>
      </c>
      <c r="R234" s="204" t="str">
        <f>IF(AND(ISNUMBER('Precision '!R236),H$3="Y"),'Precision '!R236,"")</f>
        <v/>
      </c>
      <c r="S234" s="204" t="str">
        <f>IF(AND(ISNUMBER('Precision '!S236),I$3="Y"),'Precision '!S236,"")</f>
        <v/>
      </c>
      <c r="T234" s="204" t="str">
        <f>IF(AND(ISNUMBER('Precision '!T236),J$3="Y"),'Precision '!T236,"")</f>
        <v/>
      </c>
      <c r="U234" s="204" t="str">
        <f>IF(AND(ISNUMBER('Precision '!U236),K$3="Y"),'Precision '!U236,"")</f>
        <v/>
      </c>
      <c r="V234" s="204" t="str">
        <f>IF(AND(ISNUMBER('Precision '!V236),L$3="Y"),'Precision '!V236,"")</f>
        <v/>
      </c>
      <c r="W234" s="204" t="str">
        <f>IF(AND(ISNUMBER('Precision '!W236),M$3="Y"),'Precision '!W236,"")</f>
        <v/>
      </c>
      <c r="X234" s="204" t="str">
        <f>IF(AND(ISNUMBER('Precision '!X236),N$3="Y"),'Precision '!X236,"")</f>
        <v/>
      </c>
      <c r="Y234" s="204" t="str">
        <f>IF(AND(ISNUMBER('Precision '!Y236),O$3="Y"),'Precision '!Y236,"")</f>
        <v/>
      </c>
      <c r="Z234" s="204" t="str">
        <f>IF(AND(ISNUMBER('Precision '!Z236),P$3="Y"),'Precision '!Z236,"")</f>
        <v/>
      </c>
      <c r="AA234" s="204"/>
      <c r="AB234" s="204"/>
      <c r="AC234" s="204"/>
      <c r="AD234" s="204"/>
      <c r="AE234" s="300">
        <v>198</v>
      </c>
      <c r="AF234" s="209" t="e">
        <f>IF(OR(ISBLANK('Precision '!C236),E$2="N"),NA(),'Precision '!C236)</f>
        <v>#N/A</v>
      </c>
      <c r="AG234" s="209" t="e">
        <f>IF(OR(ISBLANK('Precision '!D236),F$2="N"),NA(),'Precision '!D236)</f>
        <v>#N/A</v>
      </c>
      <c r="AH234" s="209" t="e">
        <f>IF(OR(ISBLANK('Precision '!E236),G$2="N"),NA(),'Precision '!E236)</f>
        <v>#N/A</v>
      </c>
      <c r="AI234" s="209" t="e">
        <f>IF(OR(ISBLANK('Precision '!F236),H$2="N"),NA(),'Precision '!F236)</f>
        <v>#N/A</v>
      </c>
      <c r="AJ234" s="209" t="e">
        <f>IF(OR(ISBLANK('Precision '!G236),I$2="N"),NA(),'Precision '!G236)</f>
        <v>#N/A</v>
      </c>
      <c r="AK234" s="209" t="e">
        <f>IF(OR(ISBLANK('Precision '!H236),J$2="N"),NA(),'Precision '!H236)</f>
        <v>#N/A</v>
      </c>
      <c r="AL234" s="209" t="e">
        <f>IF(OR(ISBLANK('Precision '!I236),K$2="N"),NA(),'Precision '!I236)</f>
        <v>#N/A</v>
      </c>
      <c r="AM234" s="209" t="e">
        <f>IF(OR(ISBLANK('Precision '!J236),L$2="N"),NA(),'Precision '!J236)</f>
        <v>#N/A</v>
      </c>
      <c r="AN234" s="209" t="e">
        <f>IF(OR(ISBLANK('Precision '!K236),M$2="N"),NA(),'Precision '!K236)</f>
        <v>#N/A</v>
      </c>
      <c r="AO234" s="209" t="e">
        <f>IF(OR(ISBLANK('Precision '!L236),N$2="N"),NA(),'Precision '!L236)</f>
        <v>#N/A</v>
      </c>
      <c r="AP234" s="209" t="e">
        <f>IF(OR(ISBLANK('Precision '!M236),O$2="N"),NA(),'Precision '!M236)</f>
        <v>#N/A</v>
      </c>
      <c r="AQ234" s="209" t="e">
        <f>IF(OR(ISBLANK('Precision '!N236),P$2="N"),NA(),'Precision '!N236)</f>
        <v>#N/A</v>
      </c>
      <c r="AR234" s="209" t="e">
        <f>IF(OR(ISBLANK('Precision '!O236),E$3="N"),NA(),'Precision '!O236)</f>
        <v>#N/A</v>
      </c>
      <c r="AS234" s="209" t="e">
        <f>IF(OR(ISBLANK('Precision '!P236),F$3="N"),NA(),'Precision '!P236)</f>
        <v>#N/A</v>
      </c>
      <c r="AT234" s="209" t="e">
        <f>IF(OR(ISBLANK('Precision '!Q236),G$3="N"),NA(),'Precision '!Q236)</f>
        <v>#N/A</v>
      </c>
      <c r="AU234" s="209" t="e">
        <f>IF(OR(ISBLANK('Precision '!R236),H$3="N"),NA(),'Precision '!R236)</f>
        <v>#N/A</v>
      </c>
      <c r="AV234" s="209" t="e">
        <f>IF(OR(ISBLANK('Precision '!S236),I$3="N"),NA(),'Precision '!S236)</f>
        <v>#N/A</v>
      </c>
      <c r="AW234" s="209" t="e">
        <f>IF(OR(ISBLANK('Precision '!T236),J$3="N"),NA(),'Precision '!T236)</f>
        <v>#N/A</v>
      </c>
      <c r="AX234" s="209" t="e">
        <f>IF(OR(ISBLANK('Precision '!U236),K$3="N"),NA(),'Precision '!U236)</f>
        <v>#N/A</v>
      </c>
      <c r="AY234" s="209" t="e">
        <f>IF(OR(ISBLANK('Precision '!V236),L$3="N"),NA(),'Precision '!V236)</f>
        <v>#N/A</v>
      </c>
      <c r="AZ234" s="209" t="e">
        <f>IF(OR(ISBLANK('Precision '!W236),M$3="N"),NA(),'Precision '!W236)</f>
        <v>#N/A</v>
      </c>
      <c r="BA234" s="209" t="e">
        <f>IF(OR(ISBLANK('Precision '!X236),N$3="N"),NA(),'Precision '!X236)</f>
        <v>#N/A</v>
      </c>
      <c r="BB234" s="209" t="e">
        <f>IF(OR(ISBLANK('Precision '!Y236),O$3="N"),NA(),'Precision '!Y236)</f>
        <v>#N/A</v>
      </c>
      <c r="BC234" s="209" t="e">
        <f>IF(OR(ISBLANK('Precision '!Z236),P$3="N"),NA(),'Precision '!Z236)</f>
        <v>#N/A</v>
      </c>
      <c r="BD234" s="204"/>
      <c r="BE234" s="204"/>
      <c r="BF234" s="204"/>
      <c r="BG234" s="204"/>
      <c r="BH234" s="204"/>
    </row>
    <row r="235" spans="1:60" x14ac:dyDescent="0.2">
      <c r="A235" s="204"/>
      <c r="B235" s="204"/>
      <c r="C235" s="204" t="str">
        <f>IF(AND(ISNUMBER('Precision '!C237),E$2="Y"),'Precision '!C237,"")</f>
        <v/>
      </c>
      <c r="D235" s="204" t="str">
        <f>IF(AND(ISNUMBER('Precision '!D237),F$2="Y"),'Precision '!D237,"")</f>
        <v/>
      </c>
      <c r="E235" s="204" t="str">
        <f>IF(AND(ISNUMBER('Precision '!E237),G$2="Y"),'Precision '!E237,"")</f>
        <v/>
      </c>
      <c r="F235" s="204" t="str">
        <f>IF(AND(ISNUMBER('Precision '!F237),H$2="Y"),'Precision '!F237,"")</f>
        <v/>
      </c>
      <c r="G235" s="204" t="str">
        <f>IF(AND(ISNUMBER('Precision '!G237),I$2="Y"),'Precision '!G237,"")</f>
        <v/>
      </c>
      <c r="H235" s="204" t="str">
        <f>IF(AND(ISNUMBER('Precision '!H237),J$2="Y"),'Precision '!H237,"")</f>
        <v/>
      </c>
      <c r="I235" s="204" t="str">
        <f>IF(AND(ISNUMBER('Precision '!I237),K$2="Y"),'Precision '!I237,"")</f>
        <v/>
      </c>
      <c r="J235" s="204" t="str">
        <f>IF(AND(ISNUMBER('Precision '!J237),L$2="Y"),'Precision '!J237,"")</f>
        <v/>
      </c>
      <c r="K235" s="204" t="str">
        <f>IF(AND(ISNUMBER('Precision '!K237),M$2="Y"),'Precision '!K237,"")</f>
        <v/>
      </c>
      <c r="L235" s="204" t="str">
        <f>IF(AND(ISNUMBER('Precision '!L237),N$2="Y"),'Precision '!L237,"")</f>
        <v/>
      </c>
      <c r="M235" s="204" t="str">
        <f>IF(AND(ISNUMBER('Precision '!M237),O$2="Y"),'Precision '!M237,"")</f>
        <v/>
      </c>
      <c r="N235" s="204" t="str">
        <f>IF(AND(ISNUMBER('Precision '!N237),P$2="Y"),'Precision '!N237,"")</f>
        <v/>
      </c>
      <c r="O235" s="204" t="str">
        <f>IF(AND(ISNUMBER('Precision '!O237),E$3="Y"),'Precision '!O237,"")</f>
        <v/>
      </c>
      <c r="P235" s="204" t="str">
        <f>IF(AND(ISNUMBER('Precision '!P237),F$3="Y"),'Precision '!P237,"")</f>
        <v/>
      </c>
      <c r="Q235" s="204" t="str">
        <f>IF(AND(ISNUMBER('Precision '!Q237),G$3="Y"),'Precision '!Q237,"")</f>
        <v/>
      </c>
      <c r="R235" s="204" t="str">
        <f>IF(AND(ISNUMBER('Precision '!R237),H$3="Y"),'Precision '!R237,"")</f>
        <v/>
      </c>
      <c r="S235" s="204" t="str">
        <f>IF(AND(ISNUMBER('Precision '!S237),I$3="Y"),'Precision '!S237,"")</f>
        <v/>
      </c>
      <c r="T235" s="204" t="str">
        <f>IF(AND(ISNUMBER('Precision '!T237),J$3="Y"),'Precision '!T237,"")</f>
        <v/>
      </c>
      <c r="U235" s="204" t="str">
        <f>IF(AND(ISNUMBER('Precision '!U237),K$3="Y"),'Precision '!U237,"")</f>
        <v/>
      </c>
      <c r="V235" s="204" t="str">
        <f>IF(AND(ISNUMBER('Precision '!V237),L$3="Y"),'Precision '!V237,"")</f>
        <v/>
      </c>
      <c r="W235" s="204" t="str">
        <f>IF(AND(ISNUMBER('Precision '!W237),M$3="Y"),'Precision '!W237,"")</f>
        <v/>
      </c>
      <c r="X235" s="204" t="str">
        <f>IF(AND(ISNUMBER('Precision '!X237),N$3="Y"),'Precision '!X237,"")</f>
        <v/>
      </c>
      <c r="Y235" s="204" t="str">
        <f>IF(AND(ISNUMBER('Precision '!Y237),O$3="Y"),'Precision '!Y237,"")</f>
        <v/>
      </c>
      <c r="Z235" s="204" t="str">
        <f>IF(AND(ISNUMBER('Precision '!Z237),P$3="Y"),'Precision '!Z237,"")</f>
        <v/>
      </c>
      <c r="AA235" s="204"/>
      <c r="AB235" s="204"/>
      <c r="AC235" s="204"/>
      <c r="AD235" s="204"/>
      <c r="AE235" s="300">
        <v>199</v>
      </c>
      <c r="AF235" s="209" t="e">
        <f>IF(OR(ISBLANK('Precision '!C237),E$2="N"),NA(),'Precision '!C237)</f>
        <v>#N/A</v>
      </c>
      <c r="AG235" s="209" t="e">
        <f>IF(OR(ISBLANK('Precision '!D237),F$2="N"),NA(),'Precision '!D237)</f>
        <v>#N/A</v>
      </c>
      <c r="AH235" s="209" t="e">
        <f>IF(OR(ISBLANK('Precision '!E237),G$2="N"),NA(),'Precision '!E237)</f>
        <v>#N/A</v>
      </c>
      <c r="AI235" s="209" t="e">
        <f>IF(OR(ISBLANK('Precision '!F237),H$2="N"),NA(),'Precision '!F237)</f>
        <v>#N/A</v>
      </c>
      <c r="AJ235" s="209" t="e">
        <f>IF(OR(ISBLANK('Precision '!G237),I$2="N"),NA(),'Precision '!G237)</f>
        <v>#N/A</v>
      </c>
      <c r="AK235" s="209" t="e">
        <f>IF(OR(ISBLANK('Precision '!H237),J$2="N"),NA(),'Precision '!H237)</f>
        <v>#N/A</v>
      </c>
      <c r="AL235" s="209" t="e">
        <f>IF(OR(ISBLANK('Precision '!I237),K$2="N"),NA(),'Precision '!I237)</f>
        <v>#N/A</v>
      </c>
      <c r="AM235" s="209" t="e">
        <f>IF(OR(ISBLANK('Precision '!J237),L$2="N"),NA(),'Precision '!J237)</f>
        <v>#N/A</v>
      </c>
      <c r="AN235" s="209" t="e">
        <f>IF(OR(ISBLANK('Precision '!K237),M$2="N"),NA(),'Precision '!K237)</f>
        <v>#N/A</v>
      </c>
      <c r="AO235" s="209" t="e">
        <f>IF(OR(ISBLANK('Precision '!L237),N$2="N"),NA(),'Precision '!L237)</f>
        <v>#N/A</v>
      </c>
      <c r="AP235" s="209" t="e">
        <f>IF(OR(ISBLANK('Precision '!M237),O$2="N"),NA(),'Precision '!M237)</f>
        <v>#N/A</v>
      </c>
      <c r="AQ235" s="209" t="e">
        <f>IF(OR(ISBLANK('Precision '!N237),P$2="N"),NA(),'Precision '!N237)</f>
        <v>#N/A</v>
      </c>
      <c r="AR235" s="209" t="e">
        <f>IF(OR(ISBLANK('Precision '!O237),E$3="N"),NA(),'Precision '!O237)</f>
        <v>#N/A</v>
      </c>
      <c r="AS235" s="209" t="e">
        <f>IF(OR(ISBLANK('Precision '!P237),F$3="N"),NA(),'Precision '!P237)</f>
        <v>#N/A</v>
      </c>
      <c r="AT235" s="209" t="e">
        <f>IF(OR(ISBLANK('Precision '!Q237),G$3="N"),NA(),'Precision '!Q237)</f>
        <v>#N/A</v>
      </c>
      <c r="AU235" s="209" t="e">
        <f>IF(OR(ISBLANK('Precision '!R237),H$3="N"),NA(),'Precision '!R237)</f>
        <v>#N/A</v>
      </c>
      <c r="AV235" s="209" t="e">
        <f>IF(OR(ISBLANK('Precision '!S237),I$3="N"),NA(),'Precision '!S237)</f>
        <v>#N/A</v>
      </c>
      <c r="AW235" s="209" t="e">
        <f>IF(OR(ISBLANK('Precision '!T237),J$3="N"),NA(),'Precision '!T237)</f>
        <v>#N/A</v>
      </c>
      <c r="AX235" s="209" t="e">
        <f>IF(OR(ISBLANK('Precision '!U237),K$3="N"),NA(),'Precision '!U237)</f>
        <v>#N/A</v>
      </c>
      <c r="AY235" s="209" t="e">
        <f>IF(OR(ISBLANK('Precision '!V237),L$3="N"),NA(),'Precision '!V237)</f>
        <v>#N/A</v>
      </c>
      <c r="AZ235" s="209" t="e">
        <f>IF(OR(ISBLANK('Precision '!W237),M$3="N"),NA(),'Precision '!W237)</f>
        <v>#N/A</v>
      </c>
      <c r="BA235" s="209" t="e">
        <f>IF(OR(ISBLANK('Precision '!X237),N$3="N"),NA(),'Precision '!X237)</f>
        <v>#N/A</v>
      </c>
      <c r="BB235" s="209" t="e">
        <f>IF(OR(ISBLANK('Precision '!Y237),O$3="N"),NA(),'Precision '!Y237)</f>
        <v>#N/A</v>
      </c>
      <c r="BC235" s="209" t="e">
        <f>IF(OR(ISBLANK('Precision '!Z237),P$3="N"),NA(),'Precision '!Z237)</f>
        <v>#N/A</v>
      </c>
      <c r="BD235" s="204"/>
      <c r="BE235" s="204"/>
      <c r="BF235" s="204"/>
      <c r="BG235" s="204"/>
      <c r="BH235" s="204"/>
    </row>
    <row r="236" spans="1:60" x14ac:dyDescent="0.2">
      <c r="A236" s="204"/>
      <c r="B236" s="204"/>
      <c r="C236" s="204" t="str">
        <f>IF(AND(ISNUMBER('Precision '!C238),E$2="Y"),'Precision '!C238,"")</f>
        <v/>
      </c>
      <c r="D236" s="204" t="str">
        <f>IF(AND(ISNUMBER('Precision '!D238),F$2="Y"),'Precision '!D238,"")</f>
        <v/>
      </c>
      <c r="E236" s="204" t="str">
        <f>IF(AND(ISNUMBER('Precision '!E238),G$2="Y"),'Precision '!E238,"")</f>
        <v/>
      </c>
      <c r="F236" s="204" t="str">
        <f>IF(AND(ISNUMBER('Precision '!F238),H$2="Y"),'Precision '!F238,"")</f>
        <v/>
      </c>
      <c r="G236" s="204" t="str">
        <f>IF(AND(ISNUMBER('Precision '!G238),I$2="Y"),'Precision '!G238,"")</f>
        <v/>
      </c>
      <c r="H236" s="204" t="str">
        <f>IF(AND(ISNUMBER('Precision '!H238),J$2="Y"),'Precision '!H238,"")</f>
        <v/>
      </c>
      <c r="I236" s="204" t="str">
        <f>IF(AND(ISNUMBER('Precision '!I238),K$2="Y"),'Precision '!I238,"")</f>
        <v/>
      </c>
      <c r="J236" s="204" t="str">
        <f>IF(AND(ISNUMBER('Precision '!J238),L$2="Y"),'Precision '!J238,"")</f>
        <v/>
      </c>
      <c r="K236" s="204" t="str">
        <f>IF(AND(ISNUMBER('Precision '!K238),M$2="Y"),'Precision '!K238,"")</f>
        <v/>
      </c>
      <c r="L236" s="204" t="str">
        <f>IF(AND(ISNUMBER('Precision '!L238),N$2="Y"),'Precision '!L238,"")</f>
        <v/>
      </c>
      <c r="M236" s="204" t="str">
        <f>IF(AND(ISNUMBER('Precision '!M238),O$2="Y"),'Precision '!M238,"")</f>
        <v/>
      </c>
      <c r="N236" s="204" t="str">
        <f>IF(AND(ISNUMBER('Precision '!N238),P$2="Y"),'Precision '!N238,"")</f>
        <v/>
      </c>
      <c r="O236" s="204" t="str">
        <f>IF(AND(ISNUMBER('Precision '!O238),E$3="Y"),'Precision '!O238,"")</f>
        <v/>
      </c>
      <c r="P236" s="204" t="str">
        <f>IF(AND(ISNUMBER('Precision '!P238),F$3="Y"),'Precision '!P238,"")</f>
        <v/>
      </c>
      <c r="Q236" s="204" t="str">
        <f>IF(AND(ISNUMBER('Precision '!Q238),G$3="Y"),'Precision '!Q238,"")</f>
        <v/>
      </c>
      <c r="R236" s="204" t="str">
        <f>IF(AND(ISNUMBER('Precision '!R238),H$3="Y"),'Precision '!R238,"")</f>
        <v/>
      </c>
      <c r="S236" s="204" t="str">
        <f>IF(AND(ISNUMBER('Precision '!S238),I$3="Y"),'Precision '!S238,"")</f>
        <v/>
      </c>
      <c r="T236" s="204" t="str">
        <f>IF(AND(ISNUMBER('Precision '!T238),J$3="Y"),'Precision '!T238,"")</f>
        <v/>
      </c>
      <c r="U236" s="204" t="str">
        <f>IF(AND(ISNUMBER('Precision '!U238),K$3="Y"),'Precision '!U238,"")</f>
        <v/>
      </c>
      <c r="V236" s="204" t="str">
        <f>IF(AND(ISNUMBER('Precision '!V238),L$3="Y"),'Precision '!V238,"")</f>
        <v/>
      </c>
      <c r="W236" s="204" t="str">
        <f>IF(AND(ISNUMBER('Precision '!W238),M$3="Y"),'Precision '!W238,"")</f>
        <v/>
      </c>
      <c r="X236" s="204" t="str">
        <f>IF(AND(ISNUMBER('Precision '!X238),N$3="Y"),'Precision '!X238,"")</f>
        <v/>
      </c>
      <c r="Y236" s="204" t="str">
        <f>IF(AND(ISNUMBER('Precision '!Y238),O$3="Y"),'Precision '!Y238,"")</f>
        <v/>
      </c>
      <c r="Z236" s="204" t="str">
        <f>IF(AND(ISNUMBER('Precision '!Z238),P$3="Y"),'Precision '!Z238,"")</f>
        <v/>
      </c>
      <c r="AA236" s="204"/>
      <c r="AB236" s="204"/>
      <c r="AC236" s="204"/>
      <c r="AD236" s="204"/>
      <c r="AE236" s="300">
        <v>200</v>
      </c>
      <c r="AF236" s="209" t="e">
        <f>IF(OR(ISBLANK('Precision '!C238),E$2="N"),NA(),'Precision '!C238)</f>
        <v>#N/A</v>
      </c>
      <c r="AG236" s="209" t="e">
        <f>IF(OR(ISBLANK('Precision '!D238),F$2="N"),NA(),'Precision '!D238)</f>
        <v>#N/A</v>
      </c>
      <c r="AH236" s="209" t="e">
        <f>IF(OR(ISBLANK('Precision '!E238),G$2="N"),NA(),'Precision '!E238)</f>
        <v>#N/A</v>
      </c>
      <c r="AI236" s="209" t="e">
        <f>IF(OR(ISBLANK('Precision '!F238),H$2="N"),NA(),'Precision '!F238)</f>
        <v>#N/A</v>
      </c>
      <c r="AJ236" s="209" t="e">
        <f>IF(OR(ISBLANK('Precision '!G238),I$2="N"),NA(),'Precision '!G238)</f>
        <v>#N/A</v>
      </c>
      <c r="AK236" s="209" t="e">
        <f>IF(OR(ISBLANK('Precision '!H238),J$2="N"),NA(),'Precision '!H238)</f>
        <v>#N/A</v>
      </c>
      <c r="AL236" s="209" t="e">
        <f>IF(OR(ISBLANK('Precision '!I238),K$2="N"),NA(),'Precision '!I238)</f>
        <v>#N/A</v>
      </c>
      <c r="AM236" s="209" t="e">
        <f>IF(OR(ISBLANK('Precision '!J238),L$2="N"),NA(),'Precision '!J238)</f>
        <v>#N/A</v>
      </c>
      <c r="AN236" s="209" t="e">
        <f>IF(OR(ISBLANK('Precision '!K238),M$2="N"),NA(),'Precision '!K238)</f>
        <v>#N/A</v>
      </c>
      <c r="AO236" s="209" t="e">
        <f>IF(OR(ISBLANK('Precision '!L238),N$2="N"),NA(),'Precision '!L238)</f>
        <v>#N/A</v>
      </c>
      <c r="AP236" s="209" t="e">
        <f>IF(OR(ISBLANK('Precision '!M238),O$2="N"),NA(),'Precision '!M238)</f>
        <v>#N/A</v>
      </c>
      <c r="AQ236" s="209" t="e">
        <f>IF(OR(ISBLANK('Precision '!N238),P$2="N"),NA(),'Precision '!N238)</f>
        <v>#N/A</v>
      </c>
      <c r="AR236" s="209" t="e">
        <f>IF(OR(ISBLANK('Precision '!O238),E$3="N"),NA(),'Precision '!O238)</f>
        <v>#N/A</v>
      </c>
      <c r="AS236" s="209" t="e">
        <f>IF(OR(ISBLANK('Precision '!P238),F$3="N"),NA(),'Precision '!P238)</f>
        <v>#N/A</v>
      </c>
      <c r="AT236" s="209" t="e">
        <f>IF(OR(ISBLANK('Precision '!Q238),G$3="N"),NA(),'Precision '!Q238)</f>
        <v>#N/A</v>
      </c>
      <c r="AU236" s="209" t="e">
        <f>IF(OR(ISBLANK('Precision '!R238),H$3="N"),NA(),'Precision '!R238)</f>
        <v>#N/A</v>
      </c>
      <c r="AV236" s="209" t="e">
        <f>IF(OR(ISBLANK('Precision '!S238),I$3="N"),NA(),'Precision '!S238)</f>
        <v>#N/A</v>
      </c>
      <c r="AW236" s="209" t="e">
        <f>IF(OR(ISBLANK('Precision '!T238),J$3="N"),NA(),'Precision '!T238)</f>
        <v>#N/A</v>
      </c>
      <c r="AX236" s="209" t="e">
        <f>IF(OR(ISBLANK('Precision '!U238),K$3="N"),NA(),'Precision '!U238)</f>
        <v>#N/A</v>
      </c>
      <c r="AY236" s="209" t="e">
        <f>IF(OR(ISBLANK('Precision '!V238),L$3="N"),NA(),'Precision '!V238)</f>
        <v>#N/A</v>
      </c>
      <c r="AZ236" s="209" t="e">
        <f>IF(OR(ISBLANK('Precision '!W238),M$3="N"),NA(),'Precision '!W238)</f>
        <v>#N/A</v>
      </c>
      <c r="BA236" s="209" t="e">
        <f>IF(OR(ISBLANK('Precision '!X238),N$3="N"),NA(),'Precision '!X238)</f>
        <v>#N/A</v>
      </c>
      <c r="BB236" s="209" t="e">
        <f>IF(OR(ISBLANK('Precision '!Y238),O$3="N"),NA(),'Precision '!Y238)</f>
        <v>#N/A</v>
      </c>
      <c r="BC236" s="209" t="e">
        <f>IF(OR(ISBLANK('Precision '!Z238),P$3="N"),NA(),'Precision '!Z238)</f>
        <v>#N/A</v>
      </c>
      <c r="BD236" s="204"/>
      <c r="BE236" s="204"/>
      <c r="BF236" s="204"/>
      <c r="BG236" s="204"/>
      <c r="BH236" s="204"/>
    </row>
    <row r="237" spans="1:60" x14ac:dyDescent="0.2">
      <c r="A237" s="204"/>
      <c r="B237" s="204"/>
      <c r="C237" s="204" t="str">
        <f>IF(AND(ISNUMBER('Precision '!C239),E$2="Y"),'Precision '!C239,"")</f>
        <v/>
      </c>
      <c r="D237" s="204" t="str">
        <f>IF(AND(ISNUMBER('Precision '!D239),F$2="Y"),'Precision '!D239,"")</f>
        <v/>
      </c>
      <c r="E237" s="204" t="str">
        <f>IF(AND(ISNUMBER('Precision '!E239),G$2="Y"),'Precision '!E239,"")</f>
        <v/>
      </c>
      <c r="F237" s="204" t="str">
        <f>IF(AND(ISNUMBER('Precision '!F239),H$2="Y"),'Precision '!F239,"")</f>
        <v/>
      </c>
      <c r="G237" s="204" t="str">
        <f>IF(AND(ISNUMBER('Precision '!G239),I$2="Y"),'Precision '!G239,"")</f>
        <v/>
      </c>
      <c r="H237" s="204" t="str">
        <f>IF(AND(ISNUMBER('Precision '!H239),J$2="Y"),'Precision '!H239,"")</f>
        <v/>
      </c>
      <c r="I237" s="204" t="str">
        <f>IF(AND(ISNUMBER('Precision '!I239),K$2="Y"),'Precision '!I239,"")</f>
        <v/>
      </c>
      <c r="J237" s="204" t="str">
        <f>IF(AND(ISNUMBER('Precision '!J239),L$2="Y"),'Precision '!J239,"")</f>
        <v/>
      </c>
      <c r="K237" s="204" t="str">
        <f>IF(AND(ISNUMBER('Precision '!K239),M$2="Y"),'Precision '!K239,"")</f>
        <v/>
      </c>
      <c r="L237" s="204" t="str">
        <f>IF(AND(ISNUMBER('Precision '!L239),N$2="Y"),'Precision '!L239,"")</f>
        <v/>
      </c>
      <c r="M237" s="204" t="str">
        <f>IF(AND(ISNUMBER('Precision '!M239),O$2="Y"),'Precision '!M239,"")</f>
        <v/>
      </c>
      <c r="N237" s="204" t="str">
        <f>IF(AND(ISNUMBER('Precision '!N239),P$2="Y"),'Precision '!N239,"")</f>
        <v/>
      </c>
      <c r="O237" s="204" t="str">
        <f>IF(AND(ISNUMBER('Precision '!O239),E$3="Y"),'Precision '!O239,"")</f>
        <v/>
      </c>
      <c r="P237" s="204" t="str">
        <f>IF(AND(ISNUMBER('Precision '!P239),F$3="Y"),'Precision '!P239,"")</f>
        <v/>
      </c>
      <c r="Q237" s="204" t="str">
        <f>IF(AND(ISNUMBER('Precision '!Q239),G$3="Y"),'Precision '!Q239,"")</f>
        <v/>
      </c>
      <c r="R237" s="204" t="str">
        <f>IF(AND(ISNUMBER('Precision '!R239),H$3="Y"),'Precision '!R239,"")</f>
        <v/>
      </c>
      <c r="S237" s="204" t="str">
        <f>IF(AND(ISNUMBER('Precision '!S239),I$3="Y"),'Precision '!S239,"")</f>
        <v/>
      </c>
      <c r="T237" s="204" t="str">
        <f>IF(AND(ISNUMBER('Precision '!T239),J$3="Y"),'Precision '!T239,"")</f>
        <v/>
      </c>
      <c r="U237" s="204" t="str">
        <f>IF(AND(ISNUMBER('Precision '!U239),K$3="Y"),'Precision '!U239,"")</f>
        <v/>
      </c>
      <c r="V237" s="204" t="str">
        <f>IF(AND(ISNUMBER('Precision '!V239),L$3="Y"),'Precision '!V239,"")</f>
        <v/>
      </c>
      <c r="W237" s="204" t="str">
        <f>IF(AND(ISNUMBER('Precision '!W239),M$3="Y"),'Precision '!W239,"")</f>
        <v/>
      </c>
      <c r="X237" s="204" t="str">
        <f>IF(AND(ISNUMBER('Precision '!X239),N$3="Y"),'Precision '!X239,"")</f>
        <v/>
      </c>
      <c r="Y237" s="204" t="str">
        <f>IF(AND(ISNUMBER('Precision '!Y239),O$3="Y"),'Precision '!Y239,"")</f>
        <v/>
      </c>
      <c r="Z237" s="204" t="str">
        <f>IF(AND(ISNUMBER('Precision '!Z239),P$3="Y"),'Precision '!Z239,"")</f>
        <v/>
      </c>
      <c r="AA237" s="204"/>
      <c r="AB237" s="204"/>
      <c r="AC237" s="204"/>
      <c r="AD237" s="204"/>
      <c r="AE237" s="300">
        <v>201</v>
      </c>
      <c r="AF237" s="209" t="e">
        <f>IF(OR(ISBLANK('Precision '!C239),E$2="N"),NA(),'Precision '!C239)</f>
        <v>#N/A</v>
      </c>
      <c r="AG237" s="209" t="e">
        <f>IF(OR(ISBLANK('Precision '!D239),F$2="N"),NA(),'Precision '!D239)</f>
        <v>#N/A</v>
      </c>
      <c r="AH237" s="209" t="e">
        <f>IF(OR(ISBLANK('Precision '!E239),G$2="N"),NA(),'Precision '!E239)</f>
        <v>#N/A</v>
      </c>
      <c r="AI237" s="209" t="e">
        <f>IF(OR(ISBLANK('Precision '!F239),H$2="N"),NA(),'Precision '!F239)</f>
        <v>#N/A</v>
      </c>
      <c r="AJ237" s="209" t="e">
        <f>IF(OR(ISBLANK('Precision '!G239),I$2="N"),NA(),'Precision '!G239)</f>
        <v>#N/A</v>
      </c>
      <c r="AK237" s="209" t="e">
        <f>IF(OR(ISBLANK('Precision '!H239),J$2="N"),NA(),'Precision '!H239)</f>
        <v>#N/A</v>
      </c>
      <c r="AL237" s="209" t="e">
        <f>IF(OR(ISBLANK('Precision '!I239),K$2="N"),NA(),'Precision '!I239)</f>
        <v>#N/A</v>
      </c>
      <c r="AM237" s="209" t="e">
        <f>IF(OR(ISBLANK('Precision '!J239),L$2="N"),NA(),'Precision '!J239)</f>
        <v>#N/A</v>
      </c>
      <c r="AN237" s="209" t="e">
        <f>IF(OR(ISBLANK('Precision '!K239),M$2="N"),NA(),'Precision '!K239)</f>
        <v>#N/A</v>
      </c>
      <c r="AO237" s="209" t="e">
        <f>IF(OR(ISBLANK('Precision '!L239),N$2="N"),NA(),'Precision '!L239)</f>
        <v>#N/A</v>
      </c>
      <c r="AP237" s="209" t="e">
        <f>IF(OR(ISBLANK('Precision '!M239),O$2="N"),NA(),'Precision '!M239)</f>
        <v>#N/A</v>
      </c>
      <c r="AQ237" s="209" t="e">
        <f>IF(OR(ISBLANK('Precision '!N239),P$2="N"),NA(),'Precision '!N239)</f>
        <v>#N/A</v>
      </c>
      <c r="AR237" s="209" t="e">
        <f>IF(OR(ISBLANK('Precision '!O239),E$3="N"),NA(),'Precision '!O239)</f>
        <v>#N/A</v>
      </c>
      <c r="AS237" s="209" t="e">
        <f>IF(OR(ISBLANK('Precision '!P239),F$3="N"),NA(),'Precision '!P239)</f>
        <v>#N/A</v>
      </c>
      <c r="AT237" s="209" t="e">
        <f>IF(OR(ISBLANK('Precision '!Q239),G$3="N"),NA(),'Precision '!Q239)</f>
        <v>#N/A</v>
      </c>
      <c r="AU237" s="209" t="e">
        <f>IF(OR(ISBLANK('Precision '!R239),H$3="N"),NA(),'Precision '!R239)</f>
        <v>#N/A</v>
      </c>
      <c r="AV237" s="209" t="e">
        <f>IF(OR(ISBLANK('Precision '!S239),I$3="N"),NA(),'Precision '!S239)</f>
        <v>#N/A</v>
      </c>
      <c r="AW237" s="209" t="e">
        <f>IF(OR(ISBLANK('Precision '!T239),J$3="N"),NA(),'Precision '!T239)</f>
        <v>#N/A</v>
      </c>
      <c r="AX237" s="209" t="e">
        <f>IF(OR(ISBLANK('Precision '!U239),K$3="N"),NA(),'Precision '!U239)</f>
        <v>#N/A</v>
      </c>
      <c r="AY237" s="209" t="e">
        <f>IF(OR(ISBLANK('Precision '!V239),L$3="N"),NA(),'Precision '!V239)</f>
        <v>#N/A</v>
      </c>
      <c r="AZ237" s="209" t="e">
        <f>IF(OR(ISBLANK('Precision '!W239),M$3="N"),NA(),'Precision '!W239)</f>
        <v>#N/A</v>
      </c>
      <c r="BA237" s="209" t="e">
        <f>IF(OR(ISBLANK('Precision '!X239),N$3="N"),NA(),'Precision '!X239)</f>
        <v>#N/A</v>
      </c>
      <c r="BB237" s="209" t="e">
        <f>IF(OR(ISBLANK('Precision '!Y239),O$3="N"),NA(),'Precision '!Y239)</f>
        <v>#N/A</v>
      </c>
      <c r="BC237" s="209" t="e">
        <f>IF(OR(ISBLANK('Precision '!Z239),P$3="N"),NA(),'Precision '!Z239)</f>
        <v>#N/A</v>
      </c>
      <c r="BD237" s="204"/>
      <c r="BE237" s="204"/>
      <c r="BF237" s="204"/>
      <c r="BG237" s="204"/>
      <c r="BH237" s="204"/>
    </row>
    <row r="238" spans="1:60" x14ac:dyDescent="0.2">
      <c r="A238" s="204"/>
      <c r="B238" s="204"/>
      <c r="C238" s="204" t="str">
        <f>IF(AND(ISNUMBER('Precision '!C240),E$2="Y"),'Precision '!C240,"")</f>
        <v/>
      </c>
      <c r="D238" s="204" t="str">
        <f>IF(AND(ISNUMBER('Precision '!D240),F$2="Y"),'Precision '!D240,"")</f>
        <v/>
      </c>
      <c r="E238" s="204" t="str">
        <f>IF(AND(ISNUMBER('Precision '!E240),G$2="Y"),'Precision '!E240,"")</f>
        <v/>
      </c>
      <c r="F238" s="204" t="str">
        <f>IF(AND(ISNUMBER('Precision '!F240),H$2="Y"),'Precision '!F240,"")</f>
        <v/>
      </c>
      <c r="G238" s="204" t="str">
        <f>IF(AND(ISNUMBER('Precision '!G240),I$2="Y"),'Precision '!G240,"")</f>
        <v/>
      </c>
      <c r="H238" s="204" t="str">
        <f>IF(AND(ISNUMBER('Precision '!H240),J$2="Y"),'Precision '!H240,"")</f>
        <v/>
      </c>
      <c r="I238" s="204" t="str">
        <f>IF(AND(ISNUMBER('Precision '!I240),K$2="Y"),'Precision '!I240,"")</f>
        <v/>
      </c>
      <c r="J238" s="204" t="str">
        <f>IF(AND(ISNUMBER('Precision '!J240),L$2="Y"),'Precision '!J240,"")</f>
        <v/>
      </c>
      <c r="K238" s="204" t="str">
        <f>IF(AND(ISNUMBER('Precision '!K240),M$2="Y"),'Precision '!K240,"")</f>
        <v/>
      </c>
      <c r="L238" s="204" t="str">
        <f>IF(AND(ISNUMBER('Precision '!L240),N$2="Y"),'Precision '!L240,"")</f>
        <v/>
      </c>
      <c r="M238" s="204" t="str">
        <f>IF(AND(ISNUMBER('Precision '!M240),O$2="Y"),'Precision '!M240,"")</f>
        <v/>
      </c>
      <c r="N238" s="204" t="str">
        <f>IF(AND(ISNUMBER('Precision '!N240),P$2="Y"),'Precision '!N240,"")</f>
        <v/>
      </c>
      <c r="O238" s="204" t="str">
        <f>IF(AND(ISNUMBER('Precision '!O240),E$3="Y"),'Precision '!O240,"")</f>
        <v/>
      </c>
      <c r="P238" s="204" t="str">
        <f>IF(AND(ISNUMBER('Precision '!P240),F$3="Y"),'Precision '!P240,"")</f>
        <v/>
      </c>
      <c r="Q238" s="204" t="str">
        <f>IF(AND(ISNUMBER('Precision '!Q240),G$3="Y"),'Precision '!Q240,"")</f>
        <v/>
      </c>
      <c r="R238" s="204" t="str">
        <f>IF(AND(ISNUMBER('Precision '!R240),H$3="Y"),'Precision '!R240,"")</f>
        <v/>
      </c>
      <c r="S238" s="204" t="str">
        <f>IF(AND(ISNUMBER('Precision '!S240),I$3="Y"),'Precision '!S240,"")</f>
        <v/>
      </c>
      <c r="T238" s="204" t="str">
        <f>IF(AND(ISNUMBER('Precision '!T240),J$3="Y"),'Precision '!T240,"")</f>
        <v/>
      </c>
      <c r="U238" s="204" t="str">
        <f>IF(AND(ISNUMBER('Precision '!U240),K$3="Y"),'Precision '!U240,"")</f>
        <v/>
      </c>
      <c r="V238" s="204" t="str">
        <f>IF(AND(ISNUMBER('Precision '!V240),L$3="Y"),'Precision '!V240,"")</f>
        <v/>
      </c>
      <c r="W238" s="204" t="str">
        <f>IF(AND(ISNUMBER('Precision '!W240),M$3="Y"),'Precision '!W240,"")</f>
        <v/>
      </c>
      <c r="X238" s="204" t="str">
        <f>IF(AND(ISNUMBER('Precision '!X240),N$3="Y"),'Precision '!X240,"")</f>
        <v/>
      </c>
      <c r="Y238" s="204" t="str">
        <f>IF(AND(ISNUMBER('Precision '!Y240),O$3="Y"),'Precision '!Y240,"")</f>
        <v/>
      </c>
      <c r="Z238" s="204" t="str">
        <f>IF(AND(ISNUMBER('Precision '!Z240),P$3="Y"),'Precision '!Z240,"")</f>
        <v/>
      </c>
      <c r="AA238" s="204"/>
      <c r="AB238" s="204"/>
      <c r="AC238" s="204"/>
      <c r="AD238" s="204"/>
      <c r="AE238" s="300">
        <v>202</v>
      </c>
      <c r="AF238" s="209" t="e">
        <f>IF(OR(ISBLANK('Precision '!C240),E$2="N"),NA(),'Precision '!C240)</f>
        <v>#N/A</v>
      </c>
      <c r="AG238" s="209" t="e">
        <f>IF(OR(ISBLANK('Precision '!D240),F$2="N"),NA(),'Precision '!D240)</f>
        <v>#N/A</v>
      </c>
      <c r="AH238" s="209" t="e">
        <f>IF(OR(ISBLANK('Precision '!E240),G$2="N"),NA(),'Precision '!E240)</f>
        <v>#N/A</v>
      </c>
      <c r="AI238" s="209" t="e">
        <f>IF(OR(ISBLANK('Precision '!F240),H$2="N"),NA(),'Precision '!F240)</f>
        <v>#N/A</v>
      </c>
      <c r="AJ238" s="209" t="e">
        <f>IF(OR(ISBLANK('Precision '!G240),I$2="N"),NA(),'Precision '!G240)</f>
        <v>#N/A</v>
      </c>
      <c r="AK238" s="209" t="e">
        <f>IF(OR(ISBLANK('Precision '!H240),J$2="N"),NA(),'Precision '!H240)</f>
        <v>#N/A</v>
      </c>
      <c r="AL238" s="209" t="e">
        <f>IF(OR(ISBLANK('Precision '!I240),K$2="N"),NA(),'Precision '!I240)</f>
        <v>#N/A</v>
      </c>
      <c r="AM238" s="209" t="e">
        <f>IF(OR(ISBLANK('Precision '!J240),L$2="N"),NA(),'Precision '!J240)</f>
        <v>#N/A</v>
      </c>
      <c r="AN238" s="209" t="e">
        <f>IF(OR(ISBLANK('Precision '!K240),M$2="N"),NA(),'Precision '!K240)</f>
        <v>#N/A</v>
      </c>
      <c r="AO238" s="209" t="e">
        <f>IF(OR(ISBLANK('Precision '!L240),N$2="N"),NA(),'Precision '!L240)</f>
        <v>#N/A</v>
      </c>
      <c r="AP238" s="209" t="e">
        <f>IF(OR(ISBLANK('Precision '!M240),O$2="N"),NA(),'Precision '!M240)</f>
        <v>#N/A</v>
      </c>
      <c r="AQ238" s="209" t="e">
        <f>IF(OR(ISBLANK('Precision '!N240),P$2="N"),NA(),'Precision '!N240)</f>
        <v>#N/A</v>
      </c>
      <c r="AR238" s="209" t="e">
        <f>IF(OR(ISBLANK('Precision '!O240),E$3="N"),NA(),'Precision '!O240)</f>
        <v>#N/A</v>
      </c>
      <c r="AS238" s="209" t="e">
        <f>IF(OR(ISBLANK('Precision '!P240),F$3="N"),NA(),'Precision '!P240)</f>
        <v>#N/A</v>
      </c>
      <c r="AT238" s="209" t="e">
        <f>IF(OR(ISBLANK('Precision '!Q240),G$3="N"),NA(),'Precision '!Q240)</f>
        <v>#N/A</v>
      </c>
      <c r="AU238" s="209" t="e">
        <f>IF(OR(ISBLANK('Precision '!R240),H$3="N"),NA(),'Precision '!R240)</f>
        <v>#N/A</v>
      </c>
      <c r="AV238" s="209" t="e">
        <f>IF(OR(ISBLANK('Precision '!S240),I$3="N"),NA(),'Precision '!S240)</f>
        <v>#N/A</v>
      </c>
      <c r="AW238" s="209" t="e">
        <f>IF(OR(ISBLANK('Precision '!T240),J$3="N"),NA(),'Precision '!T240)</f>
        <v>#N/A</v>
      </c>
      <c r="AX238" s="209" t="e">
        <f>IF(OR(ISBLANK('Precision '!U240),K$3="N"),NA(),'Precision '!U240)</f>
        <v>#N/A</v>
      </c>
      <c r="AY238" s="209" t="e">
        <f>IF(OR(ISBLANK('Precision '!V240),L$3="N"),NA(),'Precision '!V240)</f>
        <v>#N/A</v>
      </c>
      <c r="AZ238" s="209" t="e">
        <f>IF(OR(ISBLANK('Precision '!W240),M$3="N"),NA(),'Precision '!W240)</f>
        <v>#N/A</v>
      </c>
      <c r="BA238" s="209" t="e">
        <f>IF(OR(ISBLANK('Precision '!X240),N$3="N"),NA(),'Precision '!X240)</f>
        <v>#N/A</v>
      </c>
      <c r="BB238" s="209" t="e">
        <f>IF(OR(ISBLANK('Precision '!Y240),O$3="N"),NA(),'Precision '!Y240)</f>
        <v>#N/A</v>
      </c>
      <c r="BC238" s="209" t="e">
        <f>IF(OR(ISBLANK('Precision '!Z240),P$3="N"),NA(),'Precision '!Z240)</f>
        <v>#N/A</v>
      </c>
      <c r="BD238" s="204"/>
      <c r="BE238" s="204"/>
      <c r="BF238" s="204"/>
      <c r="BG238" s="204"/>
      <c r="BH238" s="204"/>
    </row>
    <row r="239" spans="1:60" x14ac:dyDescent="0.2">
      <c r="A239" s="204"/>
      <c r="B239" s="204"/>
      <c r="C239" s="204" t="str">
        <f>IF(AND(ISNUMBER('Precision '!C241),E$2="Y"),'Precision '!C241,"")</f>
        <v/>
      </c>
      <c r="D239" s="204" t="str">
        <f>IF(AND(ISNUMBER('Precision '!D241),F$2="Y"),'Precision '!D241,"")</f>
        <v/>
      </c>
      <c r="E239" s="204" t="str">
        <f>IF(AND(ISNUMBER('Precision '!E241),G$2="Y"),'Precision '!E241,"")</f>
        <v/>
      </c>
      <c r="F239" s="204" t="str">
        <f>IF(AND(ISNUMBER('Precision '!F241),H$2="Y"),'Precision '!F241,"")</f>
        <v/>
      </c>
      <c r="G239" s="204" t="str">
        <f>IF(AND(ISNUMBER('Precision '!G241),I$2="Y"),'Precision '!G241,"")</f>
        <v/>
      </c>
      <c r="H239" s="204" t="str">
        <f>IF(AND(ISNUMBER('Precision '!H241),J$2="Y"),'Precision '!H241,"")</f>
        <v/>
      </c>
      <c r="I239" s="204" t="str">
        <f>IF(AND(ISNUMBER('Precision '!I241),K$2="Y"),'Precision '!I241,"")</f>
        <v/>
      </c>
      <c r="J239" s="204" t="str">
        <f>IF(AND(ISNUMBER('Precision '!J241),L$2="Y"),'Precision '!J241,"")</f>
        <v/>
      </c>
      <c r="K239" s="204" t="str">
        <f>IF(AND(ISNUMBER('Precision '!K241),M$2="Y"),'Precision '!K241,"")</f>
        <v/>
      </c>
      <c r="L239" s="204" t="str">
        <f>IF(AND(ISNUMBER('Precision '!L241),N$2="Y"),'Precision '!L241,"")</f>
        <v/>
      </c>
      <c r="M239" s="204" t="str">
        <f>IF(AND(ISNUMBER('Precision '!M241),O$2="Y"),'Precision '!M241,"")</f>
        <v/>
      </c>
      <c r="N239" s="204" t="str">
        <f>IF(AND(ISNUMBER('Precision '!N241),P$2="Y"),'Precision '!N241,"")</f>
        <v/>
      </c>
      <c r="O239" s="204" t="str">
        <f>IF(AND(ISNUMBER('Precision '!O241),E$3="Y"),'Precision '!O241,"")</f>
        <v/>
      </c>
      <c r="P239" s="204" t="str">
        <f>IF(AND(ISNUMBER('Precision '!P241),F$3="Y"),'Precision '!P241,"")</f>
        <v/>
      </c>
      <c r="Q239" s="204" t="str">
        <f>IF(AND(ISNUMBER('Precision '!Q241),G$3="Y"),'Precision '!Q241,"")</f>
        <v/>
      </c>
      <c r="R239" s="204" t="str">
        <f>IF(AND(ISNUMBER('Precision '!R241),H$3="Y"),'Precision '!R241,"")</f>
        <v/>
      </c>
      <c r="S239" s="204" t="str">
        <f>IF(AND(ISNUMBER('Precision '!S241),I$3="Y"),'Precision '!S241,"")</f>
        <v/>
      </c>
      <c r="T239" s="204" t="str">
        <f>IF(AND(ISNUMBER('Precision '!T241),J$3="Y"),'Precision '!T241,"")</f>
        <v/>
      </c>
      <c r="U239" s="204" t="str">
        <f>IF(AND(ISNUMBER('Precision '!U241),K$3="Y"),'Precision '!U241,"")</f>
        <v/>
      </c>
      <c r="V239" s="204" t="str">
        <f>IF(AND(ISNUMBER('Precision '!V241),L$3="Y"),'Precision '!V241,"")</f>
        <v/>
      </c>
      <c r="W239" s="204" t="str">
        <f>IF(AND(ISNUMBER('Precision '!W241),M$3="Y"),'Precision '!W241,"")</f>
        <v/>
      </c>
      <c r="X239" s="204" t="str">
        <f>IF(AND(ISNUMBER('Precision '!X241),N$3="Y"),'Precision '!X241,"")</f>
        <v/>
      </c>
      <c r="Y239" s="204" t="str">
        <f>IF(AND(ISNUMBER('Precision '!Y241),O$3="Y"),'Precision '!Y241,"")</f>
        <v/>
      </c>
      <c r="Z239" s="204" t="str">
        <f>IF(AND(ISNUMBER('Precision '!Z241),P$3="Y"),'Precision '!Z241,"")</f>
        <v/>
      </c>
      <c r="AA239" s="204"/>
      <c r="AB239" s="204"/>
      <c r="AC239" s="204"/>
      <c r="AD239" s="204"/>
      <c r="AE239" s="300">
        <v>203</v>
      </c>
      <c r="AF239" s="209" t="e">
        <f>IF(OR(ISBLANK('Precision '!C241),E$2="N"),NA(),'Precision '!C241)</f>
        <v>#N/A</v>
      </c>
      <c r="AG239" s="209" t="e">
        <f>IF(OR(ISBLANK('Precision '!D241),F$2="N"),NA(),'Precision '!D241)</f>
        <v>#N/A</v>
      </c>
      <c r="AH239" s="209" t="e">
        <f>IF(OR(ISBLANK('Precision '!E241),G$2="N"),NA(),'Precision '!E241)</f>
        <v>#N/A</v>
      </c>
      <c r="AI239" s="209" t="e">
        <f>IF(OR(ISBLANK('Precision '!F241),H$2="N"),NA(),'Precision '!F241)</f>
        <v>#N/A</v>
      </c>
      <c r="AJ239" s="209" t="e">
        <f>IF(OR(ISBLANK('Precision '!G241),I$2="N"),NA(),'Precision '!G241)</f>
        <v>#N/A</v>
      </c>
      <c r="AK239" s="209" t="e">
        <f>IF(OR(ISBLANK('Precision '!H241),J$2="N"),NA(),'Precision '!H241)</f>
        <v>#N/A</v>
      </c>
      <c r="AL239" s="209" t="e">
        <f>IF(OR(ISBLANK('Precision '!I241),K$2="N"),NA(),'Precision '!I241)</f>
        <v>#N/A</v>
      </c>
      <c r="AM239" s="209" t="e">
        <f>IF(OR(ISBLANK('Precision '!J241),L$2="N"),NA(),'Precision '!J241)</f>
        <v>#N/A</v>
      </c>
      <c r="AN239" s="209" t="e">
        <f>IF(OR(ISBLANK('Precision '!K241),M$2="N"),NA(),'Precision '!K241)</f>
        <v>#N/A</v>
      </c>
      <c r="AO239" s="209" t="e">
        <f>IF(OR(ISBLANK('Precision '!L241),N$2="N"),NA(),'Precision '!L241)</f>
        <v>#N/A</v>
      </c>
      <c r="AP239" s="209" t="e">
        <f>IF(OR(ISBLANK('Precision '!M241),O$2="N"),NA(),'Precision '!M241)</f>
        <v>#N/A</v>
      </c>
      <c r="AQ239" s="209" t="e">
        <f>IF(OR(ISBLANK('Precision '!N241),P$2="N"),NA(),'Precision '!N241)</f>
        <v>#N/A</v>
      </c>
      <c r="AR239" s="209" t="e">
        <f>IF(OR(ISBLANK('Precision '!O241),E$3="N"),NA(),'Precision '!O241)</f>
        <v>#N/A</v>
      </c>
      <c r="AS239" s="209" t="e">
        <f>IF(OR(ISBLANK('Precision '!P241),F$3="N"),NA(),'Precision '!P241)</f>
        <v>#N/A</v>
      </c>
      <c r="AT239" s="209" t="e">
        <f>IF(OR(ISBLANK('Precision '!Q241),G$3="N"),NA(),'Precision '!Q241)</f>
        <v>#N/A</v>
      </c>
      <c r="AU239" s="209" t="e">
        <f>IF(OR(ISBLANK('Precision '!R241),H$3="N"),NA(),'Precision '!R241)</f>
        <v>#N/A</v>
      </c>
      <c r="AV239" s="209" t="e">
        <f>IF(OR(ISBLANK('Precision '!S241),I$3="N"),NA(),'Precision '!S241)</f>
        <v>#N/A</v>
      </c>
      <c r="AW239" s="209" t="e">
        <f>IF(OR(ISBLANK('Precision '!T241),J$3="N"),NA(),'Precision '!T241)</f>
        <v>#N/A</v>
      </c>
      <c r="AX239" s="209" t="e">
        <f>IF(OR(ISBLANK('Precision '!U241),K$3="N"),NA(),'Precision '!U241)</f>
        <v>#N/A</v>
      </c>
      <c r="AY239" s="209" t="e">
        <f>IF(OR(ISBLANK('Precision '!V241),L$3="N"),NA(),'Precision '!V241)</f>
        <v>#N/A</v>
      </c>
      <c r="AZ239" s="209" t="e">
        <f>IF(OR(ISBLANK('Precision '!W241),M$3="N"),NA(),'Precision '!W241)</f>
        <v>#N/A</v>
      </c>
      <c r="BA239" s="209" t="e">
        <f>IF(OR(ISBLANK('Precision '!X241),N$3="N"),NA(),'Precision '!X241)</f>
        <v>#N/A</v>
      </c>
      <c r="BB239" s="209" t="e">
        <f>IF(OR(ISBLANK('Precision '!Y241),O$3="N"),NA(),'Precision '!Y241)</f>
        <v>#N/A</v>
      </c>
      <c r="BC239" s="209" t="e">
        <f>IF(OR(ISBLANK('Precision '!Z241),P$3="N"),NA(),'Precision '!Z241)</f>
        <v>#N/A</v>
      </c>
      <c r="BD239" s="204"/>
      <c r="BE239" s="204"/>
      <c r="BF239" s="204"/>
      <c r="BG239" s="204"/>
      <c r="BH239" s="204"/>
    </row>
    <row r="240" spans="1:60" x14ac:dyDescent="0.2">
      <c r="A240" s="204"/>
      <c r="B240" s="204"/>
      <c r="C240" s="204" t="str">
        <f>IF(AND(ISNUMBER('Precision '!C242),E$2="Y"),'Precision '!C242,"")</f>
        <v/>
      </c>
      <c r="D240" s="204" t="str">
        <f>IF(AND(ISNUMBER('Precision '!D242),F$2="Y"),'Precision '!D242,"")</f>
        <v/>
      </c>
      <c r="E240" s="204" t="str">
        <f>IF(AND(ISNUMBER('Precision '!E242),G$2="Y"),'Precision '!E242,"")</f>
        <v/>
      </c>
      <c r="F240" s="204" t="str">
        <f>IF(AND(ISNUMBER('Precision '!F242),H$2="Y"),'Precision '!F242,"")</f>
        <v/>
      </c>
      <c r="G240" s="204" t="str">
        <f>IF(AND(ISNUMBER('Precision '!G242),I$2="Y"),'Precision '!G242,"")</f>
        <v/>
      </c>
      <c r="H240" s="204" t="str">
        <f>IF(AND(ISNUMBER('Precision '!H242),J$2="Y"),'Precision '!H242,"")</f>
        <v/>
      </c>
      <c r="I240" s="204" t="str">
        <f>IF(AND(ISNUMBER('Precision '!I242),K$2="Y"),'Precision '!I242,"")</f>
        <v/>
      </c>
      <c r="J240" s="204" t="str">
        <f>IF(AND(ISNUMBER('Precision '!J242),L$2="Y"),'Precision '!J242,"")</f>
        <v/>
      </c>
      <c r="K240" s="204" t="str">
        <f>IF(AND(ISNUMBER('Precision '!K242),M$2="Y"),'Precision '!K242,"")</f>
        <v/>
      </c>
      <c r="L240" s="204" t="str">
        <f>IF(AND(ISNUMBER('Precision '!L242),N$2="Y"),'Precision '!L242,"")</f>
        <v/>
      </c>
      <c r="M240" s="204" t="str">
        <f>IF(AND(ISNUMBER('Precision '!M242),O$2="Y"),'Precision '!M242,"")</f>
        <v/>
      </c>
      <c r="N240" s="204" t="str">
        <f>IF(AND(ISNUMBER('Precision '!N242),P$2="Y"),'Precision '!N242,"")</f>
        <v/>
      </c>
      <c r="O240" s="204" t="str">
        <f>IF(AND(ISNUMBER('Precision '!O242),E$3="Y"),'Precision '!O242,"")</f>
        <v/>
      </c>
      <c r="P240" s="204" t="str">
        <f>IF(AND(ISNUMBER('Precision '!P242),F$3="Y"),'Precision '!P242,"")</f>
        <v/>
      </c>
      <c r="Q240" s="204" t="str">
        <f>IF(AND(ISNUMBER('Precision '!Q242),G$3="Y"),'Precision '!Q242,"")</f>
        <v/>
      </c>
      <c r="R240" s="204" t="str">
        <f>IF(AND(ISNUMBER('Precision '!R242),H$3="Y"),'Precision '!R242,"")</f>
        <v/>
      </c>
      <c r="S240" s="204" t="str">
        <f>IF(AND(ISNUMBER('Precision '!S242),I$3="Y"),'Precision '!S242,"")</f>
        <v/>
      </c>
      <c r="T240" s="204" t="str">
        <f>IF(AND(ISNUMBER('Precision '!T242),J$3="Y"),'Precision '!T242,"")</f>
        <v/>
      </c>
      <c r="U240" s="204" t="str">
        <f>IF(AND(ISNUMBER('Precision '!U242),K$3="Y"),'Precision '!U242,"")</f>
        <v/>
      </c>
      <c r="V240" s="204" t="str">
        <f>IF(AND(ISNUMBER('Precision '!V242),L$3="Y"),'Precision '!V242,"")</f>
        <v/>
      </c>
      <c r="W240" s="204" t="str">
        <f>IF(AND(ISNUMBER('Precision '!W242),M$3="Y"),'Precision '!W242,"")</f>
        <v/>
      </c>
      <c r="X240" s="204" t="str">
        <f>IF(AND(ISNUMBER('Precision '!X242),N$3="Y"),'Precision '!X242,"")</f>
        <v/>
      </c>
      <c r="Y240" s="204" t="str">
        <f>IF(AND(ISNUMBER('Precision '!Y242),O$3="Y"),'Precision '!Y242,"")</f>
        <v/>
      </c>
      <c r="Z240" s="204" t="str">
        <f>IF(AND(ISNUMBER('Precision '!Z242),P$3="Y"),'Precision '!Z242,"")</f>
        <v/>
      </c>
      <c r="AA240" s="204"/>
      <c r="AB240" s="204"/>
      <c r="AC240" s="204"/>
      <c r="AD240" s="204"/>
      <c r="AE240" s="300">
        <v>204</v>
      </c>
      <c r="AF240" s="209" t="e">
        <f>IF(OR(ISBLANK('Precision '!C242),E$2="N"),NA(),'Precision '!C242)</f>
        <v>#N/A</v>
      </c>
      <c r="AG240" s="209" t="e">
        <f>IF(OR(ISBLANK('Precision '!D242),F$2="N"),NA(),'Precision '!D242)</f>
        <v>#N/A</v>
      </c>
      <c r="AH240" s="209" t="e">
        <f>IF(OR(ISBLANK('Precision '!E242),G$2="N"),NA(),'Precision '!E242)</f>
        <v>#N/A</v>
      </c>
      <c r="AI240" s="209" t="e">
        <f>IF(OR(ISBLANK('Precision '!F242),H$2="N"),NA(),'Precision '!F242)</f>
        <v>#N/A</v>
      </c>
      <c r="AJ240" s="209" t="e">
        <f>IF(OR(ISBLANK('Precision '!G242),I$2="N"),NA(),'Precision '!G242)</f>
        <v>#N/A</v>
      </c>
      <c r="AK240" s="209" t="e">
        <f>IF(OR(ISBLANK('Precision '!H242),J$2="N"),NA(),'Precision '!H242)</f>
        <v>#N/A</v>
      </c>
      <c r="AL240" s="209" t="e">
        <f>IF(OR(ISBLANK('Precision '!I242),K$2="N"),NA(),'Precision '!I242)</f>
        <v>#N/A</v>
      </c>
      <c r="AM240" s="209" t="e">
        <f>IF(OR(ISBLANK('Precision '!J242),L$2="N"),NA(),'Precision '!J242)</f>
        <v>#N/A</v>
      </c>
      <c r="AN240" s="209" t="e">
        <f>IF(OR(ISBLANK('Precision '!K242),M$2="N"),NA(),'Precision '!K242)</f>
        <v>#N/A</v>
      </c>
      <c r="AO240" s="209" t="e">
        <f>IF(OR(ISBLANK('Precision '!L242),N$2="N"),NA(),'Precision '!L242)</f>
        <v>#N/A</v>
      </c>
      <c r="AP240" s="209" t="e">
        <f>IF(OR(ISBLANK('Precision '!M242),O$2="N"),NA(),'Precision '!M242)</f>
        <v>#N/A</v>
      </c>
      <c r="AQ240" s="209" t="e">
        <f>IF(OR(ISBLANK('Precision '!N242),P$2="N"),NA(),'Precision '!N242)</f>
        <v>#N/A</v>
      </c>
      <c r="AR240" s="209" t="e">
        <f>IF(OR(ISBLANK('Precision '!O242),E$3="N"),NA(),'Precision '!O242)</f>
        <v>#N/A</v>
      </c>
      <c r="AS240" s="209" t="e">
        <f>IF(OR(ISBLANK('Precision '!P242),F$3="N"),NA(),'Precision '!P242)</f>
        <v>#N/A</v>
      </c>
      <c r="AT240" s="209" t="e">
        <f>IF(OR(ISBLANK('Precision '!Q242),G$3="N"),NA(),'Precision '!Q242)</f>
        <v>#N/A</v>
      </c>
      <c r="AU240" s="209" t="e">
        <f>IF(OR(ISBLANK('Precision '!R242),H$3="N"),NA(),'Precision '!R242)</f>
        <v>#N/A</v>
      </c>
      <c r="AV240" s="209" t="e">
        <f>IF(OR(ISBLANK('Precision '!S242),I$3="N"),NA(),'Precision '!S242)</f>
        <v>#N/A</v>
      </c>
      <c r="AW240" s="209" t="e">
        <f>IF(OR(ISBLANK('Precision '!T242),J$3="N"),NA(),'Precision '!T242)</f>
        <v>#N/A</v>
      </c>
      <c r="AX240" s="209" t="e">
        <f>IF(OR(ISBLANK('Precision '!U242),K$3="N"),NA(),'Precision '!U242)</f>
        <v>#N/A</v>
      </c>
      <c r="AY240" s="209" t="e">
        <f>IF(OR(ISBLANK('Precision '!V242),L$3="N"),NA(),'Precision '!V242)</f>
        <v>#N/A</v>
      </c>
      <c r="AZ240" s="209" t="e">
        <f>IF(OR(ISBLANK('Precision '!W242),M$3="N"),NA(),'Precision '!W242)</f>
        <v>#N/A</v>
      </c>
      <c r="BA240" s="209" t="e">
        <f>IF(OR(ISBLANK('Precision '!X242),N$3="N"),NA(),'Precision '!X242)</f>
        <v>#N/A</v>
      </c>
      <c r="BB240" s="209" t="e">
        <f>IF(OR(ISBLANK('Precision '!Y242),O$3="N"),NA(),'Precision '!Y242)</f>
        <v>#N/A</v>
      </c>
      <c r="BC240" s="209" t="e">
        <f>IF(OR(ISBLANK('Precision '!Z242),P$3="N"),NA(),'Precision '!Z242)</f>
        <v>#N/A</v>
      </c>
      <c r="BD240" s="204"/>
      <c r="BE240" s="204"/>
      <c r="BF240" s="204"/>
      <c r="BG240" s="204"/>
      <c r="BH240" s="204"/>
    </row>
    <row r="241" spans="1:60" x14ac:dyDescent="0.2">
      <c r="A241" s="204"/>
      <c r="B241" s="204"/>
      <c r="C241" s="204" t="str">
        <f>IF(AND(ISNUMBER('Precision '!C243),E$2="Y"),'Precision '!C243,"")</f>
        <v/>
      </c>
      <c r="D241" s="204" t="str">
        <f>IF(AND(ISNUMBER('Precision '!D243),F$2="Y"),'Precision '!D243,"")</f>
        <v/>
      </c>
      <c r="E241" s="204" t="str">
        <f>IF(AND(ISNUMBER('Precision '!E243),G$2="Y"),'Precision '!E243,"")</f>
        <v/>
      </c>
      <c r="F241" s="204" t="str">
        <f>IF(AND(ISNUMBER('Precision '!F243),H$2="Y"),'Precision '!F243,"")</f>
        <v/>
      </c>
      <c r="G241" s="204" t="str">
        <f>IF(AND(ISNUMBER('Precision '!G243),I$2="Y"),'Precision '!G243,"")</f>
        <v/>
      </c>
      <c r="H241" s="204" t="str">
        <f>IF(AND(ISNUMBER('Precision '!H243),J$2="Y"),'Precision '!H243,"")</f>
        <v/>
      </c>
      <c r="I241" s="204" t="str">
        <f>IF(AND(ISNUMBER('Precision '!I243),K$2="Y"),'Precision '!I243,"")</f>
        <v/>
      </c>
      <c r="J241" s="204" t="str">
        <f>IF(AND(ISNUMBER('Precision '!J243),L$2="Y"),'Precision '!J243,"")</f>
        <v/>
      </c>
      <c r="K241" s="204" t="str">
        <f>IF(AND(ISNUMBER('Precision '!K243),M$2="Y"),'Precision '!K243,"")</f>
        <v/>
      </c>
      <c r="L241" s="204" t="str">
        <f>IF(AND(ISNUMBER('Precision '!L243),N$2="Y"),'Precision '!L243,"")</f>
        <v/>
      </c>
      <c r="M241" s="204" t="str">
        <f>IF(AND(ISNUMBER('Precision '!M243),O$2="Y"),'Precision '!M243,"")</f>
        <v/>
      </c>
      <c r="N241" s="204" t="str">
        <f>IF(AND(ISNUMBER('Precision '!N243),P$2="Y"),'Precision '!N243,"")</f>
        <v/>
      </c>
      <c r="O241" s="204" t="str">
        <f>IF(AND(ISNUMBER('Precision '!O243),E$3="Y"),'Precision '!O243,"")</f>
        <v/>
      </c>
      <c r="P241" s="204" t="str">
        <f>IF(AND(ISNUMBER('Precision '!P243),F$3="Y"),'Precision '!P243,"")</f>
        <v/>
      </c>
      <c r="Q241" s="204" t="str">
        <f>IF(AND(ISNUMBER('Precision '!Q243),G$3="Y"),'Precision '!Q243,"")</f>
        <v/>
      </c>
      <c r="R241" s="204" t="str">
        <f>IF(AND(ISNUMBER('Precision '!R243),H$3="Y"),'Precision '!R243,"")</f>
        <v/>
      </c>
      <c r="S241" s="204" t="str">
        <f>IF(AND(ISNUMBER('Precision '!S243),I$3="Y"),'Precision '!S243,"")</f>
        <v/>
      </c>
      <c r="T241" s="204" t="str">
        <f>IF(AND(ISNUMBER('Precision '!T243),J$3="Y"),'Precision '!T243,"")</f>
        <v/>
      </c>
      <c r="U241" s="204" t="str">
        <f>IF(AND(ISNUMBER('Precision '!U243),K$3="Y"),'Precision '!U243,"")</f>
        <v/>
      </c>
      <c r="V241" s="204" t="str">
        <f>IF(AND(ISNUMBER('Precision '!V243),L$3="Y"),'Precision '!V243,"")</f>
        <v/>
      </c>
      <c r="W241" s="204" t="str">
        <f>IF(AND(ISNUMBER('Precision '!W243),M$3="Y"),'Precision '!W243,"")</f>
        <v/>
      </c>
      <c r="X241" s="204" t="str">
        <f>IF(AND(ISNUMBER('Precision '!X243),N$3="Y"),'Precision '!X243,"")</f>
        <v/>
      </c>
      <c r="Y241" s="204" t="str">
        <f>IF(AND(ISNUMBER('Precision '!Y243),O$3="Y"),'Precision '!Y243,"")</f>
        <v/>
      </c>
      <c r="Z241" s="204" t="str">
        <f>IF(AND(ISNUMBER('Precision '!Z243),P$3="Y"),'Precision '!Z243,"")</f>
        <v/>
      </c>
      <c r="AA241" s="204"/>
      <c r="AB241" s="204"/>
      <c r="AC241" s="204"/>
      <c r="AD241" s="204"/>
      <c r="AE241" s="300">
        <v>205</v>
      </c>
      <c r="AF241" s="209" t="e">
        <f>IF(OR(ISBLANK('Precision '!C243),E$2="N"),NA(),'Precision '!C243)</f>
        <v>#N/A</v>
      </c>
      <c r="AG241" s="209" t="e">
        <f>IF(OR(ISBLANK('Precision '!D243),F$2="N"),NA(),'Precision '!D243)</f>
        <v>#N/A</v>
      </c>
      <c r="AH241" s="209" t="e">
        <f>IF(OR(ISBLANK('Precision '!E243),G$2="N"),NA(),'Precision '!E243)</f>
        <v>#N/A</v>
      </c>
      <c r="AI241" s="209" t="e">
        <f>IF(OR(ISBLANK('Precision '!F243),H$2="N"),NA(),'Precision '!F243)</f>
        <v>#N/A</v>
      </c>
      <c r="AJ241" s="209" t="e">
        <f>IF(OR(ISBLANK('Precision '!G243),I$2="N"),NA(),'Precision '!G243)</f>
        <v>#N/A</v>
      </c>
      <c r="AK241" s="209" t="e">
        <f>IF(OR(ISBLANK('Precision '!H243),J$2="N"),NA(),'Precision '!H243)</f>
        <v>#N/A</v>
      </c>
      <c r="AL241" s="209" t="e">
        <f>IF(OR(ISBLANK('Precision '!I243),K$2="N"),NA(),'Precision '!I243)</f>
        <v>#N/A</v>
      </c>
      <c r="AM241" s="209" t="e">
        <f>IF(OR(ISBLANK('Precision '!J243),L$2="N"),NA(),'Precision '!J243)</f>
        <v>#N/A</v>
      </c>
      <c r="AN241" s="209" t="e">
        <f>IF(OR(ISBLANK('Precision '!K243),M$2="N"),NA(),'Precision '!K243)</f>
        <v>#N/A</v>
      </c>
      <c r="AO241" s="209" t="e">
        <f>IF(OR(ISBLANK('Precision '!L243),N$2="N"),NA(),'Precision '!L243)</f>
        <v>#N/A</v>
      </c>
      <c r="AP241" s="209" t="e">
        <f>IF(OR(ISBLANK('Precision '!M243),O$2="N"),NA(),'Precision '!M243)</f>
        <v>#N/A</v>
      </c>
      <c r="AQ241" s="209" t="e">
        <f>IF(OR(ISBLANK('Precision '!N243),P$2="N"),NA(),'Precision '!N243)</f>
        <v>#N/A</v>
      </c>
      <c r="AR241" s="209" t="e">
        <f>IF(OR(ISBLANK('Precision '!O243),E$3="N"),NA(),'Precision '!O243)</f>
        <v>#N/A</v>
      </c>
      <c r="AS241" s="209" t="e">
        <f>IF(OR(ISBLANK('Precision '!P243),F$3="N"),NA(),'Precision '!P243)</f>
        <v>#N/A</v>
      </c>
      <c r="AT241" s="209" t="e">
        <f>IF(OR(ISBLANK('Precision '!Q243),G$3="N"),NA(),'Precision '!Q243)</f>
        <v>#N/A</v>
      </c>
      <c r="AU241" s="209" t="e">
        <f>IF(OR(ISBLANK('Precision '!R243),H$3="N"),NA(),'Precision '!R243)</f>
        <v>#N/A</v>
      </c>
      <c r="AV241" s="209" t="e">
        <f>IF(OR(ISBLANK('Precision '!S243),I$3="N"),NA(),'Precision '!S243)</f>
        <v>#N/A</v>
      </c>
      <c r="AW241" s="209" t="e">
        <f>IF(OR(ISBLANK('Precision '!T243),J$3="N"),NA(),'Precision '!T243)</f>
        <v>#N/A</v>
      </c>
      <c r="AX241" s="209" t="e">
        <f>IF(OR(ISBLANK('Precision '!U243),K$3="N"),NA(),'Precision '!U243)</f>
        <v>#N/A</v>
      </c>
      <c r="AY241" s="209" t="e">
        <f>IF(OR(ISBLANK('Precision '!V243),L$3="N"),NA(),'Precision '!V243)</f>
        <v>#N/A</v>
      </c>
      <c r="AZ241" s="209" t="e">
        <f>IF(OR(ISBLANK('Precision '!W243),M$3="N"),NA(),'Precision '!W243)</f>
        <v>#N/A</v>
      </c>
      <c r="BA241" s="209" t="e">
        <f>IF(OR(ISBLANK('Precision '!X243),N$3="N"),NA(),'Precision '!X243)</f>
        <v>#N/A</v>
      </c>
      <c r="BB241" s="209" t="e">
        <f>IF(OR(ISBLANK('Precision '!Y243),O$3="N"),NA(),'Precision '!Y243)</f>
        <v>#N/A</v>
      </c>
      <c r="BC241" s="209" t="e">
        <f>IF(OR(ISBLANK('Precision '!Z243),P$3="N"),NA(),'Precision '!Z243)</f>
        <v>#N/A</v>
      </c>
      <c r="BD241" s="204"/>
      <c r="BE241" s="204"/>
      <c r="BF241" s="204"/>
      <c r="BG241" s="204"/>
      <c r="BH241" s="204"/>
    </row>
    <row r="242" spans="1:60" x14ac:dyDescent="0.2">
      <c r="A242" s="204"/>
      <c r="B242" s="204"/>
      <c r="C242" s="204" t="str">
        <f>IF(AND(ISNUMBER('Precision '!C244),E$2="Y"),'Precision '!C244,"")</f>
        <v/>
      </c>
      <c r="D242" s="204" t="str">
        <f>IF(AND(ISNUMBER('Precision '!D244),F$2="Y"),'Precision '!D244,"")</f>
        <v/>
      </c>
      <c r="E242" s="204" t="str">
        <f>IF(AND(ISNUMBER('Precision '!E244),G$2="Y"),'Precision '!E244,"")</f>
        <v/>
      </c>
      <c r="F242" s="204" t="str">
        <f>IF(AND(ISNUMBER('Precision '!F244),H$2="Y"),'Precision '!F244,"")</f>
        <v/>
      </c>
      <c r="G242" s="204" t="str">
        <f>IF(AND(ISNUMBER('Precision '!G244),I$2="Y"),'Precision '!G244,"")</f>
        <v/>
      </c>
      <c r="H242" s="204" t="str">
        <f>IF(AND(ISNUMBER('Precision '!H244),J$2="Y"),'Precision '!H244,"")</f>
        <v/>
      </c>
      <c r="I242" s="204" t="str">
        <f>IF(AND(ISNUMBER('Precision '!I244),K$2="Y"),'Precision '!I244,"")</f>
        <v/>
      </c>
      <c r="J242" s="204" t="str">
        <f>IF(AND(ISNUMBER('Precision '!J244),L$2="Y"),'Precision '!J244,"")</f>
        <v/>
      </c>
      <c r="K242" s="204" t="str">
        <f>IF(AND(ISNUMBER('Precision '!K244),M$2="Y"),'Precision '!K244,"")</f>
        <v/>
      </c>
      <c r="L242" s="204" t="str">
        <f>IF(AND(ISNUMBER('Precision '!L244),N$2="Y"),'Precision '!L244,"")</f>
        <v/>
      </c>
      <c r="M242" s="204" t="str">
        <f>IF(AND(ISNUMBER('Precision '!M244),O$2="Y"),'Precision '!M244,"")</f>
        <v/>
      </c>
      <c r="N242" s="204" t="str">
        <f>IF(AND(ISNUMBER('Precision '!N244),P$2="Y"),'Precision '!N244,"")</f>
        <v/>
      </c>
      <c r="O242" s="204" t="str">
        <f>IF(AND(ISNUMBER('Precision '!O244),E$3="Y"),'Precision '!O244,"")</f>
        <v/>
      </c>
      <c r="P242" s="204" t="str">
        <f>IF(AND(ISNUMBER('Precision '!P244),F$3="Y"),'Precision '!P244,"")</f>
        <v/>
      </c>
      <c r="Q242" s="204" t="str">
        <f>IF(AND(ISNUMBER('Precision '!Q244),G$3="Y"),'Precision '!Q244,"")</f>
        <v/>
      </c>
      <c r="R242" s="204" t="str">
        <f>IF(AND(ISNUMBER('Precision '!R244),H$3="Y"),'Precision '!R244,"")</f>
        <v/>
      </c>
      <c r="S242" s="204" t="str">
        <f>IF(AND(ISNUMBER('Precision '!S244),I$3="Y"),'Precision '!S244,"")</f>
        <v/>
      </c>
      <c r="T242" s="204" t="str">
        <f>IF(AND(ISNUMBER('Precision '!T244),J$3="Y"),'Precision '!T244,"")</f>
        <v/>
      </c>
      <c r="U242" s="204" t="str">
        <f>IF(AND(ISNUMBER('Precision '!U244),K$3="Y"),'Precision '!U244,"")</f>
        <v/>
      </c>
      <c r="V242" s="204" t="str">
        <f>IF(AND(ISNUMBER('Precision '!V244),L$3="Y"),'Precision '!V244,"")</f>
        <v/>
      </c>
      <c r="W242" s="204" t="str">
        <f>IF(AND(ISNUMBER('Precision '!W244),M$3="Y"),'Precision '!W244,"")</f>
        <v/>
      </c>
      <c r="X242" s="204" t="str">
        <f>IF(AND(ISNUMBER('Precision '!X244),N$3="Y"),'Precision '!X244,"")</f>
        <v/>
      </c>
      <c r="Y242" s="204" t="str">
        <f>IF(AND(ISNUMBER('Precision '!Y244),O$3="Y"),'Precision '!Y244,"")</f>
        <v/>
      </c>
      <c r="Z242" s="204" t="str">
        <f>IF(AND(ISNUMBER('Precision '!Z244),P$3="Y"),'Precision '!Z244,"")</f>
        <v/>
      </c>
      <c r="AA242" s="204"/>
      <c r="AB242" s="204"/>
      <c r="AC242" s="204"/>
      <c r="AD242" s="204"/>
      <c r="AE242" s="300">
        <v>206</v>
      </c>
      <c r="AF242" s="209" t="e">
        <f>IF(OR(ISBLANK('Precision '!C244),E$2="N"),NA(),'Precision '!C244)</f>
        <v>#N/A</v>
      </c>
      <c r="AG242" s="209" t="e">
        <f>IF(OR(ISBLANK('Precision '!D244),F$2="N"),NA(),'Precision '!D244)</f>
        <v>#N/A</v>
      </c>
      <c r="AH242" s="209" t="e">
        <f>IF(OR(ISBLANK('Precision '!E244),G$2="N"),NA(),'Precision '!E244)</f>
        <v>#N/A</v>
      </c>
      <c r="AI242" s="209" t="e">
        <f>IF(OR(ISBLANK('Precision '!F244),H$2="N"),NA(),'Precision '!F244)</f>
        <v>#N/A</v>
      </c>
      <c r="AJ242" s="209" t="e">
        <f>IF(OR(ISBLANK('Precision '!G244),I$2="N"),NA(),'Precision '!G244)</f>
        <v>#N/A</v>
      </c>
      <c r="AK242" s="209" t="e">
        <f>IF(OR(ISBLANK('Precision '!H244),J$2="N"),NA(),'Precision '!H244)</f>
        <v>#N/A</v>
      </c>
      <c r="AL242" s="209" t="e">
        <f>IF(OR(ISBLANK('Precision '!I244),K$2="N"),NA(),'Precision '!I244)</f>
        <v>#N/A</v>
      </c>
      <c r="AM242" s="209" t="e">
        <f>IF(OR(ISBLANK('Precision '!J244),L$2="N"),NA(),'Precision '!J244)</f>
        <v>#N/A</v>
      </c>
      <c r="AN242" s="209" t="e">
        <f>IF(OR(ISBLANK('Precision '!K244),M$2="N"),NA(),'Precision '!K244)</f>
        <v>#N/A</v>
      </c>
      <c r="AO242" s="209" t="e">
        <f>IF(OR(ISBLANK('Precision '!L244),N$2="N"),NA(),'Precision '!L244)</f>
        <v>#N/A</v>
      </c>
      <c r="AP242" s="209" t="e">
        <f>IF(OR(ISBLANK('Precision '!M244),O$2="N"),NA(),'Precision '!M244)</f>
        <v>#N/A</v>
      </c>
      <c r="AQ242" s="209" t="e">
        <f>IF(OR(ISBLANK('Precision '!N244),P$2="N"),NA(),'Precision '!N244)</f>
        <v>#N/A</v>
      </c>
      <c r="AR242" s="209" t="e">
        <f>IF(OR(ISBLANK('Precision '!O244),E$3="N"),NA(),'Precision '!O244)</f>
        <v>#N/A</v>
      </c>
      <c r="AS242" s="209" t="e">
        <f>IF(OR(ISBLANK('Precision '!P244),F$3="N"),NA(),'Precision '!P244)</f>
        <v>#N/A</v>
      </c>
      <c r="AT242" s="209" t="e">
        <f>IF(OR(ISBLANK('Precision '!Q244),G$3="N"),NA(),'Precision '!Q244)</f>
        <v>#N/A</v>
      </c>
      <c r="AU242" s="209" t="e">
        <f>IF(OR(ISBLANK('Precision '!R244),H$3="N"),NA(),'Precision '!R244)</f>
        <v>#N/A</v>
      </c>
      <c r="AV242" s="209" t="e">
        <f>IF(OR(ISBLANK('Precision '!S244),I$3="N"),NA(),'Precision '!S244)</f>
        <v>#N/A</v>
      </c>
      <c r="AW242" s="209" t="e">
        <f>IF(OR(ISBLANK('Precision '!T244),J$3="N"),NA(),'Precision '!T244)</f>
        <v>#N/A</v>
      </c>
      <c r="AX242" s="209" t="e">
        <f>IF(OR(ISBLANK('Precision '!U244),K$3="N"),NA(),'Precision '!U244)</f>
        <v>#N/A</v>
      </c>
      <c r="AY242" s="209" t="e">
        <f>IF(OR(ISBLANK('Precision '!V244),L$3="N"),NA(),'Precision '!V244)</f>
        <v>#N/A</v>
      </c>
      <c r="AZ242" s="209" t="e">
        <f>IF(OR(ISBLANK('Precision '!W244),M$3="N"),NA(),'Precision '!W244)</f>
        <v>#N/A</v>
      </c>
      <c r="BA242" s="209" t="e">
        <f>IF(OR(ISBLANK('Precision '!X244),N$3="N"),NA(),'Precision '!X244)</f>
        <v>#N/A</v>
      </c>
      <c r="BB242" s="209" t="e">
        <f>IF(OR(ISBLANK('Precision '!Y244),O$3="N"),NA(),'Precision '!Y244)</f>
        <v>#N/A</v>
      </c>
      <c r="BC242" s="209" t="e">
        <f>IF(OR(ISBLANK('Precision '!Z244),P$3="N"),NA(),'Precision '!Z244)</f>
        <v>#N/A</v>
      </c>
      <c r="BD242" s="204"/>
      <c r="BE242" s="204"/>
      <c r="BF242" s="204"/>
      <c r="BG242" s="204"/>
      <c r="BH242" s="204"/>
    </row>
    <row r="243" spans="1:60" x14ac:dyDescent="0.2">
      <c r="A243" s="204"/>
      <c r="B243" s="204"/>
      <c r="C243" s="204" t="str">
        <f>IF(AND(ISNUMBER('Precision '!C245),E$2="Y"),'Precision '!C245,"")</f>
        <v/>
      </c>
      <c r="D243" s="204" t="str">
        <f>IF(AND(ISNUMBER('Precision '!D245),F$2="Y"),'Precision '!D245,"")</f>
        <v/>
      </c>
      <c r="E243" s="204" t="str">
        <f>IF(AND(ISNUMBER('Precision '!E245),G$2="Y"),'Precision '!E245,"")</f>
        <v/>
      </c>
      <c r="F243" s="204" t="str">
        <f>IF(AND(ISNUMBER('Precision '!F245),H$2="Y"),'Precision '!F245,"")</f>
        <v/>
      </c>
      <c r="G243" s="204" t="str">
        <f>IF(AND(ISNUMBER('Precision '!G245),I$2="Y"),'Precision '!G245,"")</f>
        <v/>
      </c>
      <c r="H243" s="204" t="str">
        <f>IF(AND(ISNUMBER('Precision '!H245),J$2="Y"),'Precision '!H245,"")</f>
        <v/>
      </c>
      <c r="I243" s="204" t="str">
        <f>IF(AND(ISNUMBER('Precision '!I245),K$2="Y"),'Precision '!I245,"")</f>
        <v/>
      </c>
      <c r="J243" s="204" t="str">
        <f>IF(AND(ISNUMBER('Precision '!J245),L$2="Y"),'Precision '!J245,"")</f>
        <v/>
      </c>
      <c r="K243" s="204" t="str">
        <f>IF(AND(ISNUMBER('Precision '!K245),M$2="Y"),'Precision '!K245,"")</f>
        <v/>
      </c>
      <c r="L243" s="204" t="str">
        <f>IF(AND(ISNUMBER('Precision '!L245),N$2="Y"),'Precision '!L245,"")</f>
        <v/>
      </c>
      <c r="M243" s="204" t="str">
        <f>IF(AND(ISNUMBER('Precision '!M245),O$2="Y"),'Precision '!M245,"")</f>
        <v/>
      </c>
      <c r="N243" s="204" t="str">
        <f>IF(AND(ISNUMBER('Precision '!N245),P$2="Y"),'Precision '!N245,"")</f>
        <v/>
      </c>
      <c r="O243" s="204" t="str">
        <f>IF(AND(ISNUMBER('Precision '!O245),E$3="Y"),'Precision '!O245,"")</f>
        <v/>
      </c>
      <c r="P243" s="204" t="str">
        <f>IF(AND(ISNUMBER('Precision '!P245),F$3="Y"),'Precision '!P245,"")</f>
        <v/>
      </c>
      <c r="Q243" s="204" t="str">
        <f>IF(AND(ISNUMBER('Precision '!Q245),G$3="Y"),'Precision '!Q245,"")</f>
        <v/>
      </c>
      <c r="R243" s="204" t="str">
        <f>IF(AND(ISNUMBER('Precision '!R245),H$3="Y"),'Precision '!R245,"")</f>
        <v/>
      </c>
      <c r="S243" s="204" t="str">
        <f>IF(AND(ISNUMBER('Precision '!S245),I$3="Y"),'Precision '!S245,"")</f>
        <v/>
      </c>
      <c r="T243" s="204" t="str">
        <f>IF(AND(ISNUMBER('Precision '!T245),J$3="Y"),'Precision '!T245,"")</f>
        <v/>
      </c>
      <c r="U243" s="204" t="str">
        <f>IF(AND(ISNUMBER('Precision '!U245),K$3="Y"),'Precision '!U245,"")</f>
        <v/>
      </c>
      <c r="V243" s="204" t="str">
        <f>IF(AND(ISNUMBER('Precision '!V245),L$3="Y"),'Precision '!V245,"")</f>
        <v/>
      </c>
      <c r="W243" s="204" t="str">
        <f>IF(AND(ISNUMBER('Precision '!W245),M$3="Y"),'Precision '!W245,"")</f>
        <v/>
      </c>
      <c r="X243" s="204" t="str">
        <f>IF(AND(ISNUMBER('Precision '!X245),N$3="Y"),'Precision '!X245,"")</f>
        <v/>
      </c>
      <c r="Y243" s="204" t="str">
        <f>IF(AND(ISNUMBER('Precision '!Y245),O$3="Y"),'Precision '!Y245,"")</f>
        <v/>
      </c>
      <c r="Z243" s="204" t="str">
        <f>IF(AND(ISNUMBER('Precision '!Z245),P$3="Y"),'Precision '!Z245,"")</f>
        <v/>
      </c>
      <c r="AA243" s="204"/>
      <c r="AB243" s="204"/>
      <c r="AC243" s="204"/>
      <c r="AD243" s="204"/>
      <c r="AE243" s="300">
        <v>207</v>
      </c>
      <c r="AF243" s="209" t="e">
        <f>IF(OR(ISBLANK('Precision '!C245),E$2="N"),NA(),'Precision '!C245)</f>
        <v>#N/A</v>
      </c>
      <c r="AG243" s="209" t="e">
        <f>IF(OR(ISBLANK('Precision '!D245),F$2="N"),NA(),'Precision '!D245)</f>
        <v>#N/A</v>
      </c>
      <c r="AH243" s="209" t="e">
        <f>IF(OR(ISBLANK('Precision '!E245),G$2="N"),NA(),'Precision '!E245)</f>
        <v>#N/A</v>
      </c>
      <c r="AI243" s="209" t="e">
        <f>IF(OR(ISBLANK('Precision '!F245),H$2="N"),NA(),'Precision '!F245)</f>
        <v>#N/A</v>
      </c>
      <c r="AJ243" s="209" t="e">
        <f>IF(OR(ISBLANK('Precision '!G245),I$2="N"),NA(),'Precision '!G245)</f>
        <v>#N/A</v>
      </c>
      <c r="AK243" s="209" t="e">
        <f>IF(OR(ISBLANK('Precision '!H245),J$2="N"),NA(),'Precision '!H245)</f>
        <v>#N/A</v>
      </c>
      <c r="AL243" s="209" t="e">
        <f>IF(OR(ISBLANK('Precision '!I245),K$2="N"),NA(),'Precision '!I245)</f>
        <v>#N/A</v>
      </c>
      <c r="AM243" s="209" t="e">
        <f>IF(OR(ISBLANK('Precision '!J245),L$2="N"),NA(),'Precision '!J245)</f>
        <v>#N/A</v>
      </c>
      <c r="AN243" s="209" t="e">
        <f>IF(OR(ISBLANK('Precision '!K245),M$2="N"),NA(),'Precision '!K245)</f>
        <v>#N/A</v>
      </c>
      <c r="AO243" s="209" t="e">
        <f>IF(OR(ISBLANK('Precision '!L245),N$2="N"),NA(),'Precision '!L245)</f>
        <v>#N/A</v>
      </c>
      <c r="AP243" s="209" t="e">
        <f>IF(OR(ISBLANK('Precision '!M245),O$2="N"),NA(),'Precision '!M245)</f>
        <v>#N/A</v>
      </c>
      <c r="AQ243" s="209" t="e">
        <f>IF(OR(ISBLANK('Precision '!N245),P$2="N"),NA(),'Precision '!N245)</f>
        <v>#N/A</v>
      </c>
      <c r="AR243" s="209" t="e">
        <f>IF(OR(ISBLANK('Precision '!O245),E$3="N"),NA(),'Precision '!O245)</f>
        <v>#N/A</v>
      </c>
      <c r="AS243" s="209" t="e">
        <f>IF(OR(ISBLANK('Precision '!P245),F$3="N"),NA(),'Precision '!P245)</f>
        <v>#N/A</v>
      </c>
      <c r="AT243" s="209" t="e">
        <f>IF(OR(ISBLANK('Precision '!Q245),G$3="N"),NA(),'Precision '!Q245)</f>
        <v>#N/A</v>
      </c>
      <c r="AU243" s="209" t="e">
        <f>IF(OR(ISBLANK('Precision '!R245),H$3="N"),NA(),'Precision '!R245)</f>
        <v>#N/A</v>
      </c>
      <c r="AV243" s="209" t="e">
        <f>IF(OR(ISBLANK('Precision '!S245),I$3="N"),NA(),'Precision '!S245)</f>
        <v>#N/A</v>
      </c>
      <c r="AW243" s="209" t="e">
        <f>IF(OR(ISBLANK('Precision '!T245),J$3="N"),NA(),'Precision '!T245)</f>
        <v>#N/A</v>
      </c>
      <c r="AX243" s="209" t="e">
        <f>IF(OR(ISBLANK('Precision '!U245),K$3="N"),NA(),'Precision '!U245)</f>
        <v>#N/A</v>
      </c>
      <c r="AY243" s="209" t="e">
        <f>IF(OR(ISBLANK('Precision '!V245),L$3="N"),NA(),'Precision '!V245)</f>
        <v>#N/A</v>
      </c>
      <c r="AZ243" s="209" t="e">
        <f>IF(OR(ISBLANK('Precision '!W245),M$3="N"),NA(),'Precision '!W245)</f>
        <v>#N/A</v>
      </c>
      <c r="BA243" s="209" t="e">
        <f>IF(OR(ISBLANK('Precision '!X245),N$3="N"),NA(),'Precision '!X245)</f>
        <v>#N/A</v>
      </c>
      <c r="BB243" s="209" t="e">
        <f>IF(OR(ISBLANK('Precision '!Y245),O$3="N"),NA(),'Precision '!Y245)</f>
        <v>#N/A</v>
      </c>
      <c r="BC243" s="209" t="e">
        <f>IF(OR(ISBLANK('Precision '!Z245),P$3="N"),NA(),'Precision '!Z245)</f>
        <v>#N/A</v>
      </c>
      <c r="BD243" s="204"/>
      <c r="BE243" s="204"/>
      <c r="BF243" s="204"/>
      <c r="BG243" s="204"/>
      <c r="BH243" s="204"/>
    </row>
    <row r="244" spans="1:60" x14ac:dyDescent="0.2">
      <c r="A244" s="204"/>
      <c r="B244" s="204"/>
      <c r="C244" s="204" t="str">
        <f>IF(AND(ISNUMBER('Precision '!C246),E$2="Y"),'Precision '!C246,"")</f>
        <v/>
      </c>
      <c r="D244" s="204" t="str">
        <f>IF(AND(ISNUMBER('Precision '!D246),F$2="Y"),'Precision '!D246,"")</f>
        <v/>
      </c>
      <c r="E244" s="204" t="str">
        <f>IF(AND(ISNUMBER('Precision '!E246),G$2="Y"),'Precision '!E246,"")</f>
        <v/>
      </c>
      <c r="F244" s="204" t="str">
        <f>IF(AND(ISNUMBER('Precision '!F246),H$2="Y"),'Precision '!F246,"")</f>
        <v/>
      </c>
      <c r="G244" s="204" t="str">
        <f>IF(AND(ISNUMBER('Precision '!G246),I$2="Y"),'Precision '!G246,"")</f>
        <v/>
      </c>
      <c r="H244" s="204" t="str">
        <f>IF(AND(ISNUMBER('Precision '!H246),J$2="Y"),'Precision '!H246,"")</f>
        <v/>
      </c>
      <c r="I244" s="204" t="str">
        <f>IF(AND(ISNUMBER('Precision '!I246),K$2="Y"),'Precision '!I246,"")</f>
        <v/>
      </c>
      <c r="J244" s="204" t="str">
        <f>IF(AND(ISNUMBER('Precision '!J246),L$2="Y"),'Precision '!J246,"")</f>
        <v/>
      </c>
      <c r="K244" s="204" t="str">
        <f>IF(AND(ISNUMBER('Precision '!K246),M$2="Y"),'Precision '!K246,"")</f>
        <v/>
      </c>
      <c r="L244" s="204" t="str">
        <f>IF(AND(ISNUMBER('Precision '!L246),N$2="Y"),'Precision '!L246,"")</f>
        <v/>
      </c>
      <c r="M244" s="204" t="str">
        <f>IF(AND(ISNUMBER('Precision '!M246),O$2="Y"),'Precision '!M246,"")</f>
        <v/>
      </c>
      <c r="N244" s="204" t="str">
        <f>IF(AND(ISNUMBER('Precision '!N246),P$2="Y"),'Precision '!N246,"")</f>
        <v/>
      </c>
      <c r="O244" s="204" t="str">
        <f>IF(AND(ISNUMBER('Precision '!O246),E$3="Y"),'Precision '!O246,"")</f>
        <v/>
      </c>
      <c r="P244" s="204" t="str">
        <f>IF(AND(ISNUMBER('Precision '!P246),F$3="Y"),'Precision '!P246,"")</f>
        <v/>
      </c>
      <c r="Q244" s="204" t="str">
        <f>IF(AND(ISNUMBER('Precision '!Q246),G$3="Y"),'Precision '!Q246,"")</f>
        <v/>
      </c>
      <c r="R244" s="204" t="str">
        <f>IF(AND(ISNUMBER('Precision '!R246),H$3="Y"),'Precision '!R246,"")</f>
        <v/>
      </c>
      <c r="S244" s="204" t="str">
        <f>IF(AND(ISNUMBER('Precision '!S246),I$3="Y"),'Precision '!S246,"")</f>
        <v/>
      </c>
      <c r="T244" s="204" t="str">
        <f>IF(AND(ISNUMBER('Precision '!T246),J$3="Y"),'Precision '!T246,"")</f>
        <v/>
      </c>
      <c r="U244" s="204" t="str">
        <f>IF(AND(ISNUMBER('Precision '!U246),K$3="Y"),'Precision '!U246,"")</f>
        <v/>
      </c>
      <c r="V244" s="204" t="str">
        <f>IF(AND(ISNUMBER('Precision '!V246),L$3="Y"),'Precision '!V246,"")</f>
        <v/>
      </c>
      <c r="W244" s="204" t="str">
        <f>IF(AND(ISNUMBER('Precision '!W246),M$3="Y"),'Precision '!W246,"")</f>
        <v/>
      </c>
      <c r="X244" s="204" t="str">
        <f>IF(AND(ISNUMBER('Precision '!X246),N$3="Y"),'Precision '!X246,"")</f>
        <v/>
      </c>
      <c r="Y244" s="204" t="str">
        <f>IF(AND(ISNUMBER('Precision '!Y246),O$3="Y"),'Precision '!Y246,"")</f>
        <v/>
      </c>
      <c r="Z244" s="204" t="str">
        <f>IF(AND(ISNUMBER('Precision '!Z246),P$3="Y"),'Precision '!Z246,"")</f>
        <v/>
      </c>
      <c r="AA244" s="204"/>
      <c r="AB244" s="204"/>
      <c r="AC244" s="204"/>
      <c r="AD244" s="204"/>
      <c r="AE244" s="300">
        <v>208</v>
      </c>
      <c r="AF244" s="209" t="e">
        <f>IF(OR(ISBLANK('Precision '!C246),E$2="N"),NA(),'Precision '!C246)</f>
        <v>#N/A</v>
      </c>
      <c r="AG244" s="209" t="e">
        <f>IF(OR(ISBLANK('Precision '!D246),F$2="N"),NA(),'Precision '!D246)</f>
        <v>#N/A</v>
      </c>
      <c r="AH244" s="209" t="e">
        <f>IF(OR(ISBLANK('Precision '!E246),G$2="N"),NA(),'Precision '!E246)</f>
        <v>#N/A</v>
      </c>
      <c r="AI244" s="209" t="e">
        <f>IF(OR(ISBLANK('Precision '!F246),H$2="N"),NA(),'Precision '!F246)</f>
        <v>#N/A</v>
      </c>
      <c r="AJ244" s="209" t="e">
        <f>IF(OR(ISBLANK('Precision '!G246),I$2="N"),NA(),'Precision '!G246)</f>
        <v>#N/A</v>
      </c>
      <c r="AK244" s="209" t="e">
        <f>IF(OR(ISBLANK('Precision '!H246),J$2="N"),NA(),'Precision '!H246)</f>
        <v>#N/A</v>
      </c>
      <c r="AL244" s="209" t="e">
        <f>IF(OR(ISBLANK('Precision '!I246),K$2="N"),NA(),'Precision '!I246)</f>
        <v>#N/A</v>
      </c>
      <c r="AM244" s="209" t="e">
        <f>IF(OR(ISBLANK('Precision '!J246),L$2="N"),NA(),'Precision '!J246)</f>
        <v>#N/A</v>
      </c>
      <c r="AN244" s="209" t="e">
        <f>IF(OR(ISBLANK('Precision '!K246),M$2="N"),NA(),'Precision '!K246)</f>
        <v>#N/A</v>
      </c>
      <c r="AO244" s="209" t="e">
        <f>IF(OR(ISBLANK('Precision '!L246),N$2="N"),NA(),'Precision '!L246)</f>
        <v>#N/A</v>
      </c>
      <c r="AP244" s="209" t="e">
        <f>IF(OR(ISBLANK('Precision '!M246),O$2="N"),NA(),'Precision '!M246)</f>
        <v>#N/A</v>
      </c>
      <c r="AQ244" s="209" t="e">
        <f>IF(OR(ISBLANK('Precision '!N246),P$2="N"),NA(),'Precision '!N246)</f>
        <v>#N/A</v>
      </c>
      <c r="AR244" s="209" t="e">
        <f>IF(OR(ISBLANK('Precision '!O246),E$3="N"),NA(),'Precision '!O246)</f>
        <v>#N/A</v>
      </c>
      <c r="AS244" s="209" t="e">
        <f>IF(OR(ISBLANK('Precision '!P246),F$3="N"),NA(),'Precision '!P246)</f>
        <v>#N/A</v>
      </c>
      <c r="AT244" s="209" t="e">
        <f>IF(OR(ISBLANK('Precision '!Q246),G$3="N"),NA(),'Precision '!Q246)</f>
        <v>#N/A</v>
      </c>
      <c r="AU244" s="209" t="e">
        <f>IF(OR(ISBLANK('Precision '!R246),H$3="N"),NA(),'Precision '!R246)</f>
        <v>#N/A</v>
      </c>
      <c r="AV244" s="209" t="e">
        <f>IF(OR(ISBLANK('Precision '!S246),I$3="N"),NA(),'Precision '!S246)</f>
        <v>#N/A</v>
      </c>
      <c r="AW244" s="209" t="e">
        <f>IF(OR(ISBLANK('Precision '!T246),J$3="N"),NA(),'Precision '!T246)</f>
        <v>#N/A</v>
      </c>
      <c r="AX244" s="209" t="e">
        <f>IF(OR(ISBLANK('Precision '!U246),K$3="N"),NA(),'Precision '!U246)</f>
        <v>#N/A</v>
      </c>
      <c r="AY244" s="209" t="e">
        <f>IF(OR(ISBLANK('Precision '!V246),L$3="N"),NA(),'Precision '!V246)</f>
        <v>#N/A</v>
      </c>
      <c r="AZ244" s="209" t="e">
        <f>IF(OR(ISBLANK('Precision '!W246),M$3="N"),NA(),'Precision '!W246)</f>
        <v>#N/A</v>
      </c>
      <c r="BA244" s="209" t="e">
        <f>IF(OR(ISBLANK('Precision '!X246),N$3="N"),NA(),'Precision '!X246)</f>
        <v>#N/A</v>
      </c>
      <c r="BB244" s="209" t="e">
        <f>IF(OR(ISBLANK('Precision '!Y246),O$3="N"),NA(),'Precision '!Y246)</f>
        <v>#N/A</v>
      </c>
      <c r="BC244" s="209" t="e">
        <f>IF(OR(ISBLANK('Precision '!Z246),P$3="N"),NA(),'Precision '!Z246)</f>
        <v>#N/A</v>
      </c>
      <c r="BD244" s="204"/>
      <c r="BE244" s="204"/>
      <c r="BF244" s="204"/>
      <c r="BG244" s="204"/>
      <c r="BH244" s="204"/>
    </row>
    <row r="245" spans="1:60" x14ac:dyDescent="0.2">
      <c r="A245" s="204"/>
      <c r="B245" s="204"/>
      <c r="C245" s="204" t="str">
        <f>IF(AND(ISNUMBER('Precision '!C247),E$2="Y"),'Precision '!C247,"")</f>
        <v/>
      </c>
      <c r="D245" s="204" t="str">
        <f>IF(AND(ISNUMBER('Precision '!D247),F$2="Y"),'Precision '!D247,"")</f>
        <v/>
      </c>
      <c r="E245" s="204" t="str">
        <f>IF(AND(ISNUMBER('Precision '!E247),G$2="Y"),'Precision '!E247,"")</f>
        <v/>
      </c>
      <c r="F245" s="204" t="str">
        <f>IF(AND(ISNUMBER('Precision '!F247),H$2="Y"),'Precision '!F247,"")</f>
        <v/>
      </c>
      <c r="G245" s="204" t="str">
        <f>IF(AND(ISNUMBER('Precision '!G247),I$2="Y"),'Precision '!G247,"")</f>
        <v/>
      </c>
      <c r="H245" s="204" t="str">
        <f>IF(AND(ISNUMBER('Precision '!H247),J$2="Y"),'Precision '!H247,"")</f>
        <v/>
      </c>
      <c r="I245" s="204" t="str">
        <f>IF(AND(ISNUMBER('Precision '!I247),K$2="Y"),'Precision '!I247,"")</f>
        <v/>
      </c>
      <c r="J245" s="204" t="str">
        <f>IF(AND(ISNUMBER('Precision '!J247),L$2="Y"),'Precision '!J247,"")</f>
        <v/>
      </c>
      <c r="K245" s="204" t="str">
        <f>IF(AND(ISNUMBER('Precision '!K247),M$2="Y"),'Precision '!K247,"")</f>
        <v/>
      </c>
      <c r="L245" s="204" t="str">
        <f>IF(AND(ISNUMBER('Precision '!L247),N$2="Y"),'Precision '!L247,"")</f>
        <v/>
      </c>
      <c r="M245" s="204" t="str">
        <f>IF(AND(ISNUMBER('Precision '!M247),O$2="Y"),'Precision '!M247,"")</f>
        <v/>
      </c>
      <c r="N245" s="204" t="str">
        <f>IF(AND(ISNUMBER('Precision '!N247),P$2="Y"),'Precision '!N247,"")</f>
        <v/>
      </c>
      <c r="O245" s="204" t="str">
        <f>IF(AND(ISNUMBER('Precision '!O247),E$3="Y"),'Precision '!O247,"")</f>
        <v/>
      </c>
      <c r="P245" s="204" t="str">
        <f>IF(AND(ISNUMBER('Precision '!P247),F$3="Y"),'Precision '!P247,"")</f>
        <v/>
      </c>
      <c r="Q245" s="204" t="str">
        <f>IF(AND(ISNUMBER('Precision '!Q247),G$3="Y"),'Precision '!Q247,"")</f>
        <v/>
      </c>
      <c r="R245" s="204" t="str">
        <f>IF(AND(ISNUMBER('Precision '!R247),H$3="Y"),'Precision '!R247,"")</f>
        <v/>
      </c>
      <c r="S245" s="204" t="str">
        <f>IF(AND(ISNUMBER('Precision '!S247),I$3="Y"),'Precision '!S247,"")</f>
        <v/>
      </c>
      <c r="T245" s="204" t="str">
        <f>IF(AND(ISNUMBER('Precision '!T247),J$3="Y"),'Precision '!T247,"")</f>
        <v/>
      </c>
      <c r="U245" s="204" t="str">
        <f>IF(AND(ISNUMBER('Precision '!U247),K$3="Y"),'Precision '!U247,"")</f>
        <v/>
      </c>
      <c r="V245" s="204" t="str">
        <f>IF(AND(ISNUMBER('Precision '!V247),L$3="Y"),'Precision '!V247,"")</f>
        <v/>
      </c>
      <c r="W245" s="204" t="str">
        <f>IF(AND(ISNUMBER('Precision '!W247),M$3="Y"),'Precision '!W247,"")</f>
        <v/>
      </c>
      <c r="X245" s="204" t="str">
        <f>IF(AND(ISNUMBER('Precision '!X247),N$3="Y"),'Precision '!X247,"")</f>
        <v/>
      </c>
      <c r="Y245" s="204" t="str">
        <f>IF(AND(ISNUMBER('Precision '!Y247),O$3="Y"),'Precision '!Y247,"")</f>
        <v/>
      </c>
      <c r="Z245" s="204" t="str">
        <f>IF(AND(ISNUMBER('Precision '!Z247),P$3="Y"),'Precision '!Z247,"")</f>
        <v/>
      </c>
      <c r="AA245" s="204"/>
      <c r="AB245" s="204"/>
      <c r="AC245" s="204"/>
      <c r="AD245" s="204"/>
      <c r="AE245" s="300">
        <v>209</v>
      </c>
      <c r="AF245" s="209" t="e">
        <f>IF(OR(ISBLANK('Precision '!C247),E$2="N"),NA(),'Precision '!C247)</f>
        <v>#N/A</v>
      </c>
      <c r="AG245" s="209" t="e">
        <f>IF(OR(ISBLANK('Precision '!D247),F$2="N"),NA(),'Precision '!D247)</f>
        <v>#N/A</v>
      </c>
      <c r="AH245" s="209" t="e">
        <f>IF(OR(ISBLANK('Precision '!E247),G$2="N"),NA(),'Precision '!E247)</f>
        <v>#N/A</v>
      </c>
      <c r="AI245" s="209" t="e">
        <f>IF(OR(ISBLANK('Precision '!F247),H$2="N"),NA(),'Precision '!F247)</f>
        <v>#N/A</v>
      </c>
      <c r="AJ245" s="209" t="e">
        <f>IF(OR(ISBLANK('Precision '!G247),I$2="N"),NA(),'Precision '!G247)</f>
        <v>#N/A</v>
      </c>
      <c r="AK245" s="209" t="e">
        <f>IF(OR(ISBLANK('Precision '!H247),J$2="N"),NA(),'Precision '!H247)</f>
        <v>#N/A</v>
      </c>
      <c r="AL245" s="209" t="e">
        <f>IF(OR(ISBLANK('Precision '!I247),K$2="N"),NA(),'Precision '!I247)</f>
        <v>#N/A</v>
      </c>
      <c r="AM245" s="209" t="e">
        <f>IF(OR(ISBLANK('Precision '!J247),L$2="N"),NA(),'Precision '!J247)</f>
        <v>#N/A</v>
      </c>
      <c r="AN245" s="209" t="e">
        <f>IF(OR(ISBLANK('Precision '!K247),M$2="N"),NA(),'Precision '!K247)</f>
        <v>#N/A</v>
      </c>
      <c r="AO245" s="209" t="e">
        <f>IF(OR(ISBLANK('Precision '!L247),N$2="N"),NA(),'Precision '!L247)</f>
        <v>#N/A</v>
      </c>
      <c r="AP245" s="209" t="e">
        <f>IF(OR(ISBLANK('Precision '!M247),O$2="N"),NA(),'Precision '!M247)</f>
        <v>#N/A</v>
      </c>
      <c r="AQ245" s="209" t="e">
        <f>IF(OR(ISBLANK('Precision '!N247),P$2="N"),NA(),'Precision '!N247)</f>
        <v>#N/A</v>
      </c>
      <c r="AR245" s="209" t="e">
        <f>IF(OR(ISBLANK('Precision '!O247),E$3="N"),NA(),'Precision '!O247)</f>
        <v>#N/A</v>
      </c>
      <c r="AS245" s="209" t="e">
        <f>IF(OR(ISBLANK('Precision '!P247),F$3="N"),NA(),'Precision '!P247)</f>
        <v>#N/A</v>
      </c>
      <c r="AT245" s="209" t="e">
        <f>IF(OR(ISBLANK('Precision '!Q247),G$3="N"),NA(),'Precision '!Q247)</f>
        <v>#N/A</v>
      </c>
      <c r="AU245" s="209" t="e">
        <f>IF(OR(ISBLANK('Precision '!R247),H$3="N"),NA(),'Precision '!R247)</f>
        <v>#N/A</v>
      </c>
      <c r="AV245" s="209" t="e">
        <f>IF(OR(ISBLANK('Precision '!S247),I$3="N"),NA(),'Precision '!S247)</f>
        <v>#N/A</v>
      </c>
      <c r="AW245" s="209" t="e">
        <f>IF(OR(ISBLANK('Precision '!T247),J$3="N"),NA(),'Precision '!T247)</f>
        <v>#N/A</v>
      </c>
      <c r="AX245" s="209" t="e">
        <f>IF(OR(ISBLANK('Precision '!U247),K$3="N"),NA(),'Precision '!U247)</f>
        <v>#N/A</v>
      </c>
      <c r="AY245" s="209" t="e">
        <f>IF(OR(ISBLANK('Precision '!V247),L$3="N"),NA(),'Precision '!V247)</f>
        <v>#N/A</v>
      </c>
      <c r="AZ245" s="209" t="e">
        <f>IF(OR(ISBLANK('Precision '!W247),M$3="N"),NA(),'Precision '!W247)</f>
        <v>#N/A</v>
      </c>
      <c r="BA245" s="209" t="e">
        <f>IF(OR(ISBLANK('Precision '!X247),N$3="N"),NA(),'Precision '!X247)</f>
        <v>#N/A</v>
      </c>
      <c r="BB245" s="209" t="e">
        <f>IF(OR(ISBLANK('Precision '!Y247),O$3="N"),NA(),'Precision '!Y247)</f>
        <v>#N/A</v>
      </c>
      <c r="BC245" s="209" t="e">
        <f>IF(OR(ISBLANK('Precision '!Z247),P$3="N"),NA(),'Precision '!Z247)</f>
        <v>#N/A</v>
      </c>
      <c r="BD245" s="204"/>
      <c r="BE245" s="204"/>
      <c r="BF245" s="204"/>
      <c r="BG245" s="204"/>
      <c r="BH245" s="204"/>
    </row>
    <row r="246" spans="1:60" x14ac:dyDescent="0.2">
      <c r="A246" s="204"/>
      <c r="B246" s="204"/>
      <c r="C246" s="204" t="str">
        <f>IF(AND(ISNUMBER('Precision '!C248),E$2="Y"),'Precision '!C248,"")</f>
        <v/>
      </c>
      <c r="D246" s="204" t="str">
        <f>IF(AND(ISNUMBER('Precision '!D248),F$2="Y"),'Precision '!D248,"")</f>
        <v/>
      </c>
      <c r="E246" s="204" t="str">
        <f>IF(AND(ISNUMBER('Precision '!E248),G$2="Y"),'Precision '!E248,"")</f>
        <v/>
      </c>
      <c r="F246" s="204" t="str">
        <f>IF(AND(ISNUMBER('Precision '!F248),H$2="Y"),'Precision '!F248,"")</f>
        <v/>
      </c>
      <c r="G246" s="204" t="str">
        <f>IF(AND(ISNUMBER('Precision '!G248),I$2="Y"),'Precision '!G248,"")</f>
        <v/>
      </c>
      <c r="H246" s="204" t="str">
        <f>IF(AND(ISNUMBER('Precision '!H248),J$2="Y"),'Precision '!H248,"")</f>
        <v/>
      </c>
      <c r="I246" s="204" t="str">
        <f>IF(AND(ISNUMBER('Precision '!I248),K$2="Y"),'Precision '!I248,"")</f>
        <v/>
      </c>
      <c r="J246" s="204" t="str">
        <f>IF(AND(ISNUMBER('Precision '!J248),L$2="Y"),'Precision '!J248,"")</f>
        <v/>
      </c>
      <c r="K246" s="204" t="str">
        <f>IF(AND(ISNUMBER('Precision '!K248),M$2="Y"),'Precision '!K248,"")</f>
        <v/>
      </c>
      <c r="L246" s="204" t="str">
        <f>IF(AND(ISNUMBER('Precision '!L248),N$2="Y"),'Precision '!L248,"")</f>
        <v/>
      </c>
      <c r="M246" s="204" t="str">
        <f>IF(AND(ISNUMBER('Precision '!M248),O$2="Y"),'Precision '!M248,"")</f>
        <v/>
      </c>
      <c r="N246" s="204" t="str">
        <f>IF(AND(ISNUMBER('Precision '!N248),P$2="Y"),'Precision '!N248,"")</f>
        <v/>
      </c>
      <c r="O246" s="204" t="str">
        <f>IF(AND(ISNUMBER('Precision '!O248),E$3="Y"),'Precision '!O248,"")</f>
        <v/>
      </c>
      <c r="P246" s="204" t="str">
        <f>IF(AND(ISNUMBER('Precision '!P248),F$3="Y"),'Precision '!P248,"")</f>
        <v/>
      </c>
      <c r="Q246" s="204" t="str">
        <f>IF(AND(ISNUMBER('Precision '!Q248),G$3="Y"),'Precision '!Q248,"")</f>
        <v/>
      </c>
      <c r="R246" s="204" t="str">
        <f>IF(AND(ISNUMBER('Precision '!R248),H$3="Y"),'Precision '!R248,"")</f>
        <v/>
      </c>
      <c r="S246" s="204" t="str">
        <f>IF(AND(ISNUMBER('Precision '!S248),I$3="Y"),'Precision '!S248,"")</f>
        <v/>
      </c>
      <c r="T246" s="204" t="str">
        <f>IF(AND(ISNUMBER('Precision '!T248),J$3="Y"),'Precision '!T248,"")</f>
        <v/>
      </c>
      <c r="U246" s="204" t="str">
        <f>IF(AND(ISNUMBER('Precision '!U248),K$3="Y"),'Precision '!U248,"")</f>
        <v/>
      </c>
      <c r="V246" s="204" t="str">
        <f>IF(AND(ISNUMBER('Precision '!V248),L$3="Y"),'Precision '!V248,"")</f>
        <v/>
      </c>
      <c r="W246" s="204" t="str">
        <f>IF(AND(ISNUMBER('Precision '!W248),M$3="Y"),'Precision '!W248,"")</f>
        <v/>
      </c>
      <c r="X246" s="204" t="str">
        <f>IF(AND(ISNUMBER('Precision '!X248),N$3="Y"),'Precision '!X248,"")</f>
        <v/>
      </c>
      <c r="Y246" s="204" t="str">
        <f>IF(AND(ISNUMBER('Precision '!Y248),O$3="Y"),'Precision '!Y248,"")</f>
        <v/>
      </c>
      <c r="Z246" s="204" t="str">
        <f>IF(AND(ISNUMBER('Precision '!Z248),P$3="Y"),'Precision '!Z248,"")</f>
        <v/>
      </c>
      <c r="AA246" s="204"/>
      <c r="AB246" s="204"/>
      <c r="AC246" s="204"/>
      <c r="AD246" s="204"/>
      <c r="AE246" s="300">
        <v>210</v>
      </c>
      <c r="AF246" s="209" t="e">
        <f>IF(OR(ISBLANK('Precision '!C248),E$2="N"),NA(),'Precision '!C248)</f>
        <v>#N/A</v>
      </c>
      <c r="AG246" s="209" t="e">
        <f>IF(OR(ISBLANK('Precision '!D248),F$2="N"),NA(),'Precision '!D248)</f>
        <v>#N/A</v>
      </c>
      <c r="AH246" s="209" t="e">
        <f>IF(OR(ISBLANK('Precision '!E248),G$2="N"),NA(),'Precision '!E248)</f>
        <v>#N/A</v>
      </c>
      <c r="AI246" s="209" t="e">
        <f>IF(OR(ISBLANK('Precision '!F248),H$2="N"),NA(),'Precision '!F248)</f>
        <v>#N/A</v>
      </c>
      <c r="AJ246" s="209" t="e">
        <f>IF(OR(ISBLANK('Precision '!G248),I$2="N"),NA(),'Precision '!G248)</f>
        <v>#N/A</v>
      </c>
      <c r="AK246" s="209" t="e">
        <f>IF(OR(ISBLANK('Precision '!H248),J$2="N"),NA(),'Precision '!H248)</f>
        <v>#N/A</v>
      </c>
      <c r="AL246" s="209" t="e">
        <f>IF(OR(ISBLANK('Precision '!I248),K$2="N"),NA(),'Precision '!I248)</f>
        <v>#N/A</v>
      </c>
      <c r="AM246" s="209" t="e">
        <f>IF(OR(ISBLANK('Precision '!J248),L$2="N"),NA(),'Precision '!J248)</f>
        <v>#N/A</v>
      </c>
      <c r="AN246" s="209" t="e">
        <f>IF(OR(ISBLANK('Precision '!K248),M$2="N"),NA(),'Precision '!K248)</f>
        <v>#N/A</v>
      </c>
      <c r="AO246" s="209" t="e">
        <f>IF(OR(ISBLANK('Precision '!L248),N$2="N"),NA(),'Precision '!L248)</f>
        <v>#N/A</v>
      </c>
      <c r="AP246" s="209" t="e">
        <f>IF(OR(ISBLANK('Precision '!M248),O$2="N"),NA(),'Precision '!M248)</f>
        <v>#N/A</v>
      </c>
      <c r="AQ246" s="209" t="e">
        <f>IF(OR(ISBLANK('Precision '!N248),P$2="N"),NA(),'Precision '!N248)</f>
        <v>#N/A</v>
      </c>
      <c r="AR246" s="209" t="e">
        <f>IF(OR(ISBLANK('Precision '!O248),E$3="N"),NA(),'Precision '!O248)</f>
        <v>#N/A</v>
      </c>
      <c r="AS246" s="209" t="e">
        <f>IF(OR(ISBLANK('Precision '!P248),F$3="N"),NA(),'Precision '!P248)</f>
        <v>#N/A</v>
      </c>
      <c r="AT246" s="209" t="e">
        <f>IF(OR(ISBLANK('Precision '!Q248),G$3="N"),NA(),'Precision '!Q248)</f>
        <v>#N/A</v>
      </c>
      <c r="AU246" s="209" t="e">
        <f>IF(OR(ISBLANK('Precision '!R248),H$3="N"),NA(),'Precision '!R248)</f>
        <v>#N/A</v>
      </c>
      <c r="AV246" s="209" t="e">
        <f>IF(OR(ISBLANK('Precision '!S248),I$3="N"),NA(),'Precision '!S248)</f>
        <v>#N/A</v>
      </c>
      <c r="AW246" s="209" t="e">
        <f>IF(OR(ISBLANK('Precision '!T248),J$3="N"),NA(),'Precision '!T248)</f>
        <v>#N/A</v>
      </c>
      <c r="AX246" s="209" t="e">
        <f>IF(OR(ISBLANK('Precision '!U248),K$3="N"),NA(),'Precision '!U248)</f>
        <v>#N/A</v>
      </c>
      <c r="AY246" s="209" t="e">
        <f>IF(OR(ISBLANK('Precision '!V248),L$3="N"),NA(),'Precision '!V248)</f>
        <v>#N/A</v>
      </c>
      <c r="AZ246" s="209" t="e">
        <f>IF(OR(ISBLANK('Precision '!W248),M$3="N"),NA(),'Precision '!W248)</f>
        <v>#N/A</v>
      </c>
      <c r="BA246" s="209" t="e">
        <f>IF(OR(ISBLANK('Precision '!X248),N$3="N"),NA(),'Precision '!X248)</f>
        <v>#N/A</v>
      </c>
      <c r="BB246" s="209" t="e">
        <f>IF(OR(ISBLANK('Precision '!Y248),O$3="N"),NA(),'Precision '!Y248)</f>
        <v>#N/A</v>
      </c>
      <c r="BC246" s="209" t="e">
        <f>IF(OR(ISBLANK('Precision '!Z248),P$3="N"),NA(),'Precision '!Z248)</f>
        <v>#N/A</v>
      </c>
      <c r="BD246" s="204"/>
      <c r="BE246" s="204"/>
      <c r="BF246" s="204"/>
      <c r="BG246" s="204"/>
      <c r="BH246" s="204"/>
    </row>
    <row r="247" spans="1:60" x14ac:dyDescent="0.2">
      <c r="A247" s="204"/>
      <c r="B247" s="204"/>
      <c r="C247" s="204" t="str">
        <f>IF(AND(ISNUMBER('Precision '!C249),E$2="Y"),'Precision '!C249,"")</f>
        <v/>
      </c>
      <c r="D247" s="204" t="str">
        <f>IF(AND(ISNUMBER('Precision '!D249),F$2="Y"),'Precision '!D249,"")</f>
        <v/>
      </c>
      <c r="E247" s="204" t="str">
        <f>IF(AND(ISNUMBER('Precision '!E249),G$2="Y"),'Precision '!E249,"")</f>
        <v/>
      </c>
      <c r="F247" s="204" t="str">
        <f>IF(AND(ISNUMBER('Precision '!F249),H$2="Y"),'Precision '!F249,"")</f>
        <v/>
      </c>
      <c r="G247" s="204" t="str">
        <f>IF(AND(ISNUMBER('Precision '!G249),I$2="Y"),'Precision '!G249,"")</f>
        <v/>
      </c>
      <c r="H247" s="204" t="str">
        <f>IF(AND(ISNUMBER('Precision '!H249),J$2="Y"),'Precision '!H249,"")</f>
        <v/>
      </c>
      <c r="I247" s="204" t="str">
        <f>IF(AND(ISNUMBER('Precision '!I249),K$2="Y"),'Precision '!I249,"")</f>
        <v/>
      </c>
      <c r="J247" s="204" t="str">
        <f>IF(AND(ISNUMBER('Precision '!J249),L$2="Y"),'Precision '!J249,"")</f>
        <v/>
      </c>
      <c r="K247" s="204" t="str">
        <f>IF(AND(ISNUMBER('Precision '!K249),M$2="Y"),'Precision '!K249,"")</f>
        <v/>
      </c>
      <c r="L247" s="204" t="str">
        <f>IF(AND(ISNUMBER('Precision '!L249),N$2="Y"),'Precision '!L249,"")</f>
        <v/>
      </c>
      <c r="M247" s="204" t="str">
        <f>IF(AND(ISNUMBER('Precision '!M249),O$2="Y"),'Precision '!M249,"")</f>
        <v/>
      </c>
      <c r="N247" s="204" t="str">
        <f>IF(AND(ISNUMBER('Precision '!N249),P$2="Y"),'Precision '!N249,"")</f>
        <v/>
      </c>
      <c r="O247" s="204" t="str">
        <f>IF(AND(ISNUMBER('Precision '!O249),E$3="Y"),'Precision '!O249,"")</f>
        <v/>
      </c>
      <c r="P247" s="204" t="str">
        <f>IF(AND(ISNUMBER('Precision '!P249),F$3="Y"),'Precision '!P249,"")</f>
        <v/>
      </c>
      <c r="Q247" s="204" t="str">
        <f>IF(AND(ISNUMBER('Precision '!Q249),G$3="Y"),'Precision '!Q249,"")</f>
        <v/>
      </c>
      <c r="R247" s="204" t="str">
        <f>IF(AND(ISNUMBER('Precision '!R249),H$3="Y"),'Precision '!R249,"")</f>
        <v/>
      </c>
      <c r="S247" s="204" t="str">
        <f>IF(AND(ISNUMBER('Precision '!S249),I$3="Y"),'Precision '!S249,"")</f>
        <v/>
      </c>
      <c r="T247" s="204" t="str">
        <f>IF(AND(ISNUMBER('Precision '!T249),J$3="Y"),'Precision '!T249,"")</f>
        <v/>
      </c>
      <c r="U247" s="204" t="str">
        <f>IF(AND(ISNUMBER('Precision '!U249),K$3="Y"),'Precision '!U249,"")</f>
        <v/>
      </c>
      <c r="V247" s="204" t="str">
        <f>IF(AND(ISNUMBER('Precision '!V249),L$3="Y"),'Precision '!V249,"")</f>
        <v/>
      </c>
      <c r="W247" s="204" t="str">
        <f>IF(AND(ISNUMBER('Precision '!W249),M$3="Y"),'Precision '!W249,"")</f>
        <v/>
      </c>
      <c r="X247" s="204" t="str">
        <f>IF(AND(ISNUMBER('Precision '!X249),N$3="Y"),'Precision '!X249,"")</f>
        <v/>
      </c>
      <c r="Y247" s="204" t="str">
        <f>IF(AND(ISNUMBER('Precision '!Y249),O$3="Y"),'Precision '!Y249,"")</f>
        <v/>
      </c>
      <c r="Z247" s="204" t="str">
        <f>IF(AND(ISNUMBER('Precision '!Z249),P$3="Y"),'Precision '!Z249,"")</f>
        <v/>
      </c>
      <c r="AA247" s="204"/>
      <c r="AB247" s="204"/>
      <c r="AC247" s="204"/>
      <c r="AD247" s="204"/>
      <c r="AE247" s="300">
        <v>211</v>
      </c>
      <c r="AF247" s="209" t="e">
        <f>IF(OR(ISBLANK('Precision '!C249),E$2="N"),NA(),'Precision '!C249)</f>
        <v>#N/A</v>
      </c>
      <c r="AG247" s="209" t="e">
        <f>IF(OR(ISBLANK('Precision '!D249),F$2="N"),NA(),'Precision '!D249)</f>
        <v>#N/A</v>
      </c>
      <c r="AH247" s="209" t="e">
        <f>IF(OR(ISBLANK('Precision '!E249),G$2="N"),NA(),'Precision '!E249)</f>
        <v>#N/A</v>
      </c>
      <c r="AI247" s="209" t="e">
        <f>IF(OR(ISBLANK('Precision '!F249),H$2="N"),NA(),'Precision '!F249)</f>
        <v>#N/A</v>
      </c>
      <c r="AJ247" s="209" t="e">
        <f>IF(OR(ISBLANK('Precision '!G249),I$2="N"),NA(),'Precision '!G249)</f>
        <v>#N/A</v>
      </c>
      <c r="AK247" s="209" t="e">
        <f>IF(OR(ISBLANK('Precision '!H249),J$2="N"),NA(),'Precision '!H249)</f>
        <v>#N/A</v>
      </c>
      <c r="AL247" s="209" t="e">
        <f>IF(OR(ISBLANK('Precision '!I249),K$2="N"),NA(),'Precision '!I249)</f>
        <v>#N/A</v>
      </c>
      <c r="AM247" s="209" t="e">
        <f>IF(OR(ISBLANK('Precision '!J249),L$2="N"),NA(),'Precision '!J249)</f>
        <v>#N/A</v>
      </c>
      <c r="AN247" s="209" t="e">
        <f>IF(OR(ISBLANK('Precision '!K249),M$2="N"),NA(),'Precision '!K249)</f>
        <v>#N/A</v>
      </c>
      <c r="AO247" s="209" t="e">
        <f>IF(OR(ISBLANK('Precision '!L249),N$2="N"),NA(),'Precision '!L249)</f>
        <v>#N/A</v>
      </c>
      <c r="AP247" s="209" t="e">
        <f>IF(OR(ISBLANK('Precision '!M249),O$2="N"),NA(),'Precision '!M249)</f>
        <v>#N/A</v>
      </c>
      <c r="AQ247" s="209" t="e">
        <f>IF(OR(ISBLANK('Precision '!N249),P$2="N"),NA(),'Precision '!N249)</f>
        <v>#N/A</v>
      </c>
      <c r="AR247" s="209" t="e">
        <f>IF(OR(ISBLANK('Precision '!O249),E$3="N"),NA(),'Precision '!O249)</f>
        <v>#N/A</v>
      </c>
      <c r="AS247" s="209" t="e">
        <f>IF(OR(ISBLANK('Precision '!P249),F$3="N"),NA(),'Precision '!P249)</f>
        <v>#N/A</v>
      </c>
      <c r="AT247" s="209" t="e">
        <f>IF(OR(ISBLANK('Precision '!Q249),G$3="N"),NA(),'Precision '!Q249)</f>
        <v>#N/A</v>
      </c>
      <c r="AU247" s="209" t="e">
        <f>IF(OR(ISBLANK('Precision '!R249),H$3="N"),NA(),'Precision '!R249)</f>
        <v>#N/A</v>
      </c>
      <c r="AV247" s="209" t="e">
        <f>IF(OR(ISBLANK('Precision '!S249),I$3="N"),NA(),'Precision '!S249)</f>
        <v>#N/A</v>
      </c>
      <c r="AW247" s="209" t="e">
        <f>IF(OR(ISBLANK('Precision '!T249),J$3="N"),NA(),'Precision '!T249)</f>
        <v>#N/A</v>
      </c>
      <c r="AX247" s="209" t="e">
        <f>IF(OR(ISBLANK('Precision '!U249),K$3="N"),NA(),'Precision '!U249)</f>
        <v>#N/A</v>
      </c>
      <c r="AY247" s="209" t="e">
        <f>IF(OR(ISBLANK('Precision '!V249),L$3="N"),NA(),'Precision '!V249)</f>
        <v>#N/A</v>
      </c>
      <c r="AZ247" s="209" t="e">
        <f>IF(OR(ISBLANK('Precision '!W249),M$3="N"),NA(),'Precision '!W249)</f>
        <v>#N/A</v>
      </c>
      <c r="BA247" s="209" t="e">
        <f>IF(OR(ISBLANK('Precision '!X249),N$3="N"),NA(),'Precision '!X249)</f>
        <v>#N/A</v>
      </c>
      <c r="BB247" s="209" t="e">
        <f>IF(OR(ISBLANK('Precision '!Y249),O$3="N"),NA(),'Precision '!Y249)</f>
        <v>#N/A</v>
      </c>
      <c r="BC247" s="209" t="e">
        <f>IF(OR(ISBLANK('Precision '!Z249),P$3="N"),NA(),'Precision '!Z249)</f>
        <v>#N/A</v>
      </c>
      <c r="BD247" s="204"/>
      <c r="BE247" s="204"/>
      <c r="BF247" s="204"/>
      <c r="BG247" s="204"/>
      <c r="BH247" s="204"/>
    </row>
    <row r="248" spans="1:60" x14ac:dyDescent="0.2">
      <c r="A248" s="204"/>
      <c r="B248" s="204"/>
      <c r="C248" s="204" t="str">
        <f>IF(AND(ISNUMBER('Precision '!C250),E$2="Y"),'Precision '!C250,"")</f>
        <v/>
      </c>
      <c r="D248" s="204" t="str">
        <f>IF(AND(ISNUMBER('Precision '!D250),F$2="Y"),'Precision '!D250,"")</f>
        <v/>
      </c>
      <c r="E248" s="204" t="str">
        <f>IF(AND(ISNUMBER('Precision '!E250),G$2="Y"),'Precision '!E250,"")</f>
        <v/>
      </c>
      <c r="F248" s="204" t="str">
        <f>IF(AND(ISNUMBER('Precision '!F250),H$2="Y"),'Precision '!F250,"")</f>
        <v/>
      </c>
      <c r="G248" s="204" t="str">
        <f>IF(AND(ISNUMBER('Precision '!G250),I$2="Y"),'Precision '!G250,"")</f>
        <v/>
      </c>
      <c r="H248" s="204" t="str">
        <f>IF(AND(ISNUMBER('Precision '!H250),J$2="Y"),'Precision '!H250,"")</f>
        <v/>
      </c>
      <c r="I248" s="204" t="str">
        <f>IF(AND(ISNUMBER('Precision '!I250),K$2="Y"),'Precision '!I250,"")</f>
        <v/>
      </c>
      <c r="J248" s="204" t="str">
        <f>IF(AND(ISNUMBER('Precision '!J250),L$2="Y"),'Precision '!J250,"")</f>
        <v/>
      </c>
      <c r="K248" s="204" t="str">
        <f>IF(AND(ISNUMBER('Precision '!K250),M$2="Y"),'Precision '!K250,"")</f>
        <v/>
      </c>
      <c r="L248" s="204" t="str">
        <f>IF(AND(ISNUMBER('Precision '!L250),N$2="Y"),'Precision '!L250,"")</f>
        <v/>
      </c>
      <c r="M248" s="204" t="str">
        <f>IF(AND(ISNUMBER('Precision '!M250),O$2="Y"),'Precision '!M250,"")</f>
        <v/>
      </c>
      <c r="N248" s="204" t="str">
        <f>IF(AND(ISNUMBER('Precision '!N250),P$2="Y"),'Precision '!N250,"")</f>
        <v/>
      </c>
      <c r="O248" s="204" t="str">
        <f>IF(AND(ISNUMBER('Precision '!O250),E$3="Y"),'Precision '!O250,"")</f>
        <v/>
      </c>
      <c r="P248" s="204" t="str">
        <f>IF(AND(ISNUMBER('Precision '!P250),F$3="Y"),'Precision '!P250,"")</f>
        <v/>
      </c>
      <c r="Q248" s="204" t="str">
        <f>IF(AND(ISNUMBER('Precision '!Q250),G$3="Y"),'Precision '!Q250,"")</f>
        <v/>
      </c>
      <c r="R248" s="204" t="str">
        <f>IF(AND(ISNUMBER('Precision '!R250),H$3="Y"),'Precision '!R250,"")</f>
        <v/>
      </c>
      <c r="S248" s="204" t="str">
        <f>IF(AND(ISNUMBER('Precision '!S250),I$3="Y"),'Precision '!S250,"")</f>
        <v/>
      </c>
      <c r="T248" s="204" t="str">
        <f>IF(AND(ISNUMBER('Precision '!T250),J$3="Y"),'Precision '!T250,"")</f>
        <v/>
      </c>
      <c r="U248" s="204" t="str">
        <f>IF(AND(ISNUMBER('Precision '!U250),K$3="Y"),'Precision '!U250,"")</f>
        <v/>
      </c>
      <c r="V248" s="204" t="str">
        <f>IF(AND(ISNUMBER('Precision '!V250),L$3="Y"),'Precision '!V250,"")</f>
        <v/>
      </c>
      <c r="W248" s="204" t="str">
        <f>IF(AND(ISNUMBER('Precision '!W250),M$3="Y"),'Precision '!W250,"")</f>
        <v/>
      </c>
      <c r="X248" s="204" t="str">
        <f>IF(AND(ISNUMBER('Precision '!X250),N$3="Y"),'Precision '!X250,"")</f>
        <v/>
      </c>
      <c r="Y248" s="204" t="str">
        <f>IF(AND(ISNUMBER('Precision '!Y250),O$3="Y"),'Precision '!Y250,"")</f>
        <v/>
      </c>
      <c r="Z248" s="204" t="str">
        <f>IF(AND(ISNUMBER('Precision '!Z250),P$3="Y"),'Precision '!Z250,"")</f>
        <v/>
      </c>
      <c r="AA248" s="204"/>
      <c r="AB248" s="204"/>
      <c r="AC248" s="204"/>
      <c r="AD248" s="204"/>
      <c r="AE248" s="300">
        <v>212</v>
      </c>
      <c r="AF248" s="209" t="e">
        <f>IF(OR(ISBLANK('Precision '!C250),E$2="N"),NA(),'Precision '!C250)</f>
        <v>#N/A</v>
      </c>
      <c r="AG248" s="209" t="e">
        <f>IF(OR(ISBLANK('Precision '!D250),F$2="N"),NA(),'Precision '!D250)</f>
        <v>#N/A</v>
      </c>
      <c r="AH248" s="209" t="e">
        <f>IF(OR(ISBLANK('Precision '!E250),G$2="N"),NA(),'Precision '!E250)</f>
        <v>#N/A</v>
      </c>
      <c r="AI248" s="209" t="e">
        <f>IF(OR(ISBLANK('Precision '!F250),H$2="N"),NA(),'Precision '!F250)</f>
        <v>#N/A</v>
      </c>
      <c r="AJ248" s="209" t="e">
        <f>IF(OR(ISBLANK('Precision '!G250),I$2="N"),NA(),'Precision '!G250)</f>
        <v>#N/A</v>
      </c>
      <c r="AK248" s="209" t="e">
        <f>IF(OR(ISBLANK('Precision '!H250),J$2="N"),NA(),'Precision '!H250)</f>
        <v>#N/A</v>
      </c>
      <c r="AL248" s="209" t="e">
        <f>IF(OR(ISBLANK('Precision '!I250),K$2="N"),NA(),'Precision '!I250)</f>
        <v>#N/A</v>
      </c>
      <c r="AM248" s="209" t="e">
        <f>IF(OR(ISBLANK('Precision '!J250),L$2="N"),NA(),'Precision '!J250)</f>
        <v>#N/A</v>
      </c>
      <c r="AN248" s="209" t="e">
        <f>IF(OR(ISBLANK('Precision '!K250),M$2="N"),NA(),'Precision '!K250)</f>
        <v>#N/A</v>
      </c>
      <c r="AO248" s="209" t="e">
        <f>IF(OR(ISBLANK('Precision '!L250),N$2="N"),NA(),'Precision '!L250)</f>
        <v>#N/A</v>
      </c>
      <c r="AP248" s="209" t="e">
        <f>IF(OR(ISBLANK('Precision '!M250),O$2="N"),NA(),'Precision '!M250)</f>
        <v>#N/A</v>
      </c>
      <c r="AQ248" s="209" t="e">
        <f>IF(OR(ISBLANK('Precision '!N250),P$2="N"),NA(),'Precision '!N250)</f>
        <v>#N/A</v>
      </c>
      <c r="AR248" s="209" t="e">
        <f>IF(OR(ISBLANK('Precision '!O250),E$3="N"),NA(),'Precision '!O250)</f>
        <v>#N/A</v>
      </c>
      <c r="AS248" s="209" t="e">
        <f>IF(OR(ISBLANK('Precision '!P250),F$3="N"),NA(),'Precision '!P250)</f>
        <v>#N/A</v>
      </c>
      <c r="AT248" s="209" t="e">
        <f>IF(OR(ISBLANK('Precision '!Q250),G$3="N"),NA(),'Precision '!Q250)</f>
        <v>#N/A</v>
      </c>
      <c r="AU248" s="209" t="e">
        <f>IF(OR(ISBLANK('Precision '!R250),H$3="N"),NA(),'Precision '!R250)</f>
        <v>#N/A</v>
      </c>
      <c r="AV248" s="209" t="e">
        <f>IF(OR(ISBLANK('Precision '!S250),I$3="N"),NA(),'Precision '!S250)</f>
        <v>#N/A</v>
      </c>
      <c r="AW248" s="209" t="e">
        <f>IF(OR(ISBLANK('Precision '!T250),J$3="N"),NA(),'Precision '!T250)</f>
        <v>#N/A</v>
      </c>
      <c r="AX248" s="209" t="e">
        <f>IF(OR(ISBLANK('Precision '!U250),K$3="N"),NA(),'Precision '!U250)</f>
        <v>#N/A</v>
      </c>
      <c r="AY248" s="209" t="e">
        <f>IF(OR(ISBLANK('Precision '!V250),L$3="N"),NA(),'Precision '!V250)</f>
        <v>#N/A</v>
      </c>
      <c r="AZ248" s="209" t="e">
        <f>IF(OR(ISBLANK('Precision '!W250),M$3="N"),NA(),'Precision '!W250)</f>
        <v>#N/A</v>
      </c>
      <c r="BA248" s="209" t="e">
        <f>IF(OR(ISBLANK('Precision '!X250),N$3="N"),NA(),'Precision '!X250)</f>
        <v>#N/A</v>
      </c>
      <c r="BB248" s="209" t="e">
        <f>IF(OR(ISBLANK('Precision '!Y250),O$3="N"),NA(),'Precision '!Y250)</f>
        <v>#N/A</v>
      </c>
      <c r="BC248" s="209" t="e">
        <f>IF(OR(ISBLANK('Precision '!Z250),P$3="N"),NA(),'Precision '!Z250)</f>
        <v>#N/A</v>
      </c>
      <c r="BD248" s="204"/>
      <c r="BE248" s="204"/>
      <c r="BF248" s="204"/>
      <c r="BG248" s="204"/>
      <c r="BH248" s="204"/>
    </row>
    <row r="249" spans="1:60" x14ac:dyDescent="0.2">
      <c r="A249" s="204"/>
      <c r="B249" s="204"/>
      <c r="C249" s="204" t="str">
        <f>IF(AND(ISNUMBER('Precision '!C251),E$2="Y"),'Precision '!C251,"")</f>
        <v/>
      </c>
      <c r="D249" s="204" t="str">
        <f>IF(AND(ISNUMBER('Precision '!D251),F$2="Y"),'Precision '!D251,"")</f>
        <v/>
      </c>
      <c r="E249" s="204" t="str">
        <f>IF(AND(ISNUMBER('Precision '!E251),G$2="Y"),'Precision '!E251,"")</f>
        <v/>
      </c>
      <c r="F249" s="204" t="str">
        <f>IF(AND(ISNUMBER('Precision '!F251),H$2="Y"),'Precision '!F251,"")</f>
        <v/>
      </c>
      <c r="G249" s="204" t="str">
        <f>IF(AND(ISNUMBER('Precision '!G251),I$2="Y"),'Precision '!G251,"")</f>
        <v/>
      </c>
      <c r="H249" s="204" t="str">
        <f>IF(AND(ISNUMBER('Precision '!H251),J$2="Y"),'Precision '!H251,"")</f>
        <v/>
      </c>
      <c r="I249" s="204" t="str">
        <f>IF(AND(ISNUMBER('Precision '!I251),K$2="Y"),'Precision '!I251,"")</f>
        <v/>
      </c>
      <c r="J249" s="204" t="str">
        <f>IF(AND(ISNUMBER('Precision '!J251),L$2="Y"),'Precision '!J251,"")</f>
        <v/>
      </c>
      <c r="K249" s="204" t="str">
        <f>IF(AND(ISNUMBER('Precision '!K251),M$2="Y"),'Precision '!K251,"")</f>
        <v/>
      </c>
      <c r="L249" s="204" t="str">
        <f>IF(AND(ISNUMBER('Precision '!L251),N$2="Y"),'Precision '!L251,"")</f>
        <v/>
      </c>
      <c r="M249" s="204" t="str">
        <f>IF(AND(ISNUMBER('Precision '!M251),O$2="Y"),'Precision '!M251,"")</f>
        <v/>
      </c>
      <c r="N249" s="204" t="str">
        <f>IF(AND(ISNUMBER('Precision '!N251),P$2="Y"),'Precision '!N251,"")</f>
        <v/>
      </c>
      <c r="O249" s="204" t="str">
        <f>IF(AND(ISNUMBER('Precision '!O251),E$3="Y"),'Precision '!O251,"")</f>
        <v/>
      </c>
      <c r="P249" s="204" t="str">
        <f>IF(AND(ISNUMBER('Precision '!P251),F$3="Y"),'Precision '!P251,"")</f>
        <v/>
      </c>
      <c r="Q249" s="204" t="str">
        <f>IF(AND(ISNUMBER('Precision '!Q251),G$3="Y"),'Precision '!Q251,"")</f>
        <v/>
      </c>
      <c r="R249" s="204" t="str">
        <f>IF(AND(ISNUMBER('Precision '!R251),H$3="Y"),'Precision '!R251,"")</f>
        <v/>
      </c>
      <c r="S249" s="204" t="str">
        <f>IF(AND(ISNUMBER('Precision '!S251),I$3="Y"),'Precision '!S251,"")</f>
        <v/>
      </c>
      <c r="T249" s="204" t="str">
        <f>IF(AND(ISNUMBER('Precision '!T251),J$3="Y"),'Precision '!T251,"")</f>
        <v/>
      </c>
      <c r="U249" s="204" t="str">
        <f>IF(AND(ISNUMBER('Precision '!U251),K$3="Y"),'Precision '!U251,"")</f>
        <v/>
      </c>
      <c r="V249" s="204" t="str">
        <f>IF(AND(ISNUMBER('Precision '!V251),L$3="Y"),'Precision '!V251,"")</f>
        <v/>
      </c>
      <c r="W249" s="204" t="str">
        <f>IF(AND(ISNUMBER('Precision '!W251),M$3="Y"),'Precision '!W251,"")</f>
        <v/>
      </c>
      <c r="X249" s="204" t="str">
        <f>IF(AND(ISNUMBER('Precision '!X251),N$3="Y"),'Precision '!X251,"")</f>
        <v/>
      </c>
      <c r="Y249" s="204" t="str">
        <f>IF(AND(ISNUMBER('Precision '!Y251),O$3="Y"),'Precision '!Y251,"")</f>
        <v/>
      </c>
      <c r="Z249" s="204" t="str">
        <f>IF(AND(ISNUMBER('Precision '!Z251),P$3="Y"),'Precision '!Z251,"")</f>
        <v/>
      </c>
      <c r="AA249" s="204"/>
      <c r="AB249" s="204"/>
      <c r="AC249" s="204"/>
      <c r="AD249" s="204"/>
      <c r="AE249" s="300">
        <v>213</v>
      </c>
      <c r="AF249" s="209" t="e">
        <f>IF(OR(ISBLANK('Precision '!C251),E$2="N"),NA(),'Precision '!C251)</f>
        <v>#N/A</v>
      </c>
      <c r="AG249" s="209" t="e">
        <f>IF(OR(ISBLANK('Precision '!D251),F$2="N"),NA(),'Precision '!D251)</f>
        <v>#N/A</v>
      </c>
      <c r="AH249" s="209" t="e">
        <f>IF(OR(ISBLANK('Precision '!E251),G$2="N"),NA(),'Precision '!E251)</f>
        <v>#N/A</v>
      </c>
      <c r="AI249" s="209" t="e">
        <f>IF(OR(ISBLANK('Precision '!F251),H$2="N"),NA(),'Precision '!F251)</f>
        <v>#N/A</v>
      </c>
      <c r="AJ249" s="209" t="e">
        <f>IF(OR(ISBLANK('Precision '!G251),I$2="N"),NA(),'Precision '!G251)</f>
        <v>#N/A</v>
      </c>
      <c r="AK249" s="209" t="e">
        <f>IF(OR(ISBLANK('Precision '!H251),J$2="N"),NA(),'Precision '!H251)</f>
        <v>#N/A</v>
      </c>
      <c r="AL249" s="209" t="e">
        <f>IF(OR(ISBLANK('Precision '!I251),K$2="N"),NA(),'Precision '!I251)</f>
        <v>#N/A</v>
      </c>
      <c r="AM249" s="209" t="e">
        <f>IF(OR(ISBLANK('Precision '!J251),L$2="N"),NA(),'Precision '!J251)</f>
        <v>#N/A</v>
      </c>
      <c r="AN249" s="209" t="e">
        <f>IF(OR(ISBLANK('Precision '!K251),M$2="N"),NA(),'Precision '!K251)</f>
        <v>#N/A</v>
      </c>
      <c r="AO249" s="209" t="e">
        <f>IF(OR(ISBLANK('Precision '!L251),N$2="N"),NA(),'Precision '!L251)</f>
        <v>#N/A</v>
      </c>
      <c r="AP249" s="209" t="e">
        <f>IF(OR(ISBLANK('Precision '!M251),O$2="N"),NA(),'Precision '!M251)</f>
        <v>#N/A</v>
      </c>
      <c r="AQ249" s="209" t="e">
        <f>IF(OR(ISBLANK('Precision '!N251),P$2="N"),NA(),'Precision '!N251)</f>
        <v>#N/A</v>
      </c>
      <c r="AR249" s="209" t="e">
        <f>IF(OR(ISBLANK('Precision '!O251),E$3="N"),NA(),'Precision '!O251)</f>
        <v>#N/A</v>
      </c>
      <c r="AS249" s="209" t="e">
        <f>IF(OR(ISBLANK('Precision '!P251),F$3="N"),NA(),'Precision '!P251)</f>
        <v>#N/A</v>
      </c>
      <c r="AT249" s="209" t="e">
        <f>IF(OR(ISBLANK('Precision '!Q251),G$3="N"),NA(),'Precision '!Q251)</f>
        <v>#N/A</v>
      </c>
      <c r="AU249" s="209" t="e">
        <f>IF(OR(ISBLANK('Precision '!R251),H$3="N"),NA(),'Precision '!R251)</f>
        <v>#N/A</v>
      </c>
      <c r="AV249" s="209" t="e">
        <f>IF(OR(ISBLANK('Precision '!S251),I$3="N"),NA(),'Precision '!S251)</f>
        <v>#N/A</v>
      </c>
      <c r="AW249" s="209" t="e">
        <f>IF(OR(ISBLANK('Precision '!T251),J$3="N"),NA(),'Precision '!T251)</f>
        <v>#N/A</v>
      </c>
      <c r="AX249" s="209" t="e">
        <f>IF(OR(ISBLANK('Precision '!U251),K$3="N"),NA(),'Precision '!U251)</f>
        <v>#N/A</v>
      </c>
      <c r="AY249" s="209" t="e">
        <f>IF(OR(ISBLANK('Precision '!V251),L$3="N"),NA(),'Precision '!V251)</f>
        <v>#N/A</v>
      </c>
      <c r="AZ249" s="209" t="e">
        <f>IF(OR(ISBLANK('Precision '!W251),M$3="N"),NA(),'Precision '!W251)</f>
        <v>#N/A</v>
      </c>
      <c r="BA249" s="209" t="e">
        <f>IF(OR(ISBLANK('Precision '!X251),N$3="N"),NA(),'Precision '!X251)</f>
        <v>#N/A</v>
      </c>
      <c r="BB249" s="209" t="e">
        <f>IF(OR(ISBLANK('Precision '!Y251),O$3="N"),NA(),'Precision '!Y251)</f>
        <v>#N/A</v>
      </c>
      <c r="BC249" s="209" t="e">
        <f>IF(OR(ISBLANK('Precision '!Z251),P$3="N"),NA(),'Precision '!Z251)</f>
        <v>#N/A</v>
      </c>
      <c r="BD249" s="204"/>
      <c r="BE249" s="204"/>
      <c r="BF249" s="204"/>
      <c r="BG249" s="204"/>
      <c r="BH249" s="204"/>
    </row>
    <row r="250" spans="1:60" x14ac:dyDescent="0.2">
      <c r="A250" s="204"/>
      <c r="B250" s="204"/>
      <c r="C250" s="204" t="str">
        <f>IF(AND(ISNUMBER('Precision '!C252),E$2="Y"),'Precision '!C252,"")</f>
        <v/>
      </c>
      <c r="D250" s="204" t="str">
        <f>IF(AND(ISNUMBER('Precision '!D252),F$2="Y"),'Precision '!D252,"")</f>
        <v/>
      </c>
      <c r="E250" s="204" t="str">
        <f>IF(AND(ISNUMBER('Precision '!E252),G$2="Y"),'Precision '!E252,"")</f>
        <v/>
      </c>
      <c r="F250" s="204" t="str">
        <f>IF(AND(ISNUMBER('Precision '!F252),H$2="Y"),'Precision '!F252,"")</f>
        <v/>
      </c>
      <c r="G250" s="204" t="str">
        <f>IF(AND(ISNUMBER('Precision '!G252),I$2="Y"),'Precision '!G252,"")</f>
        <v/>
      </c>
      <c r="H250" s="204" t="str">
        <f>IF(AND(ISNUMBER('Precision '!H252),J$2="Y"),'Precision '!H252,"")</f>
        <v/>
      </c>
      <c r="I250" s="204" t="str">
        <f>IF(AND(ISNUMBER('Precision '!I252),K$2="Y"),'Precision '!I252,"")</f>
        <v/>
      </c>
      <c r="J250" s="204" t="str">
        <f>IF(AND(ISNUMBER('Precision '!J252),L$2="Y"),'Precision '!J252,"")</f>
        <v/>
      </c>
      <c r="K250" s="204" t="str">
        <f>IF(AND(ISNUMBER('Precision '!K252),M$2="Y"),'Precision '!K252,"")</f>
        <v/>
      </c>
      <c r="L250" s="204" t="str">
        <f>IF(AND(ISNUMBER('Precision '!L252),N$2="Y"),'Precision '!L252,"")</f>
        <v/>
      </c>
      <c r="M250" s="204" t="str">
        <f>IF(AND(ISNUMBER('Precision '!M252),O$2="Y"),'Precision '!M252,"")</f>
        <v/>
      </c>
      <c r="N250" s="204" t="str">
        <f>IF(AND(ISNUMBER('Precision '!N252),P$2="Y"),'Precision '!N252,"")</f>
        <v/>
      </c>
      <c r="O250" s="204" t="str">
        <f>IF(AND(ISNUMBER('Precision '!O252),E$3="Y"),'Precision '!O252,"")</f>
        <v/>
      </c>
      <c r="P250" s="204" t="str">
        <f>IF(AND(ISNUMBER('Precision '!P252),F$3="Y"),'Precision '!P252,"")</f>
        <v/>
      </c>
      <c r="Q250" s="204" t="str">
        <f>IF(AND(ISNUMBER('Precision '!Q252),G$3="Y"),'Precision '!Q252,"")</f>
        <v/>
      </c>
      <c r="R250" s="204" t="str">
        <f>IF(AND(ISNUMBER('Precision '!R252),H$3="Y"),'Precision '!R252,"")</f>
        <v/>
      </c>
      <c r="S250" s="204" t="str">
        <f>IF(AND(ISNUMBER('Precision '!S252),I$3="Y"),'Precision '!S252,"")</f>
        <v/>
      </c>
      <c r="T250" s="204" t="str">
        <f>IF(AND(ISNUMBER('Precision '!T252),J$3="Y"),'Precision '!T252,"")</f>
        <v/>
      </c>
      <c r="U250" s="204" t="str">
        <f>IF(AND(ISNUMBER('Precision '!U252),K$3="Y"),'Precision '!U252,"")</f>
        <v/>
      </c>
      <c r="V250" s="204" t="str">
        <f>IF(AND(ISNUMBER('Precision '!V252),L$3="Y"),'Precision '!V252,"")</f>
        <v/>
      </c>
      <c r="W250" s="204" t="str">
        <f>IF(AND(ISNUMBER('Precision '!W252),M$3="Y"),'Precision '!W252,"")</f>
        <v/>
      </c>
      <c r="X250" s="204" t="str">
        <f>IF(AND(ISNUMBER('Precision '!X252),N$3="Y"),'Precision '!X252,"")</f>
        <v/>
      </c>
      <c r="Y250" s="204" t="str">
        <f>IF(AND(ISNUMBER('Precision '!Y252),O$3="Y"),'Precision '!Y252,"")</f>
        <v/>
      </c>
      <c r="Z250" s="204" t="str">
        <f>IF(AND(ISNUMBER('Precision '!Z252),P$3="Y"),'Precision '!Z252,"")</f>
        <v/>
      </c>
      <c r="AA250" s="204"/>
      <c r="AB250" s="204"/>
      <c r="AC250" s="204"/>
      <c r="AD250" s="204"/>
      <c r="AE250" s="300">
        <v>214</v>
      </c>
      <c r="AF250" s="209" t="e">
        <f>IF(OR(ISBLANK('Precision '!C252),E$2="N"),NA(),'Precision '!C252)</f>
        <v>#N/A</v>
      </c>
      <c r="AG250" s="209" t="e">
        <f>IF(OR(ISBLANK('Precision '!D252),F$2="N"),NA(),'Precision '!D252)</f>
        <v>#N/A</v>
      </c>
      <c r="AH250" s="209" t="e">
        <f>IF(OR(ISBLANK('Precision '!E252),G$2="N"),NA(),'Precision '!E252)</f>
        <v>#N/A</v>
      </c>
      <c r="AI250" s="209" t="e">
        <f>IF(OR(ISBLANK('Precision '!F252),H$2="N"),NA(),'Precision '!F252)</f>
        <v>#N/A</v>
      </c>
      <c r="AJ250" s="209" t="e">
        <f>IF(OR(ISBLANK('Precision '!G252),I$2="N"),NA(),'Precision '!G252)</f>
        <v>#N/A</v>
      </c>
      <c r="AK250" s="209" t="e">
        <f>IF(OR(ISBLANK('Precision '!H252),J$2="N"),NA(),'Precision '!H252)</f>
        <v>#N/A</v>
      </c>
      <c r="AL250" s="209" t="e">
        <f>IF(OR(ISBLANK('Precision '!I252),K$2="N"),NA(),'Precision '!I252)</f>
        <v>#N/A</v>
      </c>
      <c r="AM250" s="209" t="e">
        <f>IF(OR(ISBLANK('Precision '!J252),L$2="N"),NA(),'Precision '!J252)</f>
        <v>#N/A</v>
      </c>
      <c r="AN250" s="209" t="e">
        <f>IF(OR(ISBLANK('Precision '!K252),M$2="N"),NA(),'Precision '!K252)</f>
        <v>#N/A</v>
      </c>
      <c r="AO250" s="209" t="e">
        <f>IF(OR(ISBLANK('Precision '!L252),N$2="N"),NA(),'Precision '!L252)</f>
        <v>#N/A</v>
      </c>
      <c r="AP250" s="209" t="e">
        <f>IF(OR(ISBLANK('Precision '!M252),O$2="N"),NA(),'Precision '!M252)</f>
        <v>#N/A</v>
      </c>
      <c r="AQ250" s="209" t="e">
        <f>IF(OR(ISBLANK('Precision '!N252),P$2="N"),NA(),'Precision '!N252)</f>
        <v>#N/A</v>
      </c>
      <c r="AR250" s="209" t="e">
        <f>IF(OR(ISBLANK('Precision '!O252),E$3="N"),NA(),'Precision '!O252)</f>
        <v>#N/A</v>
      </c>
      <c r="AS250" s="209" t="e">
        <f>IF(OR(ISBLANK('Precision '!P252),F$3="N"),NA(),'Precision '!P252)</f>
        <v>#N/A</v>
      </c>
      <c r="AT250" s="209" t="e">
        <f>IF(OR(ISBLANK('Precision '!Q252),G$3="N"),NA(),'Precision '!Q252)</f>
        <v>#N/A</v>
      </c>
      <c r="AU250" s="209" t="e">
        <f>IF(OR(ISBLANK('Precision '!R252),H$3="N"),NA(),'Precision '!R252)</f>
        <v>#N/A</v>
      </c>
      <c r="AV250" s="209" t="e">
        <f>IF(OR(ISBLANK('Precision '!S252),I$3="N"),NA(),'Precision '!S252)</f>
        <v>#N/A</v>
      </c>
      <c r="AW250" s="209" t="e">
        <f>IF(OR(ISBLANK('Precision '!T252),J$3="N"),NA(),'Precision '!T252)</f>
        <v>#N/A</v>
      </c>
      <c r="AX250" s="209" t="e">
        <f>IF(OR(ISBLANK('Precision '!U252),K$3="N"),NA(),'Precision '!U252)</f>
        <v>#N/A</v>
      </c>
      <c r="AY250" s="209" t="e">
        <f>IF(OR(ISBLANK('Precision '!V252),L$3="N"),NA(),'Precision '!V252)</f>
        <v>#N/A</v>
      </c>
      <c r="AZ250" s="209" t="e">
        <f>IF(OR(ISBLANK('Precision '!W252),M$3="N"),NA(),'Precision '!W252)</f>
        <v>#N/A</v>
      </c>
      <c r="BA250" s="209" t="e">
        <f>IF(OR(ISBLANK('Precision '!X252),N$3="N"),NA(),'Precision '!X252)</f>
        <v>#N/A</v>
      </c>
      <c r="BB250" s="209" t="e">
        <f>IF(OR(ISBLANK('Precision '!Y252),O$3="N"),NA(),'Precision '!Y252)</f>
        <v>#N/A</v>
      </c>
      <c r="BC250" s="209" t="e">
        <f>IF(OR(ISBLANK('Precision '!Z252),P$3="N"),NA(),'Precision '!Z252)</f>
        <v>#N/A</v>
      </c>
      <c r="BD250" s="204"/>
      <c r="BE250" s="204"/>
      <c r="BF250" s="204"/>
      <c r="BG250" s="204"/>
      <c r="BH250" s="204"/>
    </row>
    <row r="251" spans="1:60" x14ac:dyDescent="0.2">
      <c r="A251" s="204"/>
      <c r="B251" s="204"/>
      <c r="C251" s="204" t="str">
        <f>IF(AND(ISNUMBER('Precision '!C253),E$2="Y"),'Precision '!C253,"")</f>
        <v/>
      </c>
      <c r="D251" s="204" t="str">
        <f>IF(AND(ISNUMBER('Precision '!D253),F$2="Y"),'Precision '!D253,"")</f>
        <v/>
      </c>
      <c r="E251" s="204" t="str">
        <f>IF(AND(ISNUMBER('Precision '!E253),G$2="Y"),'Precision '!E253,"")</f>
        <v/>
      </c>
      <c r="F251" s="204" t="str">
        <f>IF(AND(ISNUMBER('Precision '!F253),H$2="Y"),'Precision '!F253,"")</f>
        <v/>
      </c>
      <c r="G251" s="204" t="str">
        <f>IF(AND(ISNUMBER('Precision '!G253),I$2="Y"),'Precision '!G253,"")</f>
        <v/>
      </c>
      <c r="H251" s="204" t="str">
        <f>IF(AND(ISNUMBER('Precision '!H253),J$2="Y"),'Precision '!H253,"")</f>
        <v/>
      </c>
      <c r="I251" s="204" t="str">
        <f>IF(AND(ISNUMBER('Precision '!I253),K$2="Y"),'Precision '!I253,"")</f>
        <v/>
      </c>
      <c r="J251" s="204" t="str">
        <f>IF(AND(ISNUMBER('Precision '!J253),L$2="Y"),'Precision '!J253,"")</f>
        <v/>
      </c>
      <c r="K251" s="204" t="str">
        <f>IF(AND(ISNUMBER('Precision '!K253),M$2="Y"),'Precision '!K253,"")</f>
        <v/>
      </c>
      <c r="L251" s="204" t="str">
        <f>IF(AND(ISNUMBER('Precision '!L253),N$2="Y"),'Precision '!L253,"")</f>
        <v/>
      </c>
      <c r="M251" s="204" t="str">
        <f>IF(AND(ISNUMBER('Precision '!M253),O$2="Y"),'Precision '!M253,"")</f>
        <v/>
      </c>
      <c r="N251" s="204" t="str">
        <f>IF(AND(ISNUMBER('Precision '!N253),P$2="Y"),'Precision '!N253,"")</f>
        <v/>
      </c>
      <c r="O251" s="204" t="str">
        <f>IF(AND(ISNUMBER('Precision '!O253),E$3="Y"),'Precision '!O253,"")</f>
        <v/>
      </c>
      <c r="P251" s="204" t="str">
        <f>IF(AND(ISNUMBER('Precision '!P253),F$3="Y"),'Precision '!P253,"")</f>
        <v/>
      </c>
      <c r="Q251" s="204" t="str">
        <f>IF(AND(ISNUMBER('Precision '!Q253),G$3="Y"),'Precision '!Q253,"")</f>
        <v/>
      </c>
      <c r="R251" s="204" t="str">
        <f>IF(AND(ISNUMBER('Precision '!R253),H$3="Y"),'Precision '!R253,"")</f>
        <v/>
      </c>
      <c r="S251" s="204" t="str">
        <f>IF(AND(ISNUMBER('Precision '!S253),I$3="Y"),'Precision '!S253,"")</f>
        <v/>
      </c>
      <c r="T251" s="204" t="str">
        <f>IF(AND(ISNUMBER('Precision '!T253),J$3="Y"),'Precision '!T253,"")</f>
        <v/>
      </c>
      <c r="U251" s="204" t="str">
        <f>IF(AND(ISNUMBER('Precision '!U253),K$3="Y"),'Precision '!U253,"")</f>
        <v/>
      </c>
      <c r="V251" s="204" t="str">
        <f>IF(AND(ISNUMBER('Precision '!V253),L$3="Y"),'Precision '!V253,"")</f>
        <v/>
      </c>
      <c r="W251" s="204" t="str">
        <f>IF(AND(ISNUMBER('Precision '!W253),M$3="Y"),'Precision '!W253,"")</f>
        <v/>
      </c>
      <c r="X251" s="204" t="str">
        <f>IF(AND(ISNUMBER('Precision '!X253),N$3="Y"),'Precision '!X253,"")</f>
        <v/>
      </c>
      <c r="Y251" s="204" t="str">
        <f>IF(AND(ISNUMBER('Precision '!Y253),O$3="Y"),'Precision '!Y253,"")</f>
        <v/>
      </c>
      <c r="Z251" s="204" t="str">
        <f>IF(AND(ISNUMBER('Precision '!Z253),P$3="Y"),'Precision '!Z253,"")</f>
        <v/>
      </c>
      <c r="AA251" s="204"/>
      <c r="AB251" s="204"/>
      <c r="AC251" s="204"/>
      <c r="AD251" s="204"/>
      <c r="AE251" s="300">
        <v>215</v>
      </c>
      <c r="AF251" s="209" t="e">
        <f>IF(OR(ISBLANK('Precision '!C253),E$2="N"),NA(),'Precision '!C253)</f>
        <v>#N/A</v>
      </c>
      <c r="AG251" s="209" t="e">
        <f>IF(OR(ISBLANK('Precision '!D253),F$2="N"),NA(),'Precision '!D253)</f>
        <v>#N/A</v>
      </c>
      <c r="AH251" s="209" t="e">
        <f>IF(OR(ISBLANK('Precision '!E253),G$2="N"),NA(),'Precision '!E253)</f>
        <v>#N/A</v>
      </c>
      <c r="AI251" s="209" t="e">
        <f>IF(OR(ISBLANK('Precision '!F253),H$2="N"),NA(),'Precision '!F253)</f>
        <v>#N/A</v>
      </c>
      <c r="AJ251" s="209" t="e">
        <f>IF(OR(ISBLANK('Precision '!G253),I$2="N"),NA(),'Precision '!G253)</f>
        <v>#N/A</v>
      </c>
      <c r="AK251" s="209" t="e">
        <f>IF(OR(ISBLANK('Precision '!H253),J$2="N"),NA(),'Precision '!H253)</f>
        <v>#N/A</v>
      </c>
      <c r="AL251" s="209" t="e">
        <f>IF(OR(ISBLANK('Precision '!I253),K$2="N"),NA(),'Precision '!I253)</f>
        <v>#N/A</v>
      </c>
      <c r="AM251" s="209" t="e">
        <f>IF(OR(ISBLANK('Precision '!J253),L$2="N"),NA(),'Precision '!J253)</f>
        <v>#N/A</v>
      </c>
      <c r="AN251" s="209" t="e">
        <f>IF(OR(ISBLANK('Precision '!K253),M$2="N"),NA(),'Precision '!K253)</f>
        <v>#N/A</v>
      </c>
      <c r="AO251" s="209" t="e">
        <f>IF(OR(ISBLANK('Precision '!L253),N$2="N"),NA(),'Precision '!L253)</f>
        <v>#N/A</v>
      </c>
      <c r="AP251" s="209" t="e">
        <f>IF(OR(ISBLANK('Precision '!M253),O$2="N"),NA(),'Precision '!M253)</f>
        <v>#N/A</v>
      </c>
      <c r="AQ251" s="209" t="e">
        <f>IF(OR(ISBLANK('Precision '!N253),P$2="N"),NA(),'Precision '!N253)</f>
        <v>#N/A</v>
      </c>
      <c r="AR251" s="209" t="e">
        <f>IF(OR(ISBLANK('Precision '!O253),E$3="N"),NA(),'Precision '!O253)</f>
        <v>#N/A</v>
      </c>
      <c r="AS251" s="209" t="e">
        <f>IF(OR(ISBLANK('Precision '!P253),F$3="N"),NA(),'Precision '!P253)</f>
        <v>#N/A</v>
      </c>
      <c r="AT251" s="209" t="e">
        <f>IF(OR(ISBLANK('Precision '!Q253),G$3="N"),NA(),'Precision '!Q253)</f>
        <v>#N/A</v>
      </c>
      <c r="AU251" s="209" t="e">
        <f>IF(OR(ISBLANK('Precision '!R253),H$3="N"),NA(),'Precision '!R253)</f>
        <v>#N/A</v>
      </c>
      <c r="AV251" s="209" t="e">
        <f>IF(OR(ISBLANK('Precision '!S253),I$3="N"),NA(),'Precision '!S253)</f>
        <v>#N/A</v>
      </c>
      <c r="AW251" s="209" t="e">
        <f>IF(OR(ISBLANK('Precision '!T253),J$3="N"),NA(),'Precision '!T253)</f>
        <v>#N/A</v>
      </c>
      <c r="AX251" s="209" t="e">
        <f>IF(OR(ISBLANK('Precision '!U253),K$3="N"),NA(),'Precision '!U253)</f>
        <v>#N/A</v>
      </c>
      <c r="AY251" s="209" t="e">
        <f>IF(OR(ISBLANK('Precision '!V253),L$3="N"),NA(),'Precision '!V253)</f>
        <v>#N/A</v>
      </c>
      <c r="AZ251" s="209" t="e">
        <f>IF(OR(ISBLANK('Precision '!W253),M$3="N"),NA(),'Precision '!W253)</f>
        <v>#N/A</v>
      </c>
      <c r="BA251" s="209" t="e">
        <f>IF(OR(ISBLANK('Precision '!X253),N$3="N"),NA(),'Precision '!X253)</f>
        <v>#N/A</v>
      </c>
      <c r="BB251" s="209" t="e">
        <f>IF(OR(ISBLANK('Precision '!Y253),O$3="N"),NA(),'Precision '!Y253)</f>
        <v>#N/A</v>
      </c>
      <c r="BC251" s="209" t="e">
        <f>IF(OR(ISBLANK('Precision '!Z253),P$3="N"),NA(),'Precision '!Z253)</f>
        <v>#N/A</v>
      </c>
      <c r="BD251" s="204"/>
      <c r="BE251" s="204"/>
      <c r="BF251" s="204"/>
      <c r="BG251" s="204"/>
      <c r="BH251" s="204"/>
    </row>
    <row r="252" spans="1:60" x14ac:dyDescent="0.2">
      <c r="A252" s="204"/>
      <c r="B252" s="204"/>
      <c r="C252" s="204" t="str">
        <f>IF(AND(ISNUMBER('Precision '!C254),E$2="Y"),'Precision '!C254,"")</f>
        <v/>
      </c>
      <c r="D252" s="204" t="str">
        <f>IF(AND(ISNUMBER('Precision '!D254),F$2="Y"),'Precision '!D254,"")</f>
        <v/>
      </c>
      <c r="E252" s="204" t="str">
        <f>IF(AND(ISNUMBER('Precision '!E254),G$2="Y"),'Precision '!E254,"")</f>
        <v/>
      </c>
      <c r="F252" s="204" t="str">
        <f>IF(AND(ISNUMBER('Precision '!F254),H$2="Y"),'Precision '!F254,"")</f>
        <v/>
      </c>
      <c r="G252" s="204" t="str">
        <f>IF(AND(ISNUMBER('Precision '!G254),I$2="Y"),'Precision '!G254,"")</f>
        <v/>
      </c>
      <c r="H252" s="204" t="str">
        <f>IF(AND(ISNUMBER('Precision '!H254),J$2="Y"),'Precision '!H254,"")</f>
        <v/>
      </c>
      <c r="I252" s="204" t="str">
        <f>IF(AND(ISNUMBER('Precision '!I254),K$2="Y"),'Precision '!I254,"")</f>
        <v/>
      </c>
      <c r="J252" s="204" t="str">
        <f>IF(AND(ISNUMBER('Precision '!J254),L$2="Y"),'Precision '!J254,"")</f>
        <v/>
      </c>
      <c r="K252" s="204" t="str">
        <f>IF(AND(ISNUMBER('Precision '!K254),M$2="Y"),'Precision '!K254,"")</f>
        <v/>
      </c>
      <c r="L252" s="204" t="str">
        <f>IF(AND(ISNUMBER('Precision '!L254),N$2="Y"),'Precision '!L254,"")</f>
        <v/>
      </c>
      <c r="M252" s="204" t="str">
        <f>IF(AND(ISNUMBER('Precision '!M254),O$2="Y"),'Precision '!M254,"")</f>
        <v/>
      </c>
      <c r="N252" s="204" t="str">
        <f>IF(AND(ISNUMBER('Precision '!N254),P$2="Y"),'Precision '!N254,"")</f>
        <v/>
      </c>
      <c r="O252" s="204" t="str">
        <f>IF(AND(ISNUMBER('Precision '!O254),E$3="Y"),'Precision '!O254,"")</f>
        <v/>
      </c>
      <c r="P252" s="204" t="str">
        <f>IF(AND(ISNUMBER('Precision '!P254),F$3="Y"),'Precision '!P254,"")</f>
        <v/>
      </c>
      <c r="Q252" s="204" t="str">
        <f>IF(AND(ISNUMBER('Precision '!Q254),G$3="Y"),'Precision '!Q254,"")</f>
        <v/>
      </c>
      <c r="R252" s="204" t="str">
        <f>IF(AND(ISNUMBER('Precision '!R254),H$3="Y"),'Precision '!R254,"")</f>
        <v/>
      </c>
      <c r="S252" s="204" t="str">
        <f>IF(AND(ISNUMBER('Precision '!S254),I$3="Y"),'Precision '!S254,"")</f>
        <v/>
      </c>
      <c r="T252" s="204" t="str">
        <f>IF(AND(ISNUMBER('Precision '!T254),J$3="Y"),'Precision '!T254,"")</f>
        <v/>
      </c>
      <c r="U252" s="204" t="str">
        <f>IF(AND(ISNUMBER('Precision '!U254),K$3="Y"),'Precision '!U254,"")</f>
        <v/>
      </c>
      <c r="V252" s="204" t="str">
        <f>IF(AND(ISNUMBER('Precision '!V254),L$3="Y"),'Precision '!V254,"")</f>
        <v/>
      </c>
      <c r="W252" s="204" t="str">
        <f>IF(AND(ISNUMBER('Precision '!W254),M$3="Y"),'Precision '!W254,"")</f>
        <v/>
      </c>
      <c r="X252" s="204" t="str">
        <f>IF(AND(ISNUMBER('Precision '!X254),N$3="Y"),'Precision '!X254,"")</f>
        <v/>
      </c>
      <c r="Y252" s="204" t="str">
        <f>IF(AND(ISNUMBER('Precision '!Y254),O$3="Y"),'Precision '!Y254,"")</f>
        <v/>
      </c>
      <c r="Z252" s="204" t="str">
        <f>IF(AND(ISNUMBER('Precision '!Z254),P$3="Y"),'Precision '!Z254,"")</f>
        <v/>
      </c>
      <c r="AA252" s="204"/>
      <c r="AB252" s="204"/>
      <c r="AC252" s="204"/>
      <c r="AD252" s="204"/>
      <c r="AE252" s="300">
        <v>216</v>
      </c>
      <c r="AF252" s="209" t="e">
        <f>IF(OR(ISBLANK('Precision '!C254),E$2="N"),NA(),'Precision '!C254)</f>
        <v>#N/A</v>
      </c>
      <c r="AG252" s="209" t="e">
        <f>IF(OR(ISBLANK('Precision '!D254),F$2="N"),NA(),'Precision '!D254)</f>
        <v>#N/A</v>
      </c>
      <c r="AH252" s="209" t="e">
        <f>IF(OR(ISBLANK('Precision '!E254),G$2="N"),NA(),'Precision '!E254)</f>
        <v>#N/A</v>
      </c>
      <c r="AI252" s="209" t="e">
        <f>IF(OR(ISBLANK('Precision '!F254),H$2="N"),NA(),'Precision '!F254)</f>
        <v>#N/A</v>
      </c>
      <c r="AJ252" s="209" t="e">
        <f>IF(OR(ISBLANK('Precision '!G254),I$2="N"),NA(),'Precision '!G254)</f>
        <v>#N/A</v>
      </c>
      <c r="AK252" s="209" t="e">
        <f>IF(OR(ISBLANK('Precision '!H254),J$2="N"),NA(),'Precision '!H254)</f>
        <v>#N/A</v>
      </c>
      <c r="AL252" s="209" t="e">
        <f>IF(OR(ISBLANK('Precision '!I254),K$2="N"),NA(),'Precision '!I254)</f>
        <v>#N/A</v>
      </c>
      <c r="AM252" s="209" t="e">
        <f>IF(OR(ISBLANK('Precision '!J254),L$2="N"),NA(),'Precision '!J254)</f>
        <v>#N/A</v>
      </c>
      <c r="AN252" s="209" t="e">
        <f>IF(OR(ISBLANK('Precision '!K254),M$2="N"),NA(),'Precision '!K254)</f>
        <v>#N/A</v>
      </c>
      <c r="AO252" s="209" t="e">
        <f>IF(OR(ISBLANK('Precision '!L254),N$2="N"),NA(),'Precision '!L254)</f>
        <v>#N/A</v>
      </c>
      <c r="AP252" s="209" t="e">
        <f>IF(OR(ISBLANK('Precision '!M254),O$2="N"),NA(),'Precision '!M254)</f>
        <v>#N/A</v>
      </c>
      <c r="AQ252" s="209" t="e">
        <f>IF(OR(ISBLANK('Precision '!N254),P$2="N"),NA(),'Precision '!N254)</f>
        <v>#N/A</v>
      </c>
      <c r="AR252" s="209" t="e">
        <f>IF(OR(ISBLANK('Precision '!O254),E$3="N"),NA(),'Precision '!O254)</f>
        <v>#N/A</v>
      </c>
      <c r="AS252" s="209" t="e">
        <f>IF(OR(ISBLANK('Precision '!P254),F$3="N"),NA(),'Precision '!P254)</f>
        <v>#N/A</v>
      </c>
      <c r="AT252" s="209" t="e">
        <f>IF(OR(ISBLANK('Precision '!Q254),G$3="N"),NA(),'Precision '!Q254)</f>
        <v>#N/A</v>
      </c>
      <c r="AU252" s="209" t="e">
        <f>IF(OR(ISBLANK('Precision '!R254),H$3="N"),NA(),'Precision '!R254)</f>
        <v>#N/A</v>
      </c>
      <c r="AV252" s="209" t="e">
        <f>IF(OR(ISBLANK('Precision '!S254),I$3="N"),NA(),'Precision '!S254)</f>
        <v>#N/A</v>
      </c>
      <c r="AW252" s="209" t="e">
        <f>IF(OR(ISBLANK('Precision '!T254),J$3="N"),NA(),'Precision '!T254)</f>
        <v>#N/A</v>
      </c>
      <c r="AX252" s="209" t="e">
        <f>IF(OR(ISBLANK('Precision '!U254),K$3="N"),NA(),'Precision '!U254)</f>
        <v>#N/A</v>
      </c>
      <c r="AY252" s="209" t="e">
        <f>IF(OR(ISBLANK('Precision '!V254),L$3="N"),NA(),'Precision '!V254)</f>
        <v>#N/A</v>
      </c>
      <c r="AZ252" s="209" t="e">
        <f>IF(OR(ISBLANK('Precision '!W254),M$3="N"),NA(),'Precision '!W254)</f>
        <v>#N/A</v>
      </c>
      <c r="BA252" s="209" t="e">
        <f>IF(OR(ISBLANK('Precision '!X254),N$3="N"),NA(),'Precision '!X254)</f>
        <v>#N/A</v>
      </c>
      <c r="BB252" s="209" t="e">
        <f>IF(OR(ISBLANK('Precision '!Y254),O$3="N"),NA(),'Precision '!Y254)</f>
        <v>#N/A</v>
      </c>
      <c r="BC252" s="209" t="e">
        <f>IF(OR(ISBLANK('Precision '!Z254),P$3="N"),NA(),'Precision '!Z254)</f>
        <v>#N/A</v>
      </c>
      <c r="BD252" s="204"/>
      <c r="BE252" s="204"/>
      <c r="BF252" s="204"/>
      <c r="BG252" s="204"/>
      <c r="BH252" s="204"/>
    </row>
    <row r="253" spans="1:60" x14ac:dyDescent="0.2">
      <c r="A253" s="204"/>
      <c r="B253" s="204"/>
      <c r="C253" s="204" t="str">
        <f>IF(AND(ISNUMBER('Precision '!C255),E$2="Y"),'Precision '!C255,"")</f>
        <v/>
      </c>
      <c r="D253" s="204" t="str">
        <f>IF(AND(ISNUMBER('Precision '!D255),F$2="Y"),'Precision '!D255,"")</f>
        <v/>
      </c>
      <c r="E253" s="204" t="str">
        <f>IF(AND(ISNUMBER('Precision '!E255),G$2="Y"),'Precision '!E255,"")</f>
        <v/>
      </c>
      <c r="F253" s="204" t="str">
        <f>IF(AND(ISNUMBER('Precision '!F255),H$2="Y"),'Precision '!F255,"")</f>
        <v/>
      </c>
      <c r="G253" s="204" t="str">
        <f>IF(AND(ISNUMBER('Precision '!G255),I$2="Y"),'Precision '!G255,"")</f>
        <v/>
      </c>
      <c r="H253" s="204" t="str">
        <f>IF(AND(ISNUMBER('Precision '!H255),J$2="Y"),'Precision '!H255,"")</f>
        <v/>
      </c>
      <c r="I253" s="204" t="str">
        <f>IF(AND(ISNUMBER('Precision '!I255),K$2="Y"),'Precision '!I255,"")</f>
        <v/>
      </c>
      <c r="J253" s="204" t="str">
        <f>IF(AND(ISNUMBER('Precision '!J255),L$2="Y"),'Precision '!J255,"")</f>
        <v/>
      </c>
      <c r="K253" s="204" t="str">
        <f>IF(AND(ISNUMBER('Precision '!K255),M$2="Y"),'Precision '!K255,"")</f>
        <v/>
      </c>
      <c r="L253" s="204" t="str">
        <f>IF(AND(ISNUMBER('Precision '!L255),N$2="Y"),'Precision '!L255,"")</f>
        <v/>
      </c>
      <c r="M253" s="204" t="str">
        <f>IF(AND(ISNUMBER('Precision '!M255),O$2="Y"),'Precision '!M255,"")</f>
        <v/>
      </c>
      <c r="N253" s="204" t="str">
        <f>IF(AND(ISNUMBER('Precision '!N255),P$2="Y"),'Precision '!N255,"")</f>
        <v/>
      </c>
      <c r="O253" s="204" t="str">
        <f>IF(AND(ISNUMBER('Precision '!O255),E$3="Y"),'Precision '!O255,"")</f>
        <v/>
      </c>
      <c r="P253" s="204" t="str">
        <f>IF(AND(ISNUMBER('Precision '!P255),F$3="Y"),'Precision '!P255,"")</f>
        <v/>
      </c>
      <c r="Q253" s="204" t="str">
        <f>IF(AND(ISNUMBER('Precision '!Q255),G$3="Y"),'Precision '!Q255,"")</f>
        <v/>
      </c>
      <c r="R253" s="204" t="str">
        <f>IF(AND(ISNUMBER('Precision '!R255),H$3="Y"),'Precision '!R255,"")</f>
        <v/>
      </c>
      <c r="S253" s="204" t="str">
        <f>IF(AND(ISNUMBER('Precision '!S255),I$3="Y"),'Precision '!S255,"")</f>
        <v/>
      </c>
      <c r="T253" s="204" t="str">
        <f>IF(AND(ISNUMBER('Precision '!T255),J$3="Y"),'Precision '!T255,"")</f>
        <v/>
      </c>
      <c r="U253" s="204" t="str">
        <f>IF(AND(ISNUMBER('Precision '!U255),K$3="Y"),'Precision '!U255,"")</f>
        <v/>
      </c>
      <c r="V253" s="204" t="str">
        <f>IF(AND(ISNUMBER('Precision '!V255),L$3="Y"),'Precision '!V255,"")</f>
        <v/>
      </c>
      <c r="W253" s="204" t="str">
        <f>IF(AND(ISNUMBER('Precision '!W255),M$3="Y"),'Precision '!W255,"")</f>
        <v/>
      </c>
      <c r="X253" s="204" t="str">
        <f>IF(AND(ISNUMBER('Precision '!X255),N$3="Y"),'Precision '!X255,"")</f>
        <v/>
      </c>
      <c r="Y253" s="204" t="str">
        <f>IF(AND(ISNUMBER('Precision '!Y255),O$3="Y"),'Precision '!Y255,"")</f>
        <v/>
      </c>
      <c r="Z253" s="204" t="str">
        <f>IF(AND(ISNUMBER('Precision '!Z255),P$3="Y"),'Precision '!Z255,"")</f>
        <v/>
      </c>
      <c r="AA253" s="204"/>
      <c r="AB253" s="204"/>
      <c r="AC253" s="204"/>
      <c r="AD253" s="204"/>
      <c r="AE253" s="300">
        <v>217</v>
      </c>
      <c r="AF253" s="209" t="e">
        <f>IF(OR(ISBLANK('Precision '!C255),E$2="N"),NA(),'Precision '!C255)</f>
        <v>#N/A</v>
      </c>
      <c r="AG253" s="209" t="e">
        <f>IF(OR(ISBLANK('Precision '!D255),F$2="N"),NA(),'Precision '!D255)</f>
        <v>#N/A</v>
      </c>
      <c r="AH253" s="209" t="e">
        <f>IF(OR(ISBLANK('Precision '!E255),G$2="N"),NA(),'Precision '!E255)</f>
        <v>#N/A</v>
      </c>
      <c r="AI253" s="209" t="e">
        <f>IF(OR(ISBLANK('Precision '!F255),H$2="N"),NA(),'Precision '!F255)</f>
        <v>#N/A</v>
      </c>
      <c r="AJ253" s="209" t="e">
        <f>IF(OR(ISBLANK('Precision '!G255),I$2="N"),NA(),'Precision '!G255)</f>
        <v>#N/A</v>
      </c>
      <c r="AK253" s="209" t="e">
        <f>IF(OR(ISBLANK('Precision '!H255),J$2="N"),NA(),'Precision '!H255)</f>
        <v>#N/A</v>
      </c>
      <c r="AL253" s="209" t="e">
        <f>IF(OR(ISBLANK('Precision '!I255),K$2="N"),NA(),'Precision '!I255)</f>
        <v>#N/A</v>
      </c>
      <c r="AM253" s="209" t="e">
        <f>IF(OR(ISBLANK('Precision '!J255),L$2="N"),NA(),'Precision '!J255)</f>
        <v>#N/A</v>
      </c>
      <c r="AN253" s="209" t="e">
        <f>IF(OR(ISBLANK('Precision '!K255),M$2="N"),NA(),'Precision '!K255)</f>
        <v>#N/A</v>
      </c>
      <c r="AO253" s="209" t="e">
        <f>IF(OR(ISBLANK('Precision '!L255),N$2="N"),NA(),'Precision '!L255)</f>
        <v>#N/A</v>
      </c>
      <c r="AP253" s="209" t="e">
        <f>IF(OR(ISBLANK('Precision '!M255),O$2="N"),NA(),'Precision '!M255)</f>
        <v>#N/A</v>
      </c>
      <c r="AQ253" s="209" t="e">
        <f>IF(OR(ISBLANK('Precision '!N255),P$2="N"),NA(),'Precision '!N255)</f>
        <v>#N/A</v>
      </c>
      <c r="AR253" s="209" t="e">
        <f>IF(OR(ISBLANK('Precision '!O255),E$3="N"),NA(),'Precision '!O255)</f>
        <v>#N/A</v>
      </c>
      <c r="AS253" s="209" t="e">
        <f>IF(OR(ISBLANK('Precision '!P255),F$3="N"),NA(),'Precision '!P255)</f>
        <v>#N/A</v>
      </c>
      <c r="AT253" s="209" t="e">
        <f>IF(OR(ISBLANK('Precision '!Q255),G$3="N"),NA(),'Precision '!Q255)</f>
        <v>#N/A</v>
      </c>
      <c r="AU253" s="209" t="e">
        <f>IF(OR(ISBLANK('Precision '!R255),H$3="N"),NA(),'Precision '!R255)</f>
        <v>#N/A</v>
      </c>
      <c r="AV253" s="209" t="e">
        <f>IF(OR(ISBLANK('Precision '!S255),I$3="N"),NA(),'Precision '!S255)</f>
        <v>#N/A</v>
      </c>
      <c r="AW253" s="209" t="e">
        <f>IF(OR(ISBLANK('Precision '!T255),J$3="N"),NA(),'Precision '!T255)</f>
        <v>#N/A</v>
      </c>
      <c r="AX253" s="209" t="e">
        <f>IF(OR(ISBLANK('Precision '!U255),K$3="N"),NA(),'Precision '!U255)</f>
        <v>#N/A</v>
      </c>
      <c r="AY253" s="209" t="e">
        <f>IF(OR(ISBLANK('Precision '!V255),L$3="N"),NA(),'Precision '!V255)</f>
        <v>#N/A</v>
      </c>
      <c r="AZ253" s="209" t="e">
        <f>IF(OR(ISBLANK('Precision '!W255),M$3="N"),NA(),'Precision '!W255)</f>
        <v>#N/A</v>
      </c>
      <c r="BA253" s="209" t="e">
        <f>IF(OR(ISBLANK('Precision '!X255),N$3="N"),NA(),'Precision '!X255)</f>
        <v>#N/A</v>
      </c>
      <c r="BB253" s="209" t="e">
        <f>IF(OR(ISBLANK('Precision '!Y255),O$3="N"),NA(),'Precision '!Y255)</f>
        <v>#N/A</v>
      </c>
      <c r="BC253" s="209" t="e">
        <f>IF(OR(ISBLANK('Precision '!Z255),P$3="N"),NA(),'Precision '!Z255)</f>
        <v>#N/A</v>
      </c>
      <c r="BD253" s="204"/>
      <c r="BE253" s="204"/>
      <c r="BF253" s="204"/>
      <c r="BG253" s="204"/>
      <c r="BH253" s="204"/>
    </row>
    <row r="254" spans="1:60" x14ac:dyDescent="0.2">
      <c r="A254" s="204"/>
      <c r="B254" s="204"/>
      <c r="C254" s="204" t="str">
        <f>IF(AND(ISNUMBER('Precision '!C256),E$2="Y"),'Precision '!C256,"")</f>
        <v/>
      </c>
      <c r="D254" s="204" t="str">
        <f>IF(AND(ISNUMBER('Precision '!D256),F$2="Y"),'Precision '!D256,"")</f>
        <v/>
      </c>
      <c r="E254" s="204" t="str">
        <f>IF(AND(ISNUMBER('Precision '!E256),G$2="Y"),'Precision '!E256,"")</f>
        <v/>
      </c>
      <c r="F254" s="204" t="str">
        <f>IF(AND(ISNUMBER('Precision '!F256),H$2="Y"),'Precision '!F256,"")</f>
        <v/>
      </c>
      <c r="G254" s="204" t="str">
        <f>IF(AND(ISNUMBER('Precision '!G256),I$2="Y"),'Precision '!G256,"")</f>
        <v/>
      </c>
      <c r="H254" s="204" t="str">
        <f>IF(AND(ISNUMBER('Precision '!H256),J$2="Y"),'Precision '!H256,"")</f>
        <v/>
      </c>
      <c r="I254" s="204" t="str">
        <f>IF(AND(ISNUMBER('Precision '!I256),K$2="Y"),'Precision '!I256,"")</f>
        <v/>
      </c>
      <c r="J254" s="204" t="str">
        <f>IF(AND(ISNUMBER('Precision '!J256),L$2="Y"),'Precision '!J256,"")</f>
        <v/>
      </c>
      <c r="K254" s="204" t="str">
        <f>IF(AND(ISNUMBER('Precision '!K256),M$2="Y"),'Precision '!K256,"")</f>
        <v/>
      </c>
      <c r="L254" s="204" t="str">
        <f>IF(AND(ISNUMBER('Precision '!L256),N$2="Y"),'Precision '!L256,"")</f>
        <v/>
      </c>
      <c r="M254" s="204" t="str">
        <f>IF(AND(ISNUMBER('Precision '!M256),O$2="Y"),'Precision '!M256,"")</f>
        <v/>
      </c>
      <c r="N254" s="204" t="str">
        <f>IF(AND(ISNUMBER('Precision '!N256),P$2="Y"),'Precision '!N256,"")</f>
        <v/>
      </c>
      <c r="O254" s="204" t="str">
        <f>IF(AND(ISNUMBER('Precision '!O256),E$3="Y"),'Precision '!O256,"")</f>
        <v/>
      </c>
      <c r="P254" s="204" t="str">
        <f>IF(AND(ISNUMBER('Precision '!P256),F$3="Y"),'Precision '!P256,"")</f>
        <v/>
      </c>
      <c r="Q254" s="204" t="str">
        <f>IF(AND(ISNUMBER('Precision '!Q256),G$3="Y"),'Precision '!Q256,"")</f>
        <v/>
      </c>
      <c r="R254" s="204" t="str">
        <f>IF(AND(ISNUMBER('Precision '!R256),H$3="Y"),'Precision '!R256,"")</f>
        <v/>
      </c>
      <c r="S254" s="204" t="str">
        <f>IF(AND(ISNUMBER('Precision '!S256),I$3="Y"),'Precision '!S256,"")</f>
        <v/>
      </c>
      <c r="T254" s="204" t="str">
        <f>IF(AND(ISNUMBER('Precision '!T256),J$3="Y"),'Precision '!T256,"")</f>
        <v/>
      </c>
      <c r="U254" s="204" t="str">
        <f>IF(AND(ISNUMBER('Precision '!U256),K$3="Y"),'Precision '!U256,"")</f>
        <v/>
      </c>
      <c r="V254" s="204" t="str">
        <f>IF(AND(ISNUMBER('Precision '!V256),L$3="Y"),'Precision '!V256,"")</f>
        <v/>
      </c>
      <c r="W254" s="204" t="str">
        <f>IF(AND(ISNUMBER('Precision '!W256),M$3="Y"),'Precision '!W256,"")</f>
        <v/>
      </c>
      <c r="X254" s="204" t="str">
        <f>IF(AND(ISNUMBER('Precision '!X256),N$3="Y"),'Precision '!X256,"")</f>
        <v/>
      </c>
      <c r="Y254" s="204" t="str">
        <f>IF(AND(ISNUMBER('Precision '!Y256),O$3="Y"),'Precision '!Y256,"")</f>
        <v/>
      </c>
      <c r="Z254" s="204" t="str">
        <f>IF(AND(ISNUMBER('Precision '!Z256),P$3="Y"),'Precision '!Z256,"")</f>
        <v/>
      </c>
      <c r="AA254" s="204"/>
      <c r="AB254" s="204"/>
      <c r="AC254" s="204"/>
      <c r="AD254" s="204"/>
      <c r="AE254" s="300">
        <v>218</v>
      </c>
      <c r="AF254" s="209" t="e">
        <f>IF(OR(ISBLANK('Precision '!C256),E$2="N"),NA(),'Precision '!C256)</f>
        <v>#N/A</v>
      </c>
      <c r="AG254" s="209" t="e">
        <f>IF(OR(ISBLANK('Precision '!D256),F$2="N"),NA(),'Precision '!D256)</f>
        <v>#N/A</v>
      </c>
      <c r="AH254" s="209" t="e">
        <f>IF(OR(ISBLANK('Precision '!E256),G$2="N"),NA(),'Precision '!E256)</f>
        <v>#N/A</v>
      </c>
      <c r="AI254" s="209" t="e">
        <f>IF(OR(ISBLANK('Precision '!F256),H$2="N"),NA(),'Precision '!F256)</f>
        <v>#N/A</v>
      </c>
      <c r="AJ254" s="209" t="e">
        <f>IF(OR(ISBLANK('Precision '!G256),I$2="N"),NA(),'Precision '!G256)</f>
        <v>#N/A</v>
      </c>
      <c r="AK254" s="209" t="e">
        <f>IF(OR(ISBLANK('Precision '!H256),J$2="N"),NA(),'Precision '!H256)</f>
        <v>#N/A</v>
      </c>
      <c r="AL254" s="209" t="e">
        <f>IF(OR(ISBLANK('Precision '!I256),K$2="N"),NA(),'Precision '!I256)</f>
        <v>#N/A</v>
      </c>
      <c r="AM254" s="209" t="e">
        <f>IF(OR(ISBLANK('Precision '!J256),L$2="N"),NA(),'Precision '!J256)</f>
        <v>#N/A</v>
      </c>
      <c r="AN254" s="209" t="e">
        <f>IF(OR(ISBLANK('Precision '!K256),M$2="N"),NA(),'Precision '!K256)</f>
        <v>#N/A</v>
      </c>
      <c r="AO254" s="209" t="e">
        <f>IF(OR(ISBLANK('Precision '!L256),N$2="N"),NA(),'Precision '!L256)</f>
        <v>#N/A</v>
      </c>
      <c r="AP254" s="209" t="e">
        <f>IF(OR(ISBLANK('Precision '!M256),O$2="N"),NA(),'Precision '!M256)</f>
        <v>#N/A</v>
      </c>
      <c r="AQ254" s="209" t="e">
        <f>IF(OR(ISBLANK('Precision '!N256),P$2="N"),NA(),'Precision '!N256)</f>
        <v>#N/A</v>
      </c>
      <c r="AR254" s="209" t="e">
        <f>IF(OR(ISBLANK('Precision '!O256),E$3="N"),NA(),'Precision '!O256)</f>
        <v>#N/A</v>
      </c>
      <c r="AS254" s="209" t="e">
        <f>IF(OR(ISBLANK('Precision '!P256),F$3="N"),NA(),'Precision '!P256)</f>
        <v>#N/A</v>
      </c>
      <c r="AT254" s="209" t="e">
        <f>IF(OR(ISBLANK('Precision '!Q256),G$3="N"),NA(),'Precision '!Q256)</f>
        <v>#N/A</v>
      </c>
      <c r="AU254" s="209" t="e">
        <f>IF(OR(ISBLANK('Precision '!R256),H$3="N"),NA(),'Precision '!R256)</f>
        <v>#N/A</v>
      </c>
      <c r="AV254" s="209" t="e">
        <f>IF(OR(ISBLANK('Precision '!S256),I$3="N"),NA(),'Precision '!S256)</f>
        <v>#N/A</v>
      </c>
      <c r="AW254" s="209" t="e">
        <f>IF(OR(ISBLANK('Precision '!T256),J$3="N"),NA(),'Precision '!T256)</f>
        <v>#N/A</v>
      </c>
      <c r="AX254" s="209" t="e">
        <f>IF(OR(ISBLANK('Precision '!U256),K$3="N"),NA(),'Precision '!U256)</f>
        <v>#N/A</v>
      </c>
      <c r="AY254" s="209" t="e">
        <f>IF(OR(ISBLANK('Precision '!V256),L$3="N"),NA(),'Precision '!V256)</f>
        <v>#N/A</v>
      </c>
      <c r="AZ254" s="209" t="e">
        <f>IF(OR(ISBLANK('Precision '!W256),M$3="N"),NA(),'Precision '!W256)</f>
        <v>#N/A</v>
      </c>
      <c r="BA254" s="209" t="e">
        <f>IF(OR(ISBLANK('Precision '!X256),N$3="N"),NA(),'Precision '!X256)</f>
        <v>#N/A</v>
      </c>
      <c r="BB254" s="209" t="e">
        <f>IF(OR(ISBLANK('Precision '!Y256),O$3="N"),NA(),'Precision '!Y256)</f>
        <v>#N/A</v>
      </c>
      <c r="BC254" s="209" t="e">
        <f>IF(OR(ISBLANK('Precision '!Z256),P$3="N"),NA(),'Precision '!Z256)</f>
        <v>#N/A</v>
      </c>
      <c r="BD254" s="204"/>
      <c r="BE254" s="204"/>
      <c r="BF254" s="204"/>
      <c r="BG254" s="204"/>
      <c r="BH254" s="204"/>
    </row>
    <row r="255" spans="1:60" x14ac:dyDescent="0.2">
      <c r="A255" s="204"/>
      <c r="B255" s="204"/>
      <c r="C255" s="204" t="str">
        <f>IF(AND(ISNUMBER('Precision '!C257),E$2="Y"),'Precision '!C257,"")</f>
        <v/>
      </c>
      <c r="D255" s="204" t="str">
        <f>IF(AND(ISNUMBER('Precision '!D257),F$2="Y"),'Precision '!D257,"")</f>
        <v/>
      </c>
      <c r="E255" s="204" t="str">
        <f>IF(AND(ISNUMBER('Precision '!E257),G$2="Y"),'Precision '!E257,"")</f>
        <v/>
      </c>
      <c r="F255" s="204" t="str">
        <f>IF(AND(ISNUMBER('Precision '!F257),H$2="Y"),'Precision '!F257,"")</f>
        <v/>
      </c>
      <c r="G255" s="204" t="str">
        <f>IF(AND(ISNUMBER('Precision '!G257),I$2="Y"),'Precision '!G257,"")</f>
        <v/>
      </c>
      <c r="H255" s="204" t="str">
        <f>IF(AND(ISNUMBER('Precision '!H257),J$2="Y"),'Precision '!H257,"")</f>
        <v/>
      </c>
      <c r="I255" s="204" t="str">
        <f>IF(AND(ISNUMBER('Precision '!I257),K$2="Y"),'Precision '!I257,"")</f>
        <v/>
      </c>
      <c r="J255" s="204" t="str">
        <f>IF(AND(ISNUMBER('Precision '!J257),L$2="Y"),'Precision '!J257,"")</f>
        <v/>
      </c>
      <c r="K255" s="204" t="str">
        <f>IF(AND(ISNUMBER('Precision '!K257),M$2="Y"),'Precision '!K257,"")</f>
        <v/>
      </c>
      <c r="L255" s="204" t="str">
        <f>IF(AND(ISNUMBER('Precision '!L257),N$2="Y"),'Precision '!L257,"")</f>
        <v/>
      </c>
      <c r="M255" s="204" t="str">
        <f>IF(AND(ISNUMBER('Precision '!M257),O$2="Y"),'Precision '!M257,"")</f>
        <v/>
      </c>
      <c r="N255" s="204" t="str">
        <f>IF(AND(ISNUMBER('Precision '!N257),P$2="Y"),'Precision '!N257,"")</f>
        <v/>
      </c>
      <c r="O255" s="204" t="str">
        <f>IF(AND(ISNUMBER('Precision '!O257),E$3="Y"),'Precision '!O257,"")</f>
        <v/>
      </c>
      <c r="P255" s="204" t="str">
        <f>IF(AND(ISNUMBER('Precision '!P257),F$3="Y"),'Precision '!P257,"")</f>
        <v/>
      </c>
      <c r="Q255" s="204" t="str">
        <f>IF(AND(ISNUMBER('Precision '!Q257),G$3="Y"),'Precision '!Q257,"")</f>
        <v/>
      </c>
      <c r="R255" s="204" t="str">
        <f>IF(AND(ISNUMBER('Precision '!R257),H$3="Y"),'Precision '!R257,"")</f>
        <v/>
      </c>
      <c r="S255" s="204" t="str">
        <f>IF(AND(ISNUMBER('Precision '!S257),I$3="Y"),'Precision '!S257,"")</f>
        <v/>
      </c>
      <c r="T255" s="204" t="str">
        <f>IF(AND(ISNUMBER('Precision '!T257),J$3="Y"),'Precision '!T257,"")</f>
        <v/>
      </c>
      <c r="U255" s="204" t="str">
        <f>IF(AND(ISNUMBER('Precision '!U257),K$3="Y"),'Precision '!U257,"")</f>
        <v/>
      </c>
      <c r="V255" s="204" t="str">
        <f>IF(AND(ISNUMBER('Precision '!V257),L$3="Y"),'Precision '!V257,"")</f>
        <v/>
      </c>
      <c r="W255" s="204" t="str">
        <f>IF(AND(ISNUMBER('Precision '!W257),M$3="Y"),'Precision '!W257,"")</f>
        <v/>
      </c>
      <c r="X255" s="204" t="str">
        <f>IF(AND(ISNUMBER('Precision '!X257),N$3="Y"),'Precision '!X257,"")</f>
        <v/>
      </c>
      <c r="Y255" s="204" t="str">
        <f>IF(AND(ISNUMBER('Precision '!Y257),O$3="Y"),'Precision '!Y257,"")</f>
        <v/>
      </c>
      <c r="Z255" s="204" t="str">
        <f>IF(AND(ISNUMBER('Precision '!Z257),P$3="Y"),'Precision '!Z257,"")</f>
        <v/>
      </c>
      <c r="AA255" s="204"/>
      <c r="AB255" s="204"/>
      <c r="AC255" s="204"/>
      <c r="AD255" s="204"/>
      <c r="AE255" s="300">
        <v>219</v>
      </c>
      <c r="AF255" s="209" t="e">
        <f>IF(OR(ISBLANK('Precision '!C257),E$2="N"),NA(),'Precision '!C257)</f>
        <v>#N/A</v>
      </c>
      <c r="AG255" s="209" t="e">
        <f>IF(OR(ISBLANK('Precision '!D257),F$2="N"),NA(),'Precision '!D257)</f>
        <v>#N/A</v>
      </c>
      <c r="AH255" s="209" t="e">
        <f>IF(OR(ISBLANK('Precision '!E257),G$2="N"),NA(),'Precision '!E257)</f>
        <v>#N/A</v>
      </c>
      <c r="AI255" s="209" t="e">
        <f>IF(OR(ISBLANK('Precision '!F257),H$2="N"),NA(),'Precision '!F257)</f>
        <v>#N/A</v>
      </c>
      <c r="AJ255" s="209" t="e">
        <f>IF(OR(ISBLANK('Precision '!G257),I$2="N"),NA(),'Precision '!G257)</f>
        <v>#N/A</v>
      </c>
      <c r="AK255" s="209" t="e">
        <f>IF(OR(ISBLANK('Precision '!H257),J$2="N"),NA(),'Precision '!H257)</f>
        <v>#N/A</v>
      </c>
      <c r="AL255" s="209" t="e">
        <f>IF(OR(ISBLANK('Precision '!I257),K$2="N"),NA(),'Precision '!I257)</f>
        <v>#N/A</v>
      </c>
      <c r="AM255" s="209" t="e">
        <f>IF(OR(ISBLANK('Precision '!J257),L$2="N"),NA(),'Precision '!J257)</f>
        <v>#N/A</v>
      </c>
      <c r="AN255" s="209" t="e">
        <f>IF(OR(ISBLANK('Precision '!K257),M$2="N"),NA(),'Precision '!K257)</f>
        <v>#N/A</v>
      </c>
      <c r="AO255" s="209" t="e">
        <f>IF(OR(ISBLANK('Precision '!L257),N$2="N"),NA(),'Precision '!L257)</f>
        <v>#N/A</v>
      </c>
      <c r="AP255" s="209" t="e">
        <f>IF(OR(ISBLANK('Precision '!M257),O$2="N"),NA(),'Precision '!M257)</f>
        <v>#N/A</v>
      </c>
      <c r="AQ255" s="209" t="e">
        <f>IF(OR(ISBLANK('Precision '!N257),P$2="N"),NA(),'Precision '!N257)</f>
        <v>#N/A</v>
      </c>
      <c r="AR255" s="209" t="e">
        <f>IF(OR(ISBLANK('Precision '!O257),E$3="N"),NA(),'Precision '!O257)</f>
        <v>#N/A</v>
      </c>
      <c r="AS255" s="209" t="e">
        <f>IF(OR(ISBLANK('Precision '!P257),F$3="N"),NA(),'Precision '!P257)</f>
        <v>#N/A</v>
      </c>
      <c r="AT255" s="209" t="e">
        <f>IF(OR(ISBLANK('Precision '!Q257),G$3="N"),NA(),'Precision '!Q257)</f>
        <v>#N/A</v>
      </c>
      <c r="AU255" s="209" t="e">
        <f>IF(OR(ISBLANK('Precision '!R257),H$3="N"),NA(),'Precision '!R257)</f>
        <v>#N/A</v>
      </c>
      <c r="AV255" s="209" t="e">
        <f>IF(OR(ISBLANK('Precision '!S257),I$3="N"),NA(),'Precision '!S257)</f>
        <v>#N/A</v>
      </c>
      <c r="AW255" s="209" t="e">
        <f>IF(OR(ISBLANK('Precision '!T257),J$3="N"),NA(),'Precision '!T257)</f>
        <v>#N/A</v>
      </c>
      <c r="AX255" s="209" t="e">
        <f>IF(OR(ISBLANK('Precision '!U257),K$3="N"),NA(),'Precision '!U257)</f>
        <v>#N/A</v>
      </c>
      <c r="AY255" s="209" t="e">
        <f>IF(OR(ISBLANK('Precision '!V257),L$3="N"),NA(),'Precision '!V257)</f>
        <v>#N/A</v>
      </c>
      <c r="AZ255" s="209" t="e">
        <f>IF(OR(ISBLANK('Precision '!W257),M$3="N"),NA(),'Precision '!W257)</f>
        <v>#N/A</v>
      </c>
      <c r="BA255" s="209" t="e">
        <f>IF(OR(ISBLANK('Precision '!X257),N$3="N"),NA(),'Precision '!X257)</f>
        <v>#N/A</v>
      </c>
      <c r="BB255" s="209" t="e">
        <f>IF(OR(ISBLANK('Precision '!Y257),O$3="N"),NA(),'Precision '!Y257)</f>
        <v>#N/A</v>
      </c>
      <c r="BC255" s="209" t="e">
        <f>IF(OR(ISBLANK('Precision '!Z257),P$3="N"),NA(),'Precision '!Z257)</f>
        <v>#N/A</v>
      </c>
      <c r="BD255" s="204"/>
      <c r="BE255" s="204"/>
      <c r="BF255" s="204"/>
      <c r="BG255" s="204"/>
      <c r="BH255" s="204"/>
    </row>
    <row r="256" spans="1:60" x14ac:dyDescent="0.2">
      <c r="A256" s="204"/>
      <c r="B256" s="204"/>
      <c r="C256" s="204" t="str">
        <f>IF(AND(ISNUMBER('Precision '!C258),E$2="Y"),'Precision '!C258,"")</f>
        <v/>
      </c>
      <c r="D256" s="204" t="str">
        <f>IF(AND(ISNUMBER('Precision '!D258),F$2="Y"),'Precision '!D258,"")</f>
        <v/>
      </c>
      <c r="E256" s="204" t="str">
        <f>IF(AND(ISNUMBER('Precision '!E258),G$2="Y"),'Precision '!E258,"")</f>
        <v/>
      </c>
      <c r="F256" s="204" t="str">
        <f>IF(AND(ISNUMBER('Precision '!F258),H$2="Y"),'Precision '!F258,"")</f>
        <v/>
      </c>
      <c r="G256" s="204" t="str">
        <f>IF(AND(ISNUMBER('Precision '!G258),I$2="Y"),'Precision '!G258,"")</f>
        <v/>
      </c>
      <c r="H256" s="204" t="str">
        <f>IF(AND(ISNUMBER('Precision '!H258),J$2="Y"),'Precision '!H258,"")</f>
        <v/>
      </c>
      <c r="I256" s="204" t="str">
        <f>IF(AND(ISNUMBER('Precision '!I258),K$2="Y"),'Precision '!I258,"")</f>
        <v/>
      </c>
      <c r="J256" s="204" t="str">
        <f>IF(AND(ISNUMBER('Precision '!J258),L$2="Y"),'Precision '!J258,"")</f>
        <v/>
      </c>
      <c r="K256" s="204" t="str">
        <f>IF(AND(ISNUMBER('Precision '!K258),M$2="Y"),'Precision '!K258,"")</f>
        <v/>
      </c>
      <c r="L256" s="204" t="str">
        <f>IF(AND(ISNUMBER('Precision '!L258),N$2="Y"),'Precision '!L258,"")</f>
        <v/>
      </c>
      <c r="M256" s="204" t="str">
        <f>IF(AND(ISNUMBER('Precision '!M258),O$2="Y"),'Precision '!M258,"")</f>
        <v/>
      </c>
      <c r="N256" s="204" t="str">
        <f>IF(AND(ISNUMBER('Precision '!N258),P$2="Y"),'Precision '!N258,"")</f>
        <v/>
      </c>
      <c r="O256" s="204" t="str">
        <f>IF(AND(ISNUMBER('Precision '!O258),E$3="Y"),'Precision '!O258,"")</f>
        <v/>
      </c>
      <c r="P256" s="204" t="str">
        <f>IF(AND(ISNUMBER('Precision '!P258),F$3="Y"),'Precision '!P258,"")</f>
        <v/>
      </c>
      <c r="Q256" s="204" t="str">
        <f>IF(AND(ISNUMBER('Precision '!Q258),G$3="Y"),'Precision '!Q258,"")</f>
        <v/>
      </c>
      <c r="R256" s="204" t="str">
        <f>IF(AND(ISNUMBER('Precision '!R258),H$3="Y"),'Precision '!R258,"")</f>
        <v/>
      </c>
      <c r="S256" s="204" t="str">
        <f>IF(AND(ISNUMBER('Precision '!S258),I$3="Y"),'Precision '!S258,"")</f>
        <v/>
      </c>
      <c r="T256" s="204" t="str">
        <f>IF(AND(ISNUMBER('Precision '!T258),J$3="Y"),'Precision '!T258,"")</f>
        <v/>
      </c>
      <c r="U256" s="204" t="str">
        <f>IF(AND(ISNUMBER('Precision '!U258),K$3="Y"),'Precision '!U258,"")</f>
        <v/>
      </c>
      <c r="V256" s="204" t="str">
        <f>IF(AND(ISNUMBER('Precision '!V258),L$3="Y"),'Precision '!V258,"")</f>
        <v/>
      </c>
      <c r="W256" s="204" t="str">
        <f>IF(AND(ISNUMBER('Precision '!W258),M$3="Y"),'Precision '!W258,"")</f>
        <v/>
      </c>
      <c r="X256" s="204" t="str">
        <f>IF(AND(ISNUMBER('Precision '!X258),N$3="Y"),'Precision '!X258,"")</f>
        <v/>
      </c>
      <c r="Y256" s="204" t="str">
        <f>IF(AND(ISNUMBER('Precision '!Y258),O$3="Y"),'Precision '!Y258,"")</f>
        <v/>
      </c>
      <c r="Z256" s="204" t="str">
        <f>IF(AND(ISNUMBER('Precision '!Z258),P$3="Y"),'Precision '!Z258,"")</f>
        <v/>
      </c>
      <c r="AA256" s="204"/>
      <c r="AB256" s="204"/>
      <c r="AC256" s="204"/>
      <c r="AD256" s="204"/>
      <c r="AE256" s="300">
        <v>220</v>
      </c>
      <c r="AF256" s="209" t="e">
        <f>IF(OR(ISBLANK('Precision '!C258),E$2="N"),NA(),'Precision '!C258)</f>
        <v>#N/A</v>
      </c>
      <c r="AG256" s="209" t="e">
        <f>IF(OR(ISBLANK('Precision '!D258),F$2="N"),NA(),'Precision '!D258)</f>
        <v>#N/A</v>
      </c>
      <c r="AH256" s="209" t="e">
        <f>IF(OR(ISBLANK('Precision '!E258),G$2="N"),NA(),'Precision '!E258)</f>
        <v>#N/A</v>
      </c>
      <c r="AI256" s="209" t="e">
        <f>IF(OR(ISBLANK('Precision '!F258),H$2="N"),NA(),'Precision '!F258)</f>
        <v>#N/A</v>
      </c>
      <c r="AJ256" s="209" t="e">
        <f>IF(OR(ISBLANK('Precision '!G258),I$2="N"),NA(),'Precision '!G258)</f>
        <v>#N/A</v>
      </c>
      <c r="AK256" s="209" t="e">
        <f>IF(OR(ISBLANK('Precision '!H258),J$2="N"),NA(),'Precision '!H258)</f>
        <v>#N/A</v>
      </c>
      <c r="AL256" s="209" t="e">
        <f>IF(OR(ISBLANK('Precision '!I258),K$2="N"),NA(),'Precision '!I258)</f>
        <v>#N/A</v>
      </c>
      <c r="AM256" s="209" t="e">
        <f>IF(OR(ISBLANK('Precision '!J258),L$2="N"),NA(),'Precision '!J258)</f>
        <v>#N/A</v>
      </c>
      <c r="AN256" s="209" t="e">
        <f>IF(OR(ISBLANK('Precision '!K258),M$2="N"),NA(),'Precision '!K258)</f>
        <v>#N/A</v>
      </c>
      <c r="AO256" s="209" t="e">
        <f>IF(OR(ISBLANK('Precision '!L258),N$2="N"),NA(),'Precision '!L258)</f>
        <v>#N/A</v>
      </c>
      <c r="AP256" s="209" t="e">
        <f>IF(OR(ISBLANK('Precision '!M258),O$2="N"),NA(),'Precision '!M258)</f>
        <v>#N/A</v>
      </c>
      <c r="AQ256" s="209" t="e">
        <f>IF(OR(ISBLANK('Precision '!N258),P$2="N"),NA(),'Precision '!N258)</f>
        <v>#N/A</v>
      </c>
      <c r="AR256" s="209" t="e">
        <f>IF(OR(ISBLANK('Precision '!O258),E$3="N"),NA(),'Precision '!O258)</f>
        <v>#N/A</v>
      </c>
      <c r="AS256" s="209" t="e">
        <f>IF(OR(ISBLANK('Precision '!P258),F$3="N"),NA(),'Precision '!P258)</f>
        <v>#N/A</v>
      </c>
      <c r="AT256" s="209" t="e">
        <f>IF(OR(ISBLANK('Precision '!Q258),G$3="N"),NA(),'Precision '!Q258)</f>
        <v>#N/A</v>
      </c>
      <c r="AU256" s="209" t="e">
        <f>IF(OR(ISBLANK('Precision '!R258),H$3="N"),NA(),'Precision '!R258)</f>
        <v>#N/A</v>
      </c>
      <c r="AV256" s="209" t="e">
        <f>IF(OR(ISBLANK('Precision '!S258),I$3="N"),NA(),'Precision '!S258)</f>
        <v>#N/A</v>
      </c>
      <c r="AW256" s="209" t="e">
        <f>IF(OR(ISBLANK('Precision '!T258),J$3="N"),NA(),'Precision '!T258)</f>
        <v>#N/A</v>
      </c>
      <c r="AX256" s="209" t="e">
        <f>IF(OR(ISBLANK('Precision '!U258),K$3="N"),NA(),'Precision '!U258)</f>
        <v>#N/A</v>
      </c>
      <c r="AY256" s="209" t="e">
        <f>IF(OR(ISBLANK('Precision '!V258),L$3="N"),NA(),'Precision '!V258)</f>
        <v>#N/A</v>
      </c>
      <c r="AZ256" s="209" t="e">
        <f>IF(OR(ISBLANK('Precision '!W258),M$3="N"),NA(),'Precision '!W258)</f>
        <v>#N/A</v>
      </c>
      <c r="BA256" s="209" t="e">
        <f>IF(OR(ISBLANK('Precision '!X258),N$3="N"),NA(),'Precision '!X258)</f>
        <v>#N/A</v>
      </c>
      <c r="BB256" s="209" t="e">
        <f>IF(OR(ISBLANK('Precision '!Y258),O$3="N"),NA(),'Precision '!Y258)</f>
        <v>#N/A</v>
      </c>
      <c r="BC256" s="209" t="e">
        <f>IF(OR(ISBLANK('Precision '!Z258),P$3="N"),NA(),'Precision '!Z258)</f>
        <v>#N/A</v>
      </c>
      <c r="BD256" s="204"/>
      <c r="BE256" s="204"/>
      <c r="BF256" s="204"/>
      <c r="BG256" s="204"/>
      <c r="BH256" s="204"/>
    </row>
    <row r="257" spans="1:60" x14ac:dyDescent="0.2">
      <c r="A257" s="204"/>
      <c r="B257" s="204"/>
      <c r="C257" s="204" t="str">
        <f>IF(AND(ISNUMBER('Precision '!C259),E$2="Y"),'Precision '!C259,"")</f>
        <v/>
      </c>
      <c r="D257" s="204" t="str">
        <f>IF(AND(ISNUMBER('Precision '!D259),F$2="Y"),'Precision '!D259,"")</f>
        <v/>
      </c>
      <c r="E257" s="204" t="str">
        <f>IF(AND(ISNUMBER('Precision '!E259),G$2="Y"),'Precision '!E259,"")</f>
        <v/>
      </c>
      <c r="F257" s="204" t="str">
        <f>IF(AND(ISNUMBER('Precision '!F259),H$2="Y"),'Precision '!F259,"")</f>
        <v/>
      </c>
      <c r="G257" s="204" t="str">
        <f>IF(AND(ISNUMBER('Precision '!G259),I$2="Y"),'Precision '!G259,"")</f>
        <v/>
      </c>
      <c r="H257" s="204" t="str">
        <f>IF(AND(ISNUMBER('Precision '!H259),J$2="Y"),'Precision '!H259,"")</f>
        <v/>
      </c>
      <c r="I257" s="204" t="str">
        <f>IF(AND(ISNUMBER('Precision '!I259),K$2="Y"),'Precision '!I259,"")</f>
        <v/>
      </c>
      <c r="J257" s="204" t="str">
        <f>IF(AND(ISNUMBER('Precision '!J259),L$2="Y"),'Precision '!J259,"")</f>
        <v/>
      </c>
      <c r="K257" s="204" t="str">
        <f>IF(AND(ISNUMBER('Precision '!K259),M$2="Y"),'Precision '!K259,"")</f>
        <v/>
      </c>
      <c r="L257" s="204" t="str">
        <f>IF(AND(ISNUMBER('Precision '!L259),N$2="Y"),'Precision '!L259,"")</f>
        <v/>
      </c>
      <c r="M257" s="204" t="str">
        <f>IF(AND(ISNUMBER('Precision '!M259),O$2="Y"),'Precision '!M259,"")</f>
        <v/>
      </c>
      <c r="N257" s="204" t="str">
        <f>IF(AND(ISNUMBER('Precision '!N259),P$2="Y"),'Precision '!N259,"")</f>
        <v/>
      </c>
      <c r="O257" s="204" t="str">
        <f>IF(AND(ISNUMBER('Precision '!O259),E$3="Y"),'Precision '!O259,"")</f>
        <v/>
      </c>
      <c r="P257" s="204" t="str">
        <f>IF(AND(ISNUMBER('Precision '!P259),F$3="Y"),'Precision '!P259,"")</f>
        <v/>
      </c>
      <c r="Q257" s="204" t="str">
        <f>IF(AND(ISNUMBER('Precision '!Q259),G$3="Y"),'Precision '!Q259,"")</f>
        <v/>
      </c>
      <c r="R257" s="204" t="str">
        <f>IF(AND(ISNUMBER('Precision '!R259),H$3="Y"),'Precision '!R259,"")</f>
        <v/>
      </c>
      <c r="S257" s="204" t="str">
        <f>IF(AND(ISNUMBER('Precision '!S259),I$3="Y"),'Precision '!S259,"")</f>
        <v/>
      </c>
      <c r="T257" s="204" t="str">
        <f>IF(AND(ISNUMBER('Precision '!T259),J$3="Y"),'Precision '!T259,"")</f>
        <v/>
      </c>
      <c r="U257" s="204" t="str">
        <f>IF(AND(ISNUMBER('Precision '!U259),K$3="Y"),'Precision '!U259,"")</f>
        <v/>
      </c>
      <c r="V257" s="204" t="str">
        <f>IF(AND(ISNUMBER('Precision '!V259),L$3="Y"),'Precision '!V259,"")</f>
        <v/>
      </c>
      <c r="W257" s="204" t="str">
        <f>IF(AND(ISNUMBER('Precision '!W259),M$3="Y"),'Precision '!W259,"")</f>
        <v/>
      </c>
      <c r="X257" s="204" t="str">
        <f>IF(AND(ISNUMBER('Precision '!X259),N$3="Y"),'Precision '!X259,"")</f>
        <v/>
      </c>
      <c r="Y257" s="204" t="str">
        <f>IF(AND(ISNUMBER('Precision '!Y259),O$3="Y"),'Precision '!Y259,"")</f>
        <v/>
      </c>
      <c r="Z257" s="204" t="str">
        <f>IF(AND(ISNUMBER('Precision '!Z259),P$3="Y"),'Precision '!Z259,"")</f>
        <v/>
      </c>
      <c r="AA257" s="204"/>
      <c r="AB257" s="204"/>
      <c r="AC257" s="204"/>
      <c r="AD257" s="204"/>
      <c r="AE257" s="300">
        <v>221</v>
      </c>
      <c r="AF257" s="209" t="e">
        <f>IF(OR(ISBLANK('Precision '!C259),E$2="N"),NA(),'Precision '!C259)</f>
        <v>#N/A</v>
      </c>
      <c r="AG257" s="209" t="e">
        <f>IF(OR(ISBLANK('Precision '!D259),F$2="N"),NA(),'Precision '!D259)</f>
        <v>#N/A</v>
      </c>
      <c r="AH257" s="209" t="e">
        <f>IF(OR(ISBLANK('Precision '!E259),G$2="N"),NA(),'Precision '!E259)</f>
        <v>#N/A</v>
      </c>
      <c r="AI257" s="209" t="e">
        <f>IF(OR(ISBLANK('Precision '!F259),H$2="N"),NA(),'Precision '!F259)</f>
        <v>#N/A</v>
      </c>
      <c r="AJ257" s="209" t="e">
        <f>IF(OR(ISBLANK('Precision '!G259),I$2="N"),NA(),'Precision '!G259)</f>
        <v>#N/A</v>
      </c>
      <c r="AK257" s="209" t="e">
        <f>IF(OR(ISBLANK('Precision '!H259),J$2="N"),NA(),'Precision '!H259)</f>
        <v>#N/A</v>
      </c>
      <c r="AL257" s="209" t="e">
        <f>IF(OR(ISBLANK('Precision '!I259),K$2="N"),NA(),'Precision '!I259)</f>
        <v>#N/A</v>
      </c>
      <c r="AM257" s="209" t="e">
        <f>IF(OR(ISBLANK('Precision '!J259),L$2="N"),NA(),'Precision '!J259)</f>
        <v>#N/A</v>
      </c>
      <c r="AN257" s="209" t="e">
        <f>IF(OR(ISBLANK('Precision '!K259),M$2="N"),NA(),'Precision '!K259)</f>
        <v>#N/A</v>
      </c>
      <c r="AO257" s="209" t="e">
        <f>IF(OR(ISBLANK('Precision '!L259),N$2="N"),NA(),'Precision '!L259)</f>
        <v>#N/A</v>
      </c>
      <c r="AP257" s="209" t="e">
        <f>IF(OR(ISBLANK('Precision '!M259),O$2="N"),NA(),'Precision '!M259)</f>
        <v>#N/A</v>
      </c>
      <c r="AQ257" s="209" t="e">
        <f>IF(OR(ISBLANK('Precision '!N259),P$2="N"),NA(),'Precision '!N259)</f>
        <v>#N/A</v>
      </c>
      <c r="AR257" s="209" t="e">
        <f>IF(OR(ISBLANK('Precision '!O259),E$3="N"),NA(),'Precision '!O259)</f>
        <v>#N/A</v>
      </c>
      <c r="AS257" s="209" t="e">
        <f>IF(OR(ISBLANK('Precision '!P259),F$3="N"),NA(),'Precision '!P259)</f>
        <v>#N/A</v>
      </c>
      <c r="AT257" s="209" t="e">
        <f>IF(OR(ISBLANK('Precision '!Q259),G$3="N"),NA(),'Precision '!Q259)</f>
        <v>#N/A</v>
      </c>
      <c r="AU257" s="209" t="e">
        <f>IF(OR(ISBLANK('Precision '!R259),H$3="N"),NA(),'Precision '!R259)</f>
        <v>#N/A</v>
      </c>
      <c r="AV257" s="209" t="e">
        <f>IF(OR(ISBLANK('Precision '!S259),I$3="N"),NA(),'Precision '!S259)</f>
        <v>#N/A</v>
      </c>
      <c r="AW257" s="209" t="e">
        <f>IF(OR(ISBLANK('Precision '!T259),J$3="N"),NA(),'Precision '!T259)</f>
        <v>#N/A</v>
      </c>
      <c r="AX257" s="209" t="e">
        <f>IF(OR(ISBLANK('Precision '!U259),K$3="N"),NA(),'Precision '!U259)</f>
        <v>#N/A</v>
      </c>
      <c r="AY257" s="209" t="e">
        <f>IF(OR(ISBLANK('Precision '!V259),L$3="N"),NA(),'Precision '!V259)</f>
        <v>#N/A</v>
      </c>
      <c r="AZ257" s="209" t="e">
        <f>IF(OR(ISBLANK('Precision '!W259),M$3="N"),NA(),'Precision '!W259)</f>
        <v>#N/A</v>
      </c>
      <c r="BA257" s="209" t="e">
        <f>IF(OR(ISBLANK('Precision '!X259),N$3="N"),NA(),'Precision '!X259)</f>
        <v>#N/A</v>
      </c>
      <c r="BB257" s="209" t="e">
        <f>IF(OR(ISBLANK('Precision '!Y259),O$3="N"),NA(),'Precision '!Y259)</f>
        <v>#N/A</v>
      </c>
      <c r="BC257" s="209" t="e">
        <f>IF(OR(ISBLANK('Precision '!Z259),P$3="N"),NA(),'Precision '!Z259)</f>
        <v>#N/A</v>
      </c>
      <c r="BD257" s="204"/>
      <c r="BE257" s="204"/>
      <c r="BF257" s="204"/>
      <c r="BG257" s="204"/>
      <c r="BH257" s="204"/>
    </row>
    <row r="258" spans="1:60" x14ac:dyDescent="0.2">
      <c r="A258" s="204"/>
      <c r="B258" s="204"/>
      <c r="C258" s="204" t="str">
        <f>IF(AND(ISNUMBER('Precision '!C260),E$2="Y"),'Precision '!C260,"")</f>
        <v/>
      </c>
      <c r="D258" s="204" t="str">
        <f>IF(AND(ISNUMBER('Precision '!D260),F$2="Y"),'Precision '!D260,"")</f>
        <v/>
      </c>
      <c r="E258" s="204" t="str">
        <f>IF(AND(ISNUMBER('Precision '!E260),G$2="Y"),'Precision '!E260,"")</f>
        <v/>
      </c>
      <c r="F258" s="204" t="str">
        <f>IF(AND(ISNUMBER('Precision '!F260),H$2="Y"),'Precision '!F260,"")</f>
        <v/>
      </c>
      <c r="G258" s="204" t="str">
        <f>IF(AND(ISNUMBER('Precision '!G260),I$2="Y"),'Precision '!G260,"")</f>
        <v/>
      </c>
      <c r="H258" s="204" t="str">
        <f>IF(AND(ISNUMBER('Precision '!H260),J$2="Y"),'Precision '!H260,"")</f>
        <v/>
      </c>
      <c r="I258" s="204" t="str">
        <f>IF(AND(ISNUMBER('Precision '!I260),K$2="Y"),'Precision '!I260,"")</f>
        <v/>
      </c>
      <c r="J258" s="204" t="str">
        <f>IF(AND(ISNUMBER('Precision '!J260),L$2="Y"),'Precision '!J260,"")</f>
        <v/>
      </c>
      <c r="K258" s="204" t="str">
        <f>IF(AND(ISNUMBER('Precision '!K260),M$2="Y"),'Precision '!K260,"")</f>
        <v/>
      </c>
      <c r="L258" s="204" t="str">
        <f>IF(AND(ISNUMBER('Precision '!L260),N$2="Y"),'Precision '!L260,"")</f>
        <v/>
      </c>
      <c r="M258" s="204" t="str">
        <f>IF(AND(ISNUMBER('Precision '!M260),O$2="Y"),'Precision '!M260,"")</f>
        <v/>
      </c>
      <c r="N258" s="204" t="str">
        <f>IF(AND(ISNUMBER('Precision '!N260),P$2="Y"),'Precision '!N260,"")</f>
        <v/>
      </c>
      <c r="O258" s="204" t="str">
        <f>IF(AND(ISNUMBER('Precision '!O260),E$3="Y"),'Precision '!O260,"")</f>
        <v/>
      </c>
      <c r="P258" s="204" t="str">
        <f>IF(AND(ISNUMBER('Precision '!P260),F$3="Y"),'Precision '!P260,"")</f>
        <v/>
      </c>
      <c r="Q258" s="204" t="str">
        <f>IF(AND(ISNUMBER('Precision '!Q260),G$3="Y"),'Precision '!Q260,"")</f>
        <v/>
      </c>
      <c r="R258" s="204" t="str">
        <f>IF(AND(ISNUMBER('Precision '!R260),H$3="Y"),'Precision '!R260,"")</f>
        <v/>
      </c>
      <c r="S258" s="204" t="str">
        <f>IF(AND(ISNUMBER('Precision '!S260),I$3="Y"),'Precision '!S260,"")</f>
        <v/>
      </c>
      <c r="T258" s="204" t="str">
        <f>IF(AND(ISNUMBER('Precision '!T260),J$3="Y"),'Precision '!T260,"")</f>
        <v/>
      </c>
      <c r="U258" s="204" t="str">
        <f>IF(AND(ISNUMBER('Precision '!U260),K$3="Y"),'Precision '!U260,"")</f>
        <v/>
      </c>
      <c r="V258" s="204" t="str">
        <f>IF(AND(ISNUMBER('Precision '!V260),L$3="Y"),'Precision '!V260,"")</f>
        <v/>
      </c>
      <c r="W258" s="204" t="str">
        <f>IF(AND(ISNUMBER('Precision '!W260),M$3="Y"),'Precision '!W260,"")</f>
        <v/>
      </c>
      <c r="X258" s="204" t="str">
        <f>IF(AND(ISNUMBER('Precision '!X260),N$3="Y"),'Precision '!X260,"")</f>
        <v/>
      </c>
      <c r="Y258" s="204" t="str">
        <f>IF(AND(ISNUMBER('Precision '!Y260),O$3="Y"),'Precision '!Y260,"")</f>
        <v/>
      </c>
      <c r="Z258" s="204" t="str">
        <f>IF(AND(ISNUMBER('Precision '!Z260),P$3="Y"),'Precision '!Z260,"")</f>
        <v/>
      </c>
      <c r="AA258" s="204"/>
      <c r="AB258" s="204"/>
      <c r="AC258" s="204"/>
      <c r="AD258" s="204"/>
      <c r="AE258" s="300">
        <v>222</v>
      </c>
      <c r="AF258" s="209" t="e">
        <f>IF(OR(ISBLANK('Precision '!C260),E$2="N"),NA(),'Precision '!C260)</f>
        <v>#N/A</v>
      </c>
      <c r="AG258" s="209" t="e">
        <f>IF(OR(ISBLANK('Precision '!D260),F$2="N"),NA(),'Precision '!D260)</f>
        <v>#N/A</v>
      </c>
      <c r="AH258" s="209" t="e">
        <f>IF(OR(ISBLANK('Precision '!E260),G$2="N"),NA(),'Precision '!E260)</f>
        <v>#N/A</v>
      </c>
      <c r="AI258" s="209" t="e">
        <f>IF(OR(ISBLANK('Precision '!F260),H$2="N"),NA(),'Precision '!F260)</f>
        <v>#N/A</v>
      </c>
      <c r="AJ258" s="209" t="e">
        <f>IF(OR(ISBLANK('Precision '!G260),I$2="N"),NA(),'Precision '!G260)</f>
        <v>#N/A</v>
      </c>
      <c r="AK258" s="209" t="e">
        <f>IF(OR(ISBLANK('Precision '!H260),J$2="N"),NA(),'Precision '!H260)</f>
        <v>#N/A</v>
      </c>
      <c r="AL258" s="209" t="e">
        <f>IF(OR(ISBLANK('Precision '!I260),K$2="N"),NA(),'Precision '!I260)</f>
        <v>#N/A</v>
      </c>
      <c r="AM258" s="209" t="e">
        <f>IF(OR(ISBLANK('Precision '!J260),L$2="N"),NA(),'Precision '!J260)</f>
        <v>#N/A</v>
      </c>
      <c r="AN258" s="209" t="e">
        <f>IF(OR(ISBLANK('Precision '!K260),M$2="N"),NA(),'Precision '!K260)</f>
        <v>#N/A</v>
      </c>
      <c r="AO258" s="209" t="e">
        <f>IF(OR(ISBLANK('Precision '!L260),N$2="N"),NA(),'Precision '!L260)</f>
        <v>#N/A</v>
      </c>
      <c r="AP258" s="209" t="e">
        <f>IF(OR(ISBLANK('Precision '!M260),O$2="N"),NA(),'Precision '!M260)</f>
        <v>#N/A</v>
      </c>
      <c r="AQ258" s="209" t="e">
        <f>IF(OR(ISBLANK('Precision '!N260),P$2="N"),NA(),'Precision '!N260)</f>
        <v>#N/A</v>
      </c>
      <c r="AR258" s="209" t="e">
        <f>IF(OR(ISBLANK('Precision '!O260),E$3="N"),NA(),'Precision '!O260)</f>
        <v>#N/A</v>
      </c>
      <c r="AS258" s="209" t="e">
        <f>IF(OR(ISBLANK('Precision '!P260),F$3="N"),NA(),'Precision '!P260)</f>
        <v>#N/A</v>
      </c>
      <c r="AT258" s="209" t="e">
        <f>IF(OR(ISBLANK('Precision '!Q260),G$3="N"),NA(),'Precision '!Q260)</f>
        <v>#N/A</v>
      </c>
      <c r="AU258" s="209" t="e">
        <f>IF(OR(ISBLANK('Precision '!R260),H$3="N"),NA(),'Precision '!R260)</f>
        <v>#N/A</v>
      </c>
      <c r="AV258" s="209" t="e">
        <f>IF(OR(ISBLANK('Precision '!S260),I$3="N"),NA(),'Precision '!S260)</f>
        <v>#N/A</v>
      </c>
      <c r="AW258" s="209" t="e">
        <f>IF(OR(ISBLANK('Precision '!T260),J$3="N"),NA(),'Precision '!T260)</f>
        <v>#N/A</v>
      </c>
      <c r="AX258" s="209" t="e">
        <f>IF(OR(ISBLANK('Precision '!U260),K$3="N"),NA(),'Precision '!U260)</f>
        <v>#N/A</v>
      </c>
      <c r="AY258" s="209" t="e">
        <f>IF(OR(ISBLANK('Precision '!V260),L$3="N"),NA(),'Precision '!V260)</f>
        <v>#N/A</v>
      </c>
      <c r="AZ258" s="209" t="e">
        <f>IF(OR(ISBLANK('Precision '!W260),M$3="N"),NA(),'Precision '!W260)</f>
        <v>#N/A</v>
      </c>
      <c r="BA258" s="209" t="e">
        <f>IF(OR(ISBLANK('Precision '!X260),N$3="N"),NA(),'Precision '!X260)</f>
        <v>#N/A</v>
      </c>
      <c r="BB258" s="209" t="e">
        <f>IF(OR(ISBLANK('Precision '!Y260),O$3="N"),NA(),'Precision '!Y260)</f>
        <v>#N/A</v>
      </c>
      <c r="BC258" s="209" t="e">
        <f>IF(OR(ISBLANK('Precision '!Z260),P$3="N"),NA(),'Precision '!Z260)</f>
        <v>#N/A</v>
      </c>
      <c r="BD258" s="204"/>
      <c r="BE258" s="204"/>
      <c r="BF258" s="204"/>
      <c r="BG258" s="204"/>
      <c r="BH258" s="204"/>
    </row>
    <row r="259" spans="1:60" x14ac:dyDescent="0.2">
      <c r="A259" s="204"/>
      <c r="B259" s="204"/>
      <c r="C259" s="204" t="str">
        <f>IF(AND(ISNUMBER('Precision '!C261),E$2="Y"),'Precision '!C261,"")</f>
        <v/>
      </c>
      <c r="D259" s="204" t="str">
        <f>IF(AND(ISNUMBER('Precision '!D261),F$2="Y"),'Precision '!D261,"")</f>
        <v/>
      </c>
      <c r="E259" s="204" t="str">
        <f>IF(AND(ISNUMBER('Precision '!E261),G$2="Y"),'Precision '!E261,"")</f>
        <v/>
      </c>
      <c r="F259" s="204" t="str">
        <f>IF(AND(ISNUMBER('Precision '!F261),H$2="Y"),'Precision '!F261,"")</f>
        <v/>
      </c>
      <c r="G259" s="204" t="str">
        <f>IF(AND(ISNUMBER('Precision '!G261),I$2="Y"),'Precision '!G261,"")</f>
        <v/>
      </c>
      <c r="H259" s="204" t="str">
        <f>IF(AND(ISNUMBER('Precision '!H261),J$2="Y"),'Precision '!H261,"")</f>
        <v/>
      </c>
      <c r="I259" s="204" t="str">
        <f>IF(AND(ISNUMBER('Precision '!I261),K$2="Y"),'Precision '!I261,"")</f>
        <v/>
      </c>
      <c r="J259" s="204" t="str">
        <f>IF(AND(ISNUMBER('Precision '!J261),L$2="Y"),'Precision '!J261,"")</f>
        <v/>
      </c>
      <c r="K259" s="204" t="str">
        <f>IF(AND(ISNUMBER('Precision '!K261),M$2="Y"),'Precision '!K261,"")</f>
        <v/>
      </c>
      <c r="L259" s="204" t="str">
        <f>IF(AND(ISNUMBER('Precision '!L261),N$2="Y"),'Precision '!L261,"")</f>
        <v/>
      </c>
      <c r="M259" s="204" t="str">
        <f>IF(AND(ISNUMBER('Precision '!M261),O$2="Y"),'Precision '!M261,"")</f>
        <v/>
      </c>
      <c r="N259" s="204" t="str">
        <f>IF(AND(ISNUMBER('Precision '!N261),P$2="Y"),'Precision '!N261,"")</f>
        <v/>
      </c>
      <c r="O259" s="204" t="str">
        <f>IF(AND(ISNUMBER('Precision '!O261),E$3="Y"),'Precision '!O261,"")</f>
        <v/>
      </c>
      <c r="P259" s="204" t="str">
        <f>IF(AND(ISNUMBER('Precision '!P261),F$3="Y"),'Precision '!P261,"")</f>
        <v/>
      </c>
      <c r="Q259" s="204" t="str">
        <f>IF(AND(ISNUMBER('Precision '!Q261),G$3="Y"),'Precision '!Q261,"")</f>
        <v/>
      </c>
      <c r="R259" s="204" t="str">
        <f>IF(AND(ISNUMBER('Precision '!R261),H$3="Y"),'Precision '!R261,"")</f>
        <v/>
      </c>
      <c r="S259" s="204" t="str">
        <f>IF(AND(ISNUMBER('Precision '!S261),I$3="Y"),'Precision '!S261,"")</f>
        <v/>
      </c>
      <c r="T259" s="204" t="str">
        <f>IF(AND(ISNUMBER('Precision '!T261),J$3="Y"),'Precision '!T261,"")</f>
        <v/>
      </c>
      <c r="U259" s="204" t="str">
        <f>IF(AND(ISNUMBER('Precision '!U261),K$3="Y"),'Precision '!U261,"")</f>
        <v/>
      </c>
      <c r="V259" s="204" t="str">
        <f>IF(AND(ISNUMBER('Precision '!V261),L$3="Y"),'Precision '!V261,"")</f>
        <v/>
      </c>
      <c r="W259" s="204" t="str">
        <f>IF(AND(ISNUMBER('Precision '!W261),M$3="Y"),'Precision '!W261,"")</f>
        <v/>
      </c>
      <c r="X259" s="204" t="str">
        <f>IF(AND(ISNUMBER('Precision '!X261),N$3="Y"),'Precision '!X261,"")</f>
        <v/>
      </c>
      <c r="Y259" s="204" t="str">
        <f>IF(AND(ISNUMBER('Precision '!Y261),O$3="Y"),'Precision '!Y261,"")</f>
        <v/>
      </c>
      <c r="Z259" s="204" t="str">
        <f>IF(AND(ISNUMBER('Precision '!Z261),P$3="Y"),'Precision '!Z261,"")</f>
        <v/>
      </c>
      <c r="AA259" s="204"/>
      <c r="AB259" s="204"/>
      <c r="AC259" s="204"/>
      <c r="AD259" s="204"/>
      <c r="AE259" s="300">
        <v>223</v>
      </c>
      <c r="AF259" s="209" t="e">
        <f>IF(OR(ISBLANK('Precision '!C261),E$2="N"),NA(),'Precision '!C261)</f>
        <v>#N/A</v>
      </c>
      <c r="AG259" s="209" t="e">
        <f>IF(OR(ISBLANK('Precision '!D261),F$2="N"),NA(),'Precision '!D261)</f>
        <v>#N/A</v>
      </c>
      <c r="AH259" s="209" t="e">
        <f>IF(OR(ISBLANK('Precision '!E261),G$2="N"),NA(),'Precision '!E261)</f>
        <v>#N/A</v>
      </c>
      <c r="AI259" s="209" t="e">
        <f>IF(OR(ISBLANK('Precision '!F261),H$2="N"),NA(),'Precision '!F261)</f>
        <v>#N/A</v>
      </c>
      <c r="AJ259" s="209" t="e">
        <f>IF(OR(ISBLANK('Precision '!G261),I$2="N"),NA(),'Precision '!G261)</f>
        <v>#N/A</v>
      </c>
      <c r="AK259" s="209" t="e">
        <f>IF(OR(ISBLANK('Precision '!H261),J$2="N"),NA(),'Precision '!H261)</f>
        <v>#N/A</v>
      </c>
      <c r="AL259" s="209" t="e">
        <f>IF(OR(ISBLANK('Precision '!I261),K$2="N"),NA(),'Precision '!I261)</f>
        <v>#N/A</v>
      </c>
      <c r="AM259" s="209" t="e">
        <f>IF(OR(ISBLANK('Precision '!J261),L$2="N"),NA(),'Precision '!J261)</f>
        <v>#N/A</v>
      </c>
      <c r="AN259" s="209" t="e">
        <f>IF(OR(ISBLANK('Precision '!K261),M$2="N"),NA(),'Precision '!K261)</f>
        <v>#N/A</v>
      </c>
      <c r="AO259" s="209" t="e">
        <f>IF(OR(ISBLANK('Precision '!L261),N$2="N"),NA(),'Precision '!L261)</f>
        <v>#N/A</v>
      </c>
      <c r="AP259" s="209" t="e">
        <f>IF(OR(ISBLANK('Precision '!M261),O$2="N"),NA(),'Precision '!M261)</f>
        <v>#N/A</v>
      </c>
      <c r="AQ259" s="209" t="e">
        <f>IF(OR(ISBLANK('Precision '!N261),P$2="N"),NA(),'Precision '!N261)</f>
        <v>#N/A</v>
      </c>
      <c r="AR259" s="209" t="e">
        <f>IF(OR(ISBLANK('Precision '!O261),E$3="N"),NA(),'Precision '!O261)</f>
        <v>#N/A</v>
      </c>
      <c r="AS259" s="209" t="e">
        <f>IF(OR(ISBLANK('Precision '!P261),F$3="N"),NA(),'Precision '!P261)</f>
        <v>#N/A</v>
      </c>
      <c r="AT259" s="209" t="e">
        <f>IF(OR(ISBLANK('Precision '!Q261),G$3="N"),NA(),'Precision '!Q261)</f>
        <v>#N/A</v>
      </c>
      <c r="AU259" s="209" t="e">
        <f>IF(OR(ISBLANK('Precision '!R261),H$3="N"),NA(),'Precision '!R261)</f>
        <v>#N/A</v>
      </c>
      <c r="AV259" s="209" t="e">
        <f>IF(OR(ISBLANK('Precision '!S261),I$3="N"),NA(),'Precision '!S261)</f>
        <v>#N/A</v>
      </c>
      <c r="AW259" s="209" t="e">
        <f>IF(OR(ISBLANK('Precision '!T261),J$3="N"),NA(),'Precision '!T261)</f>
        <v>#N/A</v>
      </c>
      <c r="AX259" s="209" t="e">
        <f>IF(OR(ISBLANK('Precision '!U261),K$3="N"),NA(),'Precision '!U261)</f>
        <v>#N/A</v>
      </c>
      <c r="AY259" s="209" t="e">
        <f>IF(OR(ISBLANK('Precision '!V261),L$3="N"),NA(),'Precision '!V261)</f>
        <v>#N/A</v>
      </c>
      <c r="AZ259" s="209" t="e">
        <f>IF(OR(ISBLANK('Precision '!W261),M$3="N"),NA(),'Precision '!W261)</f>
        <v>#N/A</v>
      </c>
      <c r="BA259" s="209" t="e">
        <f>IF(OR(ISBLANK('Precision '!X261),N$3="N"),NA(),'Precision '!X261)</f>
        <v>#N/A</v>
      </c>
      <c r="BB259" s="209" t="e">
        <f>IF(OR(ISBLANK('Precision '!Y261),O$3="N"),NA(),'Precision '!Y261)</f>
        <v>#N/A</v>
      </c>
      <c r="BC259" s="209" t="e">
        <f>IF(OR(ISBLANK('Precision '!Z261),P$3="N"),NA(),'Precision '!Z261)</f>
        <v>#N/A</v>
      </c>
      <c r="BD259" s="204"/>
      <c r="BE259" s="204"/>
      <c r="BF259" s="204"/>
      <c r="BG259" s="204"/>
      <c r="BH259" s="204"/>
    </row>
    <row r="260" spans="1:60" x14ac:dyDescent="0.2">
      <c r="A260" s="204"/>
      <c r="B260" s="204"/>
      <c r="C260" s="204" t="str">
        <f>IF(AND(ISNUMBER('Precision '!C262),E$2="Y"),'Precision '!C262,"")</f>
        <v/>
      </c>
      <c r="D260" s="204" t="str">
        <f>IF(AND(ISNUMBER('Precision '!D262),F$2="Y"),'Precision '!D262,"")</f>
        <v/>
      </c>
      <c r="E260" s="204" t="str">
        <f>IF(AND(ISNUMBER('Precision '!E262),G$2="Y"),'Precision '!E262,"")</f>
        <v/>
      </c>
      <c r="F260" s="204" t="str">
        <f>IF(AND(ISNUMBER('Precision '!F262),H$2="Y"),'Precision '!F262,"")</f>
        <v/>
      </c>
      <c r="G260" s="204" t="str">
        <f>IF(AND(ISNUMBER('Precision '!G262),I$2="Y"),'Precision '!G262,"")</f>
        <v/>
      </c>
      <c r="H260" s="204" t="str">
        <f>IF(AND(ISNUMBER('Precision '!H262),J$2="Y"),'Precision '!H262,"")</f>
        <v/>
      </c>
      <c r="I260" s="204" t="str">
        <f>IF(AND(ISNUMBER('Precision '!I262),K$2="Y"),'Precision '!I262,"")</f>
        <v/>
      </c>
      <c r="J260" s="204" t="str">
        <f>IF(AND(ISNUMBER('Precision '!J262),L$2="Y"),'Precision '!J262,"")</f>
        <v/>
      </c>
      <c r="K260" s="204" t="str">
        <f>IF(AND(ISNUMBER('Precision '!K262),M$2="Y"),'Precision '!K262,"")</f>
        <v/>
      </c>
      <c r="L260" s="204" t="str">
        <f>IF(AND(ISNUMBER('Precision '!L262),N$2="Y"),'Precision '!L262,"")</f>
        <v/>
      </c>
      <c r="M260" s="204" t="str">
        <f>IF(AND(ISNUMBER('Precision '!M262),O$2="Y"),'Precision '!M262,"")</f>
        <v/>
      </c>
      <c r="N260" s="204" t="str">
        <f>IF(AND(ISNUMBER('Precision '!N262),P$2="Y"),'Precision '!N262,"")</f>
        <v/>
      </c>
      <c r="O260" s="204" t="str">
        <f>IF(AND(ISNUMBER('Precision '!O262),E$3="Y"),'Precision '!O262,"")</f>
        <v/>
      </c>
      <c r="P260" s="204" t="str">
        <f>IF(AND(ISNUMBER('Precision '!P262),F$3="Y"),'Precision '!P262,"")</f>
        <v/>
      </c>
      <c r="Q260" s="204" t="str">
        <f>IF(AND(ISNUMBER('Precision '!Q262),G$3="Y"),'Precision '!Q262,"")</f>
        <v/>
      </c>
      <c r="R260" s="204" t="str">
        <f>IF(AND(ISNUMBER('Precision '!R262),H$3="Y"),'Precision '!R262,"")</f>
        <v/>
      </c>
      <c r="S260" s="204" t="str">
        <f>IF(AND(ISNUMBER('Precision '!S262),I$3="Y"),'Precision '!S262,"")</f>
        <v/>
      </c>
      <c r="T260" s="204" t="str">
        <f>IF(AND(ISNUMBER('Precision '!T262),J$3="Y"),'Precision '!T262,"")</f>
        <v/>
      </c>
      <c r="U260" s="204" t="str">
        <f>IF(AND(ISNUMBER('Precision '!U262),K$3="Y"),'Precision '!U262,"")</f>
        <v/>
      </c>
      <c r="V260" s="204" t="str">
        <f>IF(AND(ISNUMBER('Precision '!V262),L$3="Y"),'Precision '!V262,"")</f>
        <v/>
      </c>
      <c r="W260" s="204" t="str">
        <f>IF(AND(ISNUMBER('Precision '!W262),M$3="Y"),'Precision '!W262,"")</f>
        <v/>
      </c>
      <c r="X260" s="204" t="str">
        <f>IF(AND(ISNUMBER('Precision '!X262),N$3="Y"),'Precision '!X262,"")</f>
        <v/>
      </c>
      <c r="Y260" s="204" t="str">
        <f>IF(AND(ISNUMBER('Precision '!Y262),O$3="Y"),'Precision '!Y262,"")</f>
        <v/>
      </c>
      <c r="Z260" s="204" t="str">
        <f>IF(AND(ISNUMBER('Precision '!Z262),P$3="Y"),'Precision '!Z262,"")</f>
        <v/>
      </c>
      <c r="AA260" s="204"/>
      <c r="AB260" s="204"/>
      <c r="AC260" s="204"/>
      <c r="AD260" s="204"/>
      <c r="AE260" s="300">
        <v>224</v>
      </c>
      <c r="AF260" s="209" t="e">
        <f>IF(OR(ISBLANK('Precision '!C262),E$2="N"),NA(),'Precision '!C262)</f>
        <v>#N/A</v>
      </c>
      <c r="AG260" s="209" t="e">
        <f>IF(OR(ISBLANK('Precision '!D262),F$2="N"),NA(),'Precision '!D262)</f>
        <v>#N/A</v>
      </c>
      <c r="AH260" s="209" t="e">
        <f>IF(OR(ISBLANK('Precision '!E262),G$2="N"),NA(),'Precision '!E262)</f>
        <v>#N/A</v>
      </c>
      <c r="AI260" s="209" t="e">
        <f>IF(OR(ISBLANK('Precision '!F262),H$2="N"),NA(),'Precision '!F262)</f>
        <v>#N/A</v>
      </c>
      <c r="AJ260" s="209" t="e">
        <f>IF(OR(ISBLANK('Precision '!G262),I$2="N"),NA(),'Precision '!G262)</f>
        <v>#N/A</v>
      </c>
      <c r="AK260" s="209" t="e">
        <f>IF(OR(ISBLANK('Precision '!H262),J$2="N"),NA(),'Precision '!H262)</f>
        <v>#N/A</v>
      </c>
      <c r="AL260" s="209" t="e">
        <f>IF(OR(ISBLANK('Precision '!I262),K$2="N"),NA(),'Precision '!I262)</f>
        <v>#N/A</v>
      </c>
      <c r="AM260" s="209" t="e">
        <f>IF(OR(ISBLANK('Precision '!J262),L$2="N"),NA(),'Precision '!J262)</f>
        <v>#N/A</v>
      </c>
      <c r="AN260" s="209" t="e">
        <f>IF(OR(ISBLANK('Precision '!K262),M$2="N"),NA(),'Precision '!K262)</f>
        <v>#N/A</v>
      </c>
      <c r="AO260" s="209" t="e">
        <f>IF(OR(ISBLANK('Precision '!L262),N$2="N"),NA(),'Precision '!L262)</f>
        <v>#N/A</v>
      </c>
      <c r="AP260" s="209" t="e">
        <f>IF(OR(ISBLANK('Precision '!M262),O$2="N"),NA(),'Precision '!M262)</f>
        <v>#N/A</v>
      </c>
      <c r="AQ260" s="209" t="e">
        <f>IF(OR(ISBLANK('Precision '!N262),P$2="N"),NA(),'Precision '!N262)</f>
        <v>#N/A</v>
      </c>
      <c r="AR260" s="209" t="e">
        <f>IF(OR(ISBLANK('Precision '!O262),E$3="N"),NA(),'Precision '!O262)</f>
        <v>#N/A</v>
      </c>
      <c r="AS260" s="209" t="e">
        <f>IF(OR(ISBLANK('Precision '!P262),F$3="N"),NA(),'Precision '!P262)</f>
        <v>#N/A</v>
      </c>
      <c r="AT260" s="209" t="e">
        <f>IF(OR(ISBLANK('Precision '!Q262),G$3="N"),NA(),'Precision '!Q262)</f>
        <v>#N/A</v>
      </c>
      <c r="AU260" s="209" t="e">
        <f>IF(OR(ISBLANK('Precision '!R262),H$3="N"),NA(),'Precision '!R262)</f>
        <v>#N/A</v>
      </c>
      <c r="AV260" s="209" t="e">
        <f>IF(OR(ISBLANK('Precision '!S262),I$3="N"),NA(),'Precision '!S262)</f>
        <v>#N/A</v>
      </c>
      <c r="AW260" s="209" t="e">
        <f>IF(OR(ISBLANK('Precision '!T262),J$3="N"),NA(),'Precision '!T262)</f>
        <v>#N/A</v>
      </c>
      <c r="AX260" s="209" t="e">
        <f>IF(OR(ISBLANK('Precision '!U262),K$3="N"),NA(),'Precision '!U262)</f>
        <v>#N/A</v>
      </c>
      <c r="AY260" s="209" t="e">
        <f>IF(OR(ISBLANK('Precision '!V262),L$3="N"),NA(),'Precision '!V262)</f>
        <v>#N/A</v>
      </c>
      <c r="AZ260" s="209" t="e">
        <f>IF(OR(ISBLANK('Precision '!W262),M$3="N"),NA(),'Precision '!W262)</f>
        <v>#N/A</v>
      </c>
      <c r="BA260" s="209" t="e">
        <f>IF(OR(ISBLANK('Precision '!X262),N$3="N"),NA(),'Precision '!X262)</f>
        <v>#N/A</v>
      </c>
      <c r="BB260" s="209" t="e">
        <f>IF(OR(ISBLANK('Precision '!Y262),O$3="N"),NA(),'Precision '!Y262)</f>
        <v>#N/A</v>
      </c>
      <c r="BC260" s="209" t="e">
        <f>IF(OR(ISBLANK('Precision '!Z262),P$3="N"),NA(),'Precision '!Z262)</f>
        <v>#N/A</v>
      </c>
      <c r="BD260" s="204"/>
      <c r="BE260" s="204"/>
      <c r="BF260" s="204"/>
      <c r="BG260" s="204"/>
      <c r="BH260" s="204"/>
    </row>
    <row r="261" spans="1:60" x14ac:dyDescent="0.2">
      <c r="A261" s="204"/>
      <c r="B261" s="204"/>
      <c r="C261" s="204" t="str">
        <f>IF(AND(ISNUMBER('Precision '!C263),E$2="Y"),'Precision '!C263,"")</f>
        <v/>
      </c>
      <c r="D261" s="204" t="str">
        <f>IF(AND(ISNUMBER('Precision '!D263),F$2="Y"),'Precision '!D263,"")</f>
        <v/>
      </c>
      <c r="E261" s="204" t="str">
        <f>IF(AND(ISNUMBER('Precision '!E263),G$2="Y"),'Precision '!E263,"")</f>
        <v/>
      </c>
      <c r="F261" s="204" t="str">
        <f>IF(AND(ISNUMBER('Precision '!F263),H$2="Y"),'Precision '!F263,"")</f>
        <v/>
      </c>
      <c r="G261" s="204" t="str">
        <f>IF(AND(ISNUMBER('Precision '!G263),I$2="Y"),'Precision '!G263,"")</f>
        <v/>
      </c>
      <c r="H261" s="204" t="str">
        <f>IF(AND(ISNUMBER('Precision '!H263),J$2="Y"),'Precision '!H263,"")</f>
        <v/>
      </c>
      <c r="I261" s="204" t="str">
        <f>IF(AND(ISNUMBER('Precision '!I263),K$2="Y"),'Precision '!I263,"")</f>
        <v/>
      </c>
      <c r="J261" s="204" t="str">
        <f>IF(AND(ISNUMBER('Precision '!J263),L$2="Y"),'Precision '!J263,"")</f>
        <v/>
      </c>
      <c r="K261" s="204" t="str">
        <f>IF(AND(ISNUMBER('Precision '!K263),M$2="Y"),'Precision '!K263,"")</f>
        <v/>
      </c>
      <c r="L261" s="204" t="str">
        <f>IF(AND(ISNUMBER('Precision '!L263),N$2="Y"),'Precision '!L263,"")</f>
        <v/>
      </c>
      <c r="M261" s="204" t="str">
        <f>IF(AND(ISNUMBER('Precision '!M263),O$2="Y"),'Precision '!M263,"")</f>
        <v/>
      </c>
      <c r="N261" s="204" t="str">
        <f>IF(AND(ISNUMBER('Precision '!N263),P$2="Y"),'Precision '!N263,"")</f>
        <v/>
      </c>
      <c r="O261" s="204" t="str">
        <f>IF(AND(ISNUMBER('Precision '!O263),E$3="Y"),'Precision '!O263,"")</f>
        <v/>
      </c>
      <c r="P261" s="204" t="str">
        <f>IF(AND(ISNUMBER('Precision '!P263),F$3="Y"),'Precision '!P263,"")</f>
        <v/>
      </c>
      <c r="Q261" s="204" t="str">
        <f>IF(AND(ISNUMBER('Precision '!Q263),G$3="Y"),'Precision '!Q263,"")</f>
        <v/>
      </c>
      <c r="R261" s="204" t="str">
        <f>IF(AND(ISNUMBER('Precision '!R263),H$3="Y"),'Precision '!R263,"")</f>
        <v/>
      </c>
      <c r="S261" s="204" t="str">
        <f>IF(AND(ISNUMBER('Precision '!S263),I$3="Y"),'Precision '!S263,"")</f>
        <v/>
      </c>
      <c r="T261" s="204" t="str">
        <f>IF(AND(ISNUMBER('Precision '!T263),J$3="Y"),'Precision '!T263,"")</f>
        <v/>
      </c>
      <c r="U261" s="204" t="str">
        <f>IF(AND(ISNUMBER('Precision '!U263),K$3="Y"),'Precision '!U263,"")</f>
        <v/>
      </c>
      <c r="V261" s="204" t="str">
        <f>IF(AND(ISNUMBER('Precision '!V263),L$3="Y"),'Precision '!V263,"")</f>
        <v/>
      </c>
      <c r="W261" s="204" t="str">
        <f>IF(AND(ISNUMBER('Precision '!W263),M$3="Y"),'Precision '!W263,"")</f>
        <v/>
      </c>
      <c r="X261" s="204" t="str">
        <f>IF(AND(ISNUMBER('Precision '!X263),N$3="Y"),'Precision '!X263,"")</f>
        <v/>
      </c>
      <c r="Y261" s="204" t="str">
        <f>IF(AND(ISNUMBER('Precision '!Y263),O$3="Y"),'Precision '!Y263,"")</f>
        <v/>
      </c>
      <c r="Z261" s="204" t="str">
        <f>IF(AND(ISNUMBER('Precision '!Z263),P$3="Y"),'Precision '!Z263,"")</f>
        <v/>
      </c>
      <c r="AA261" s="204"/>
      <c r="AB261" s="204"/>
      <c r="AC261" s="204"/>
      <c r="AD261" s="204"/>
      <c r="AE261" s="300">
        <v>225</v>
      </c>
      <c r="AF261" s="209" t="e">
        <f>IF(OR(ISBLANK('Precision '!C263),E$2="N"),NA(),'Precision '!C263)</f>
        <v>#N/A</v>
      </c>
      <c r="AG261" s="209" t="e">
        <f>IF(OR(ISBLANK('Precision '!D263),F$2="N"),NA(),'Precision '!D263)</f>
        <v>#N/A</v>
      </c>
      <c r="AH261" s="209" t="e">
        <f>IF(OR(ISBLANK('Precision '!E263),G$2="N"),NA(),'Precision '!E263)</f>
        <v>#N/A</v>
      </c>
      <c r="AI261" s="209" t="e">
        <f>IF(OR(ISBLANK('Precision '!F263),H$2="N"),NA(),'Precision '!F263)</f>
        <v>#N/A</v>
      </c>
      <c r="AJ261" s="209" t="e">
        <f>IF(OR(ISBLANK('Precision '!G263),I$2="N"),NA(),'Precision '!G263)</f>
        <v>#N/A</v>
      </c>
      <c r="AK261" s="209" t="e">
        <f>IF(OR(ISBLANK('Precision '!H263),J$2="N"),NA(),'Precision '!H263)</f>
        <v>#N/A</v>
      </c>
      <c r="AL261" s="209" t="e">
        <f>IF(OR(ISBLANK('Precision '!I263),K$2="N"),NA(),'Precision '!I263)</f>
        <v>#N/A</v>
      </c>
      <c r="AM261" s="209" t="e">
        <f>IF(OR(ISBLANK('Precision '!J263),L$2="N"),NA(),'Precision '!J263)</f>
        <v>#N/A</v>
      </c>
      <c r="AN261" s="209" t="e">
        <f>IF(OR(ISBLANK('Precision '!K263),M$2="N"),NA(),'Precision '!K263)</f>
        <v>#N/A</v>
      </c>
      <c r="AO261" s="209" t="e">
        <f>IF(OR(ISBLANK('Precision '!L263),N$2="N"),NA(),'Precision '!L263)</f>
        <v>#N/A</v>
      </c>
      <c r="AP261" s="209" t="e">
        <f>IF(OR(ISBLANK('Precision '!M263),O$2="N"),NA(),'Precision '!M263)</f>
        <v>#N/A</v>
      </c>
      <c r="AQ261" s="209" t="e">
        <f>IF(OR(ISBLANK('Precision '!N263),P$2="N"),NA(),'Precision '!N263)</f>
        <v>#N/A</v>
      </c>
      <c r="AR261" s="209" t="e">
        <f>IF(OR(ISBLANK('Precision '!O263),E$3="N"),NA(),'Precision '!O263)</f>
        <v>#N/A</v>
      </c>
      <c r="AS261" s="209" t="e">
        <f>IF(OR(ISBLANK('Precision '!P263),F$3="N"),NA(),'Precision '!P263)</f>
        <v>#N/A</v>
      </c>
      <c r="AT261" s="209" t="e">
        <f>IF(OR(ISBLANK('Precision '!Q263),G$3="N"),NA(),'Precision '!Q263)</f>
        <v>#N/A</v>
      </c>
      <c r="AU261" s="209" t="e">
        <f>IF(OR(ISBLANK('Precision '!R263),H$3="N"),NA(),'Precision '!R263)</f>
        <v>#N/A</v>
      </c>
      <c r="AV261" s="209" t="e">
        <f>IF(OR(ISBLANK('Precision '!S263),I$3="N"),NA(),'Precision '!S263)</f>
        <v>#N/A</v>
      </c>
      <c r="AW261" s="209" t="e">
        <f>IF(OR(ISBLANK('Precision '!T263),J$3="N"),NA(),'Precision '!T263)</f>
        <v>#N/A</v>
      </c>
      <c r="AX261" s="209" t="e">
        <f>IF(OR(ISBLANK('Precision '!U263),K$3="N"),NA(),'Precision '!U263)</f>
        <v>#N/A</v>
      </c>
      <c r="AY261" s="209" t="e">
        <f>IF(OR(ISBLANK('Precision '!V263),L$3="N"),NA(),'Precision '!V263)</f>
        <v>#N/A</v>
      </c>
      <c r="AZ261" s="209" t="e">
        <f>IF(OR(ISBLANK('Precision '!W263),M$3="N"),NA(),'Precision '!W263)</f>
        <v>#N/A</v>
      </c>
      <c r="BA261" s="209" t="e">
        <f>IF(OR(ISBLANK('Precision '!X263),N$3="N"),NA(),'Precision '!X263)</f>
        <v>#N/A</v>
      </c>
      <c r="BB261" s="209" t="e">
        <f>IF(OR(ISBLANK('Precision '!Y263),O$3="N"),NA(),'Precision '!Y263)</f>
        <v>#N/A</v>
      </c>
      <c r="BC261" s="209" t="e">
        <f>IF(OR(ISBLANK('Precision '!Z263),P$3="N"),NA(),'Precision '!Z263)</f>
        <v>#N/A</v>
      </c>
      <c r="BD261" s="204"/>
      <c r="BE261" s="204"/>
      <c r="BF261" s="204"/>
      <c r="BG261" s="204"/>
      <c r="BH261" s="204"/>
    </row>
    <row r="262" spans="1:60" x14ac:dyDescent="0.2">
      <c r="A262" s="204"/>
      <c r="B262" s="204"/>
      <c r="C262" s="204" t="str">
        <f>IF(AND(ISNUMBER('Precision '!C264),E$2="Y"),'Precision '!C264,"")</f>
        <v/>
      </c>
      <c r="D262" s="204" t="str">
        <f>IF(AND(ISNUMBER('Precision '!D264),F$2="Y"),'Precision '!D264,"")</f>
        <v/>
      </c>
      <c r="E262" s="204" t="str">
        <f>IF(AND(ISNUMBER('Precision '!E264),G$2="Y"),'Precision '!E264,"")</f>
        <v/>
      </c>
      <c r="F262" s="204" t="str">
        <f>IF(AND(ISNUMBER('Precision '!F264),H$2="Y"),'Precision '!F264,"")</f>
        <v/>
      </c>
      <c r="G262" s="204" t="str">
        <f>IF(AND(ISNUMBER('Precision '!G264),I$2="Y"),'Precision '!G264,"")</f>
        <v/>
      </c>
      <c r="H262" s="204" t="str">
        <f>IF(AND(ISNUMBER('Precision '!H264),J$2="Y"),'Precision '!H264,"")</f>
        <v/>
      </c>
      <c r="I262" s="204" t="str">
        <f>IF(AND(ISNUMBER('Precision '!I264),K$2="Y"),'Precision '!I264,"")</f>
        <v/>
      </c>
      <c r="J262" s="204" t="str">
        <f>IF(AND(ISNUMBER('Precision '!J264),L$2="Y"),'Precision '!J264,"")</f>
        <v/>
      </c>
      <c r="K262" s="204" t="str">
        <f>IF(AND(ISNUMBER('Precision '!K264),M$2="Y"),'Precision '!K264,"")</f>
        <v/>
      </c>
      <c r="L262" s="204" t="str">
        <f>IF(AND(ISNUMBER('Precision '!L264),N$2="Y"),'Precision '!L264,"")</f>
        <v/>
      </c>
      <c r="M262" s="204" t="str">
        <f>IF(AND(ISNUMBER('Precision '!M264),O$2="Y"),'Precision '!M264,"")</f>
        <v/>
      </c>
      <c r="N262" s="204" t="str">
        <f>IF(AND(ISNUMBER('Precision '!N264),P$2="Y"),'Precision '!N264,"")</f>
        <v/>
      </c>
      <c r="O262" s="204" t="str">
        <f>IF(AND(ISNUMBER('Precision '!O264),E$3="Y"),'Precision '!O264,"")</f>
        <v/>
      </c>
      <c r="P262" s="204" t="str">
        <f>IF(AND(ISNUMBER('Precision '!P264),F$3="Y"),'Precision '!P264,"")</f>
        <v/>
      </c>
      <c r="Q262" s="204" t="str">
        <f>IF(AND(ISNUMBER('Precision '!Q264),G$3="Y"),'Precision '!Q264,"")</f>
        <v/>
      </c>
      <c r="R262" s="204" t="str">
        <f>IF(AND(ISNUMBER('Precision '!R264),H$3="Y"),'Precision '!R264,"")</f>
        <v/>
      </c>
      <c r="S262" s="204" t="str">
        <f>IF(AND(ISNUMBER('Precision '!S264),I$3="Y"),'Precision '!S264,"")</f>
        <v/>
      </c>
      <c r="T262" s="204" t="str">
        <f>IF(AND(ISNUMBER('Precision '!T264),J$3="Y"),'Precision '!T264,"")</f>
        <v/>
      </c>
      <c r="U262" s="204" t="str">
        <f>IF(AND(ISNUMBER('Precision '!U264),K$3="Y"),'Precision '!U264,"")</f>
        <v/>
      </c>
      <c r="V262" s="204" t="str">
        <f>IF(AND(ISNUMBER('Precision '!V264),L$3="Y"),'Precision '!V264,"")</f>
        <v/>
      </c>
      <c r="W262" s="204" t="str">
        <f>IF(AND(ISNUMBER('Precision '!W264),M$3="Y"),'Precision '!W264,"")</f>
        <v/>
      </c>
      <c r="X262" s="204" t="str">
        <f>IF(AND(ISNUMBER('Precision '!X264),N$3="Y"),'Precision '!X264,"")</f>
        <v/>
      </c>
      <c r="Y262" s="204" t="str">
        <f>IF(AND(ISNUMBER('Precision '!Y264),O$3="Y"),'Precision '!Y264,"")</f>
        <v/>
      </c>
      <c r="Z262" s="204" t="str">
        <f>IF(AND(ISNUMBER('Precision '!Z264),P$3="Y"),'Precision '!Z264,"")</f>
        <v/>
      </c>
      <c r="AA262" s="204"/>
      <c r="AB262" s="204"/>
      <c r="AC262" s="204"/>
      <c r="AD262" s="204"/>
      <c r="AE262" s="300">
        <v>226</v>
      </c>
      <c r="AF262" s="209" t="e">
        <f>IF(OR(ISBLANK('Precision '!C264),E$2="N"),NA(),'Precision '!C264)</f>
        <v>#N/A</v>
      </c>
      <c r="AG262" s="209" t="e">
        <f>IF(OR(ISBLANK('Precision '!D264),F$2="N"),NA(),'Precision '!D264)</f>
        <v>#N/A</v>
      </c>
      <c r="AH262" s="209" t="e">
        <f>IF(OR(ISBLANK('Precision '!E264),G$2="N"),NA(),'Precision '!E264)</f>
        <v>#N/A</v>
      </c>
      <c r="AI262" s="209" t="e">
        <f>IF(OR(ISBLANK('Precision '!F264),H$2="N"),NA(),'Precision '!F264)</f>
        <v>#N/A</v>
      </c>
      <c r="AJ262" s="209" t="e">
        <f>IF(OR(ISBLANK('Precision '!G264),I$2="N"),NA(),'Precision '!G264)</f>
        <v>#N/A</v>
      </c>
      <c r="AK262" s="209" t="e">
        <f>IF(OR(ISBLANK('Precision '!H264),J$2="N"),NA(),'Precision '!H264)</f>
        <v>#N/A</v>
      </c>
      <c r="AL262" s="209" t="e">
        <f>IF(OR(ISBLANK('Precision '!I264),K$2="N"),NA(),'Precision '!I264)</f>
        <v>#N/A</v>
      </c>
      <c r="AM262" s="209" t="e">
        <f>IF(OR(ISBLANK('Precision '!J264),L$2="N"),NA(),'Precision '!J264)</f>
        <v>#N/A</v>
      </c>
      <c r="AN262" s="209" t="e">
        <f>IF(OR(ISBLANK('Precision '!K264),M$2="N"),NA(),'Precision '!K264)</f>
        <v>#N/A</v>
      </c>
      <c r="AO262" s="209" t="e">
        <f>IF(OR(ISBLANK('Precision '!L264),N$2="N"),NA(),'Precision '!L264)</f>
        <v>#N/A</v>
      </c>
      <c r="AP262" s="209" t="e">
        <f>IF(OR(ISBLANK('Precision '!M264),O$2="N"),NA(),'Precision '!M264)</f>
        <v>#N/A</v>
      </c>
      <c r="AQ262" s="209" t="e">
        <f>IF(OR(ISBLANK('Precision '!N264),P$2="N"),NA(),'Precision '!N264)</f>
        <v>#N/A</v>
      </c>
      <c r="AR262" s="209" t="e">
        <f>IF(OR(ISBLANK('Precision '!O264),E$3="N"),NA(),'Precision '!O264)</f>
        <v>#N/A</v>
      </c>
      <c r="AS262" s="209" t="e">
        <f>IF(OR(ISBLANK('Precision '!P264),F$3="N"),NA(),'Precision '!P264)</f>
        <v>#N/A</v>
      </c>
      <c r="AT262" s="209" t="e">
        <f>IF(OR(ISBLANK('Precision '!Q264),G$3="N"),NA(),'Precision '!Q264)</f>
        <v>#N/A</v>
      </c>
      <c r="AU262" s="209" t="e">
        <f>IF(OR(ISBLANK('Precision '!R264),H$3="N"),NA(),'Precision '!R264)</f>
        <v>#N/A</v>
      </c>
      <c r="AV262" s="209" t="e">
        <f>IF(OR(ISBLANK('Precision '!S264),I$3="N"),NA(),'Precision '!S264)</f>
        <v>#N/A</v>
      </c>
      <c r="AW262" s="209" t="e">
        <f>IF(OR(ISBLANK('Precision '!T264),J$3="N"),NA(),'Precision '!T264)</f>
        <v>#N/A</v>
      </c>
      <c r="AX262" s="209" t="e">
        <f>IF(OR(ISBLANK('Precision '!U264),K$3="N"),NA(),'Precision '!U264)</f>
        <v>#N/A</v>
      </c>
      <c r="AY262" s="209" t="e">
        <f>IF(OR(ISBLANK('Precision '!V264),L$3="N"),NA(),'Precision '!V264)</f>
        <v>#N/A</v>
      </c>
      <c r="AZ262" s="209" t="e">
        <f>IF(OR(ISBLANK('Precision '!W264),M$3="N"),NA(),'Precision '!W264)</f>
        <v>#N/A</v>
      </c>
      <c r="BA262" s="209" t="e">
        <f>IF(OR(ISBLANK('Precision '!X264),N$3="N"),NA(),'Precision '!X264)</f>
        <v>#N/A</v>
      </c>
      <c r="BB262" s="209" t="e">
        <f>IF(OR(ISBLANK('Precision '!Y264),O$3="N"),NA(),'Precision '!Y264)</f>
        <v>#N/A</v>
      </c>
      <c r="BC262" s="209" t="e">
        <f>IF(OR(ISBLANK('Precision '!Z264),P$3="N"),NA(),'Precision '!Z264)</f>
        <v>#N/A</v>
      </c>
      <c r="BD262" s="204"/>
      <c r="BE262" s="204"/>
      <c r="BF262" s="204"/>
      <c r="BG262" s="204"/>
      <c r="BH262" s="204"/>
    </row>
    <row r="263" spans="1:60" x14ac:dyDescent="0.2">
      <c r="A263" s="204"/>
      <c r="B263" s="204"/>
      <c r="C263" s="204" t="str">
        <f>IF(AND(ISNUMBER('Precision '!C265),E$2="Y"),'Precision '!C265,"")</f>
        <v/>
      </c>
      <c r="D263" s="204" t="str">
        <f>IF(AND(ISNUMBER('Precision '!D265),F$2="Y"),'Precision '!D265,"")</f>
        <v/>
      </c>
      <c r="E263" s="204" t="str">
        <f>IF(AND(ISNUMBER('Precision '!E265),G$2="Y"),'Precision '!E265,"")</f>
        <v/>
      </c>
      <c r="F263" s="204" t="str">
        <f>IF(AND(ISNUMBER('Precision '!F265),H$2="Y"),'Precision '!F265,"")</f>
        <v/>
      </c>
      <c r="G263" s="204" t="str">
        <f>IF(AND(ISNUMBER('Precision '!G265),I$2="Y"),'Precision '!G265,"")</f>
        <v/>
      </c>
      <c r="H263" s="204" t="str">
        <f>IF(AND(ISNUMBER('Precision '!H265),J$2="Y"),'Precision '!H265,"")</f>
        <v/>
      </c>
      <c r="I263" s="204" t="str">
        <f>IF(AND(ISNUMBER('Precision '!I265),K$2="Y"),'Precision '!I265,"")</f>
        <v/>
      </c>
      <c r="J263" s="204" t="str">
        <f>IF(AND(ISNUMBER('Precision '!J265),L$2="Y"),'Precision '!J265,"")</f>
        <v/>
      </c>
      <c r="K263" s="204" t="str">
        <f>IF(AND(ISNUMBER('Precision '!K265),M$2="Y"),'Precision '!K265,"")</f>
        <v/>
      </c>
      <c r="L263" s="204" t="str">
        <f>IF(AND(ISNUMBER('Precision '!L265),N$2="Y"),'Precision '!L265,"")</f>
        <v/>
      </c>
      <c r="M263" s="204" t="str">
        <f>IF(AND(ISNUMBER('Precision '!M265),O$2="Y"),'Precision '!M265,"")</f>
        <v/>
      </c>
      <c r="N263" s="204" t="str">
        <f>IF(AND(ISNUMBER('Precision '!N265),P$2="Y"),'Precision '!N265,"")</f>
        <v/>
      </c>
      <c r="O263" s="204" t="str">
        <f>IF(AND(ISNUMBER('Precision '!O265),E$3="Y"),'Precision '!O265,"")</f>
        <v/>
      </c>
      <c r="P263" s="204" t="str">
        <f>IF(AND(ISNUMBER('Precision '!P265),F$3="Y"),'Precision '!P265,"")</f>
        <v/>
      </c>
      <c r="Q263" s="204" t="str">
        <f>IF(AND(ISNUMBER('Precision '!Q265),G$3="Y"),'Precision '!Q265,"")</f>
        <v/>
      </c>
      <c r="R263" s="204" t="str">
        <f>IF(AND(ISNUMBER('Precision '!R265),H$3="Y"),'Precision '!R265,"")</f>
        <v/>
      </c>
      <c r="S263" s="204" t="str">
        <f>IF(AND(ISNUMBER('Precision '!S265),I$3="Y"),'Precision '!S265,"")</f>
        <v/>
      </c>
      <c r="T263" s="204" t="str">
        <f>IF(AND(ISNUMBER('Precision '!T265),J$3="Y"),'Precision '!T265,"")</f>
        <v/>
      </c>
      <c r="U263" s="204" t="str">
        <f>IF(AND(ISNUMBER('Precision '!U265),K$3="Y"),'Precision '!U265,"")</f>
        <v/>
      </c>
      <c r="V263" s="204" t="str">
        <f>IF(AND(ISNUMBER('Precision '!V265),L$3="Y"),'Precision '!V265,"")</f>
        <v/>
      </c>
      <c r="W263" s="204" t="str">
        <f>IF(AND(ISNUMBER('Precision '!W265),M$3="Y"),'Precision '!W265,"")</f>
        <v/>
      </c>
      <c r="X263" s="204" t="str">
        <f>IF(AND(ISNUMBER('Precision '!X265),N$3="Y"),'Precision '!X265,"")</f>
        <v/>
      </c>
      <c r="Y263" s="204" t="str">
        <f>IF(AND(ISNUMBER('Precision '!Y265),O$3="Y"),'Precision '!Y265,"")</f>
        <v/>
      </c>
      <c r="Z263" s="204" t="str">
        <f>IF(AND(ISNUMBER('Precision '!Z265),P$3="Y"),'Precision '!Z265,"")</f>
        <v/>
      </c>
      <c r="AA263" s="204"/>
      <c r="AB263" s="204"/>
      <c r="AC263" s="204"/>
      <c r="AD263" s="204"/>
      <c r="AE263" s="300">
        <v>227</v>
      </c>
      <c r="AF263" s="209" t="e">
        <f>IF(OR(ISBLANK('Precision '!C265),E$2="N"),NA(),'Precision '!C265)</f>
        <v>#N/A</v>
      </c>
      <c r="AG263" s="209" t="e">
        <f>IF(OR(ISBLANK('Precision '!D265),F$2="N"),NA(),'Precision '!D265)</f>
        <v>#N/A</v>
      </c>
      <c r="AH263" s="209" t="e">
        <f>IF(OR(ISBLANK('Precision '!E265),G$2="N"),NA(),'Precision '!E265)</f>
        <v>#N/A</v>
      </c>
      <c r="AI263" s="209" t="e">
        <f>IF(OR(ISBLANK('Precision '!F265),H$2="N"),NA(),'Precision '!F265)</f>
        <v>#N/A</v>
      </c>
      <c r="AJ263" s="209" t="e">
        <f>IF(OR(ISBLANK('Precision '!G265),I$2="N"),NA(),'Precision '!G265)</f>
        <v>#N/A</v>
      </c>
      <c r="AK263" s="209" t="e">
        <f>IF(OR(ISBLANK('Precision '!H265),J$2="N"),NA(),'Precision '!H265)</f>
        <v>#N/A</v>
      </c>
      <c r="AL263" s="209" t="e">
        <f>IF(OR(ISBLANK('Precision '!I265),K$2="N"),NA(),'Precision '!I265)</f>
        <v>#N/A</v>
      </c>
      <c r="AM263" s="209" t="e">
        <f>IF(OR(ISBLANK('Precision '!J265),L$2="N"),NA(),'Precision '!J265)</f>
        <v>#N/A</v>
      </c>
      <c r="AN263" s="209" t="e">
        <f>IF(OR(ISBLANK('Precision '!K265),M$2="N"),NA(),'Precision '!K265)</f>
        <v>#N/A</v>
      </c>
      <c r="AO263" s="209" t="e">
        <f>IF(OR(ISBLANK('Precision '!L265),N$2="N"),NA(),'Precision '!L265)</f>
        <v>#N/A</v>
      </c>
      <c r="AP263" s="209" t="e">
        <f>IF(OR(ISBLANK('Precision '!M265),O$2="N"),NA(),'Precision '!M265)</f>
        <v>#N/A</v>
      </c>
      <c r="AQ263" s="209" t="e">
        <f>IF(OR(ISBLANK('Precision '!N265),P$2="N"),NA(),'Precision '!N265)</f>
        <v>#N/A</v>
      </c>
      <c r="AR263" s="209" t="e">
        <f>IF(OR(ISBLANK('Precision '!O265),E$3="N"),NA(),'Precision '!O265)</f>
        <v>#N/A</v>
      </c>
      <c r="AS263" s="209" t="e">
        <f>IF(OR(ISBLANK('Precision '!P265),F$3="N"),NA(),'Precision '!P265)</f>
        <v>#N/A</v>
      </c>
      <c r="AT263" s="209" t="e">
        <f>IF(OR(ISBLANK('Precision '!Q265),G$3="N"),NA(),'Precision '!Q265)</f>
        <v>#N/A</v>
      </c>
      <c r="AU263" s="209" t="e">
        <f>IF(OR(ISBLANK('Precision '!R265),H$3="N"),NA(),'Precision '!R265)</f>
        <v>#N/A</v>
      </c>
      <c r="AV263" s="209" t="e">
        <f>IF(OR(ISBLANK('Precision '!S265),I$3="N"),NA(),'Precision '!S265)</f>
        <v>#N/A</v>
      </c>
      <c r="AW263" s="209" t="e">
        <f>IF(OR(ISBLANK('Precision '!T265),J$3="N"),NA(),'Precision '!T265)</f>
        <v>#N/A</v>
      </c>
      <c r="AX263" s="209" t="e">
        <f>IF(OR(ISBLANK('Precision '!U265),K$3="N"),NA(),'Precision '!U265)</f>
        <v>#N/A</v>
      </c>
      <c r="AY263" s="209" t="e">
        <f>IF(OR(ISBLANK('Precision '!V265),L$3="N"),NA(),'Precision '!V265)</f>
        <v>#N/A</v>
      </c>
      <c r="AZ263" s="209" t="e">
        <f>IF(OR(ISBLANK('Precision '!W265),M$3="N"),NA(),'Precision '!W265)</f>
        <v>#N/A</v>
      </c>
      <c r="BA263" s="209" t="e">
        <f>IF(OR(ISBLANK('Precision '!X265),N$3="N"),NA(),'Precision '!X265)</f>
        <v>#N/A</v>
      </c>
      <c r="BB263" s="209" t="e">
        <f>IF(OR(ISBLANK('Precision '!Y265),O$3="N"),NA(),'Precision '!Y265)</f>
        <v>#N/A</v>
      </c>
      <c r="BC263" s="209" t="e">
        <f>IF(OR(ISBLANK('Precision '!Z265),P$3="N"),NA(),'Precision '!Z265)</f>
        <v>#N/A</v>
      </c>
      <c r="BD263" s="204"/>
      <c r="BE263" s="204"/>
      <c r="BF263" s="204"/>
      <c r="BG263" s="204"/>
      <c r="BH263" s="204"/>
    </row>
    <row r="264" spans="1:60" x14ac:dyDescent="0.2">
      <c r="A264" s="204"/>
      <c r="B264" s="204"/>
      <c r="C264" s="204" t="str">
        <f>IF(AND(ISNUMBER('Precision '!C266),E$2="Y"),'Precision '!C266,"")</f>
        <v/>
      </c>
      <c r="D264" s="204" t="str">
        <f>IF(AND(ISNUMBER('Precision '!D266),F$2="Y"),'Precision '!D266,"")</f>
        <v/>
      </c>
      <c r="E264" s="204" t="str">
        <f>IF(AND(ISNUMBER('Precision '!E266),G$2="Y"),'Precision '!E266,"")</f>
        <v/>
      </c>
      <c r="F264" s="204" t="str">
        <f>IF(AND(ISNUMBER('Precision '!F266),H$2="Y"),'Precision '!F266,"")</f>
        <v/>
      </c>
      <c r="G264" s="204" t="str">
        <f>IF(AND(ISNUMBER('Precision '!G266),I$2="Y"),'Precision '!G266,"")</f>
        <v/>
      </c>
      <c r="H264" s="204" t="str">
        <f>IF(AND(ISNUMBER('Precision '!H266),J$2="Y"),'Precision '!H266,"")</f>
        <v/>
      </c>
      <c r="I264" s="204" t="str">
        <f>IF(AND(ISNUMBER('Precision '!I266),K$2="Y"),'Precision '!I266,"")</f>
        <v/>
      </c>
      <c r="J264" s="204" t="str">
        <f>IF(AND(ISNUMBER('Precision '!J266),L$2="Y"),'Precision '!J266,"")</f>
        <v/>
      </c>
      <c r="K264" s="204" t="str">
        <f>IF(AND(ISNUMBER('Precision '!K266),M$2="Y"),'Precision '!K266,"")</f>
        <v/>
      </c>
      <c r="L264" s="204" t="str">
        <f>IF(AND(ISNUMBER('Precision '!L266),N$2="Y"),'Precision '!L266,"")</f>
        <v/>
      </c>
      <c r="M264" s="204" t="str">
        <f>IF(AND(ISNUMBER('Precision '!M266),O$2="Y"),'Precision '!M266,"")</f>
        <v/>
      </c>
      <c r="N264" s="204" t="str">
        <f>IF(AND(ISNUMBER('Precision '!N266),P$2="Y"),'Precision '!N266,"")</f>
        <v/>
      </c>
      <c r="O264" s="204" t="str">
        <f>IF(AND(ISNUMBER('Precision '!O266),E$3="Y"),'Precision '!O266,"")</f>
        <v/>
      </c>
      <c r="P264" s="204" t="str">
        <f>IF(AND(ISNUMBER('Precision '!P266),F$3="Y"),'Precision '!P266,"")</f>
        <v/>
      </c>
      <c r="Q264" s="204" t="str">
        <f>IF(AND(ISNUMBER('Precision '!Q266),G$3="Y"),'Precision '!Q266,"")</f>
        <v/>
      </c>
      <c r="R264" s="204" t="str">
        <f>IF(AND(ISNUMBER('Precision '!R266),H$3="Y"),'Precision '!R266,"")</f>
        <v/>
      </c>
      <c r="S264" s="204" t="str">
        <f>IF(AND(ISNUMBER('Precision '!S266),I$3="Y"),'Precision '!S266,"")</f>
        <v/>
      </c>
      <c r="T264" s="204" t="str">
        <f>IF(AND(ISNUMBER('Precision '!T266),J$3="Y"),'Precision '!T266,"")</f>
        <v/>
      </c>
      <c r="U264" s="204" t="str">
        <f>IF(AND(ISNUMBER('Precision '!U266),K$3="Y"),'Precision '!U266,"")</f>
        <v/>
      </c>
      <c r="V264" s="204" t="str">
        <f>IF(AND(ISNUMBER('Precision '!V266),L$3="Y"),'Precision '!V266,"")</f>
        <v/>
      </c>
      <c r="W264" s="204" t="str">
        <f>IF(AND(ISNUMBER('Precision '!W266),M$3="Y"),'Precision '!W266,"")</f>
        <v/>
      </c>
      <c r="X264" s="204" t="str">
        <f>IF(AND(ISNUMBER('Precision '!X266),N$3="Y"),'Precision '!X266,"")</f>
        <v/>
      </c>
      <c r="Y264" s="204" t="str">
        <f>IF(AND(ISNUMBER('Precision '!Y266),O$3="Y"),'Precision '!Y266,"")</f>
        <v/>
      </c>
      <c r="Z264" s="204" t="str">
        <f>IF(AND(ISNUMBER('Precision '!Z266),P$3="Y"),'Precision '!Z266,"")</f>
        <v/>
      </c>
      <c r="AA264" s="204"/>
      <c r="AB264" s="204"/>
      <c r="AC264" s="204"/>
      <c r="AD264" s="204"/>
      <c r="AE264" s="300">
        <v>228</v>
      </c>
      <c r="AF264" s="209" t="e">
        <f>IF(OR(ISBLANK('Precision '!C266),E$2="N"),NA(),'Precision '!C266)</f>
        <v>#N/A</v>
      </c>
      <c r="AG264" s="209" t="e">
        <f>IF(OR(ISBLANK('Precision '!D266),F$2="N"),NA(),'Precision '!D266)</f>
        <v>#N/A</v>
      </c>
      <c r="AH264" s="209" t="e">
        <f>IF(OR(ISBLANK('Precision '!E266),G$2="N"),NA(),'Precision '!E266)</f>
        <v>#N/A</v>
      </c>
      <c r="AI264" s="209" t="e">
        <f>IF(OR(ISBLANK('Precision '!F266),H$2="N"),NA(),'Precision '!F266)</f>
        <v>#N/A</v>
      </c>
      <c r="AJ264" s="209" t="e">
        <f>IF(OR(ISBLANK('Precision '!G266),I$2="N"),NA(),'Precision '!G266)</f>
        <v>#N/A</v>
      </c>
      <c r="AK264" s="209" t="e">
        <f>IF(OR(ISBLANK('Precision '!H266),J$2="N"),NA(),'Precision '!H266)</f>
        <v>#N/A</v>
      </c>
      <c r="AL264" s="209" t="e">
        <f>IF(OR(ISBLANK('Precision '!I266),K$2="N"),NA(),'Precision '!I266)</f>
        <v>#N/A</v>
      </c>
      <c r="AM264" s="209" t="e">
        <f>IF(OR(ISBLANK('Precision '!J266),L$2="N"),NA(),'Precision '!J266)</f>
        <v>#N/A</v>
      </c>
      <c r="AN264" s="209" t="e">
        <f>IF(OR(ISBLANK('Precision '!K266),M$2="N"),NA(),'Precision '!K266)</f>
        <v>#N/A</v>
      </c>
      <c r="AO264" s="209" t="e">
        <f>IF(OR(ISBLANK('Precision '!L266),N$2="N"),NA(),'Precision '!L266)</f>
        <v>#N/A</v>
      </c>
      <c r="AP264" s="209" t="e">
        <f>IF(OR(ISBLANK('Precision '!M266),O$2="N"),NA(),'Precision '!M266)</f>
        <v>#N/A</v>
      </c>
      <c r="AQ264" s="209" t="e">
        <f>IF(OR(ISBLANK('Precision '!N266),P$2="N"),NA(),'Precision '!N266)</f>
        <v>#N/A</v>
      </c>
      <c r="AR264" s="209" t="e">
        <f>IF(OR(ISBLANK('Precision '!O266),E$3="N"),NA(),'Precision '!O266)</f>
        <v>#N/A</v>
      </c>
      <c r="AS264" s="209" t="e">
        <f>IF(OR(ISBLANK('Precision '!P266),F$3="N"),NA(),'Precision '!P266)</f>
        <v>#N/A</v>
      </c>
      <c r="AT264" s="209" t="e">
        <f>IF(OR(ISBLANK('Precision '!Q266),G$3="N"),NA(),'Precision '!Q266)</f>
        <v>#N/A</v>
      </c>
      <c r="AU264" s="209" t="e">
        <f>IF(OR(ISBLANK('Precision '!R266),H$3="N"),NA(),'Precision '!R266)</f>
        <v>#N/A</v>
      </c>
      <c r="AV264" s="209" t="e">
        <f>IF(OR(ISBLANK('Precision '!S266),I$3="N"),NA(),'Precision '!S266)</f>
        <v>#N/A</v>
      </c>
      <c r="AW264" s="209" t="e">
        <f>IF(OR(ISBLANK('Precision '!T266),J$3="N"),NA(),'Precision '!T266)</f>
        <v>#N/A</v>
      </c>
      <c r="AX264" s="209" t="e">
        <f>IF(OR(ISBLANK('Precision '!U266),K$3="N"),NA(),'Precision '!U266)</f>
        <v>#N/A</v>
      </c>
      <c r="AY264" s="209" t="e">
        <f>IF(OR(ISBLANK('Precision '!V266),L$3="N"),NA(),'Precision '!V266)</f>
        <v>#N/A</v>
      </c>
      <c r="AZ264" s="209" t="e">
        <f>IF(OR(ISBLANK('Precision '!W266),M$3="N"),NA(),'Precision '!W266)</f>
        <v>#N/A</v>
      </c>
      <c r="BA264" s="209" t="e">
        <f>IF(OR(ISBLANK('Precision '!X266),N$3="N"),NA(),'Precision '!X266)</f>
        <v>#N/A</v>
      </c>
      <c r="BB264" s="209" t="e">
        <f>IF(OR(ISBLANK('Precision '!Y266),O$3="N"),NA(),'Precision '!Y266)</f>
        <v>#N/A</v>
      </c>
      <c r="BC264" s="209" t="e">
        <f>IF(OR(ISBLANK('Precision '!Z266),P$3="N"),NA(),'Precision '!Z266)</f>
        <v>#N/A</v>
      </c>
      <c r="BD264" s="204"/>
      <c r="BE264" s="204"/>
      <c r="BF264" s="204"/>
      <c r="BG264" s="204"/>
      <c r="BH264" s="204"/>
    </row>
    <row r="265" spans="1:60" x14ac:dyDescent="0.2">
      <c r="A265" s="204"/>
      <c r="B265" s="204"/>
      <c r="C265" s="204" t="str">
        <f>IF(AND(ISNUMBER('Precision '!C267),E$2="Y"),'Precision '!C267,"")</f>
        <v/>
      </c>
      <c r="D265" s="204" t="str">
        <f>IF(AND(ISNUMBER('Precision '!D267),F$2="Y"),'Precision '!D267,"")</f>
        <v/>
      </c>
      <c r="E265" s="204" t="str">
        <f>IF(AND(ISNUMBER('Precision '!E267),G$2="Y"),'Precision '!E267,"")</f>
        <v/>
      </c>
      <c r="F265" s="204" t="str">
        <f>IF(AND(ISNUMBER('Precision '!F267),H$2="Y"),'Precision '!F267,"")</f>
        <v/>
      </c>
      <c r="G265" s="204" t="str">
        <f>IF(AND(ISNUMBER('Precision '!G267),I$2="Y"),'Precision '!G267,"")</f>
        <v/>
      </c>
      <c r="H265" s="204" t="str">
        <f>IF(AND(ISNUMBER('Precision '!H267),J$2="Y"),'Precision '!H267,"")</f>
        <v/>
      </c>
      <c r="I265" s="204" t="str">
        <f>IF(AND(ISNUMBER('Precision '!I267),K$2="Y"),'Precision '!I267,"")</f>
        <v/>
      </c>
      <c r="J265" s="204" t="str">
        <f>IF(AND(ISNUMBER('Precision '!J267),L$2="Y"),'Precision '!J267,"")</f>
        <v/>
      </c>
      <c r="K265" s="204" t="str">
        <f>IF(AND(ISNUMBER('Precision '!K267),M$2="Y"),'Precision '!K267,"")</f>
        <v/>
      </c>
      <c r="L265" s="204" t="str">
        <f>IF(AND(ISNUMBER('Precision '!L267),N$2="Y"),'Precision '!L267,"")</f>
        <v/>
      </c>
      <c r="M265" s="204" t="str">
        <f>IF(AND(ISNUMBER('Precision '!M267),O$2="Y"),'Precision '!M267,"")</f>
        <v/>
      </c>
      <c r="N265" s="204" t="str">
        <f>IF(AND(ISNUMBER('Precision '!N267),P$2="Y"),'Precision '!N267,"")</f>
        <v/>
      </c>
      <c r="O265" s="204" t="str">
        <f>IF(AND(ISNUMBER('Precision '!O267),E$3="Y"),'Precision '!O267,"")</f>
        <v/>
      </c>
      <c r="P265" s="204" t="str">
        <f>IF(AND(ISNUMBER('Precision '!P267),F$3="Y"),'Precision '!P267,"")</f>
        <v/>
      </c>
      <c r="Q265" s="204" t="str">
        <f>IF(AND(ISNUMBER('Precision '!Q267),G$3="Y"),'Precision '!Q267,"")</f>
        <v/>
      </c>
      <c r="R265" s="204" t="str">
        <f>IF(AND(ISNUMBER('Precision '!R267),H$3="Y"),'Precision '!R267,"")</f>
        <v/>
      </c>
      <c r="S265" s="204" t="str">
        <f>IF(AND(ISNUMBER('Precision '!S267),I$3="Y"),'Precision '!S267,"")</f>
        <v/>
      </c>
      <c r="T265" s="204" t="str">
        <f>IF(AND(ISNUMBER('Precision '!T267),J$3="Y"),'Precision '!T267,"")</f>
        <v/>
      </c>
      <c r="U265" s="204" t="str">
        <f>IF(AND(ISNUMBER('Precision '!U267),K$3="Y"),'Precision '!U267,"")</f>
        <v/>
      </c>
      <c r="V265" s="204" t="str">
        <f>IF(AND(ISNUMBER('Precision '!V267),L$3="Y"),'Precision '!V267,"")</f>
        <v/>
      </c>
      <c r="W265" s="204" t="str">
        <f>IF(AND(ISNUMBER('Precision '!W267),M$3="Y"),'Precision '!W267,"")</f>
        <v/>
      </c>
      <c r="X265" s="204" t="str">
        <f>IF(AND(ISNUMBER('Precision '!X267),N$3="Y"),'Precision '!X267,"")</f>
        <v/>
      </c>
      <c r="Y265" s="204" t="str">
        <f>IF(AND(ISNUMBER('Precision '!Y267),O$3="Y"),'Precision '!Y267,"")</f>
        <v/>
      </c>
      <c r="Z265" s="204" t="str">
        <f>IF(AND(ISNUMBER('Precision '!Z267),P$3="Y"),'Precision '!Z267,"")</f>
        <v/>
      </c>
      <c r="AA265" s="204"/>
      <c r="AB265" s="204"/>
      <c r="AC265" s="204"/>
      <c r="AD265" s="204"/>
      <c r="AE265" s="300">
        <v>229</v>
      </c>
      <c r="AF265" s="209" t="e">
        <f>IF(OR(ISBLANK('Precision '!C267),E$2="N"),NA(),'Precision '!C267)</f>
        <v>#N/A</v>
      </c>
      <c r="AG265" s="209" t="e">
        <f>IF(OR(ISBLANK('Precision '!D267),F$2="N"),NA(),'Precision '!D267)</f>
        <v>#N/A</v>
      </c>
      <c r="AH265" s="209" t="e">
        <f>IF(OR(ISBLANK('Precision '!E267),G$2="N"),NA(),'Precision '!E267)</f>
        <v>#N/A</v>
      </c>
      <c r="AI265" s="209" t="e">
        <f>IF(OR(ISBLANK('Precision '!F267),H$2="N"),NA(),'Precision '!F267)</f>
        <v>#N/A</v>
      </c>
      <c r="AJ265" s="209" t="e">
        <f>IF(OR(ISBLANK('Precision '!G267),I$2="N"),NA(),'Precision '!G267)</f>
        <v>#N/A</v>
      </c>
      <c r="AK265" s="209" t="e">
        <f>IF(OR(ISBLANK('Precision '!H267),J$2="N"),NA(),'Precision '!H267)</f>
        <v>#N/A</v>
      </c>
      <c r="AL265" s="209" t="e">
        <f>IF(OR(ISBLANK('Precision '!I267),K$2="N"),NA(),'Precision '!I267)</f>
        <v>#N/A</v>
      </c>
      <c r="AM265" s="209" t="e">
        <f>IF(OR(ISBLANK('Precision '!J267),L$2="N"),NA(),'Precision '!J267)</f>
        <v>#N/A</v>
      </c>
      <c r="AN265" s="209" t="e">
        <f>IF(OR(ISBLANK('Precision '!K267),M$2="N"),NA(),'Precision '!K267)</f>
        <v>#N/A</v>
      </c>
      <c r="AO265" s="209" t="e">
        <f>IF(OR(ISBLANK('Precision '!L267),N$2="N"),NA(),'Precision '!L267)</f>
        <v>#N/A</v>
      </c>
      <c r="AP265" s="209" t="e">
        <f>IF(OR(ISBLANK('Precision '!M267),O$2="N"),NA(),'Precision '!M267)</f>
        <v>#N/A</v>
      </c>
      <c r="AQ265" s="209" t="e">
        <f>IF(OR(ISBLANK('Precision '!N267),P$2="N"),NA(),'Precision '!N267)</f>
        <v>#N/A</v>
      </c>
      <c r="AR265" s="209" t="e">
        <f>IF(OR(ISBLANK('Precision '!O267),E$3="N"),NA(),'Precision '!O267)</f>
        <v>#N/A</v>
      </c>
      <c r="AS265" s="209" t="e">
        <f>IF(OR(ISBLANK('Precision '!P267),F$3="N"),NA(),'Precision '!P267)</f>
        <v>#N/A</v>
      </c>
      <c r="AT265" s="209" t="e">
        <f>IF(OR(ISBLANK('Precision '!Q267),G$3="N"),NA(),'Precision '!Q267)</f>
        <v>#N/A</v>
      </c>
      <c r="AU265" s="209" t="e">
        <f>IF(OR(ISBLANK('Precision '!R267),H$3="N"),NA(),'Precision '!R267)</f>
        <v>#N/A</v>
      </c>
      <c r="AV265" s="209" t="e">
        <f>IF(OR(ISBLANK('Precision '!S267),I$3="N"),NA(),'Precision '!S267)</f>
        <v>#N/A</v>
      </c>
      <c r="AW265" s="209" t="e">
        <f>IF(OR(ISBLANK('Precision '!T267),J$3="N"),NA(),'Precision '!T267)</f>
        <v>#N/A</v>
      </c>
      <c r="AX265" s="209" t="e">
        <f>IF(OR(ISBLANK('Precision '!U267),K$3="N"),NA(),'Precision '!U267)</f>
        <v>#N/A</v>
      </c>
      <c r="AY265" s="209" t="e">
        <f>IF(OR(ISBLANK('Precision '!V267),L$3="N"),NA(),'Precision '!V267)</f>
        <v>#N/A</v>
      </c>
      <c r="AZ265" s="209" t="e">
        <f>IF(OR(ISBLANK('Precision '!W267),M$3="N"),NA(),'Precision '!W267)</f>
        <v>#N/A</v>
      </c>
      <c r="BA265" s="209" t="e">
        <f>IF(OR(ISBLANK('Precision '!X267),N$3="N"),NA(),'Precision '!X267)</f>
        <v>#N/A</v>
      </c>
      <c r="BB265" s="209" t="e">
        <f>IF(OR(ISBLANK('Precision '!Y267),O$3="N"),NA(),'Precision '!Y267)</f>
        <v>#N/A</v>
      </c>
      <c r="BC265" s="209" t="e">
        <f>IF(OR(ISBLANK('Precision '!Z267),P$3="N"),NA(),'Precision '!Z267)</f>
        <v>#N/A</v>
      </c>
      <c r="BD265" s="204"/>
      <c r="BE265" s="204"/>
      <c r="BF265" s="204"/>
      <c r="BG265" s="204"/>
      <c r="BH265" s="204"/>
    </row>
    <row r="266" spans="1:60" x14ac:dyDescent="0.2">
      <c r="A266" s="204"/>
      <c r="B266" s="204"/>
      <c r="C266" s="204" t="str">
        <f>IF(AND(ISNUMBER('Precision '!C268),E$2="Y"),'Precision '!C268,"")</f>
        <v/>
      </c>
      <c r="D266" s="204" t="str">
        <f>IF(AND(ISNUMBER('Precision '!D268),F$2="Y"),'Precision '!D268,"")</f>
        <v/>
      </c>
      <c r="E266" s="204" t="str">
        <f>IF(AND(ISNUMBER('Precision '!E268),G$2="Y"),'Precision '!E268,"")</f>
        <v/>
      </c>
      <c r="F266" s="204" t="str">
        <f>IF(AND(ISNUMBER('Precision '!F268),H$2="Y"),'Precision '!F268,"")</f>
        <v/>
      </c>
      <c r="G266" s="204" t="str">
        <f>IF(AND(ISNUMBER('Precision '!G268),I$2="Y"),'Precision '!G268,"")</f>
        <v/>
      </c>
      <c r="H266" s="204" t="str">
        <f>IF(AND(ISNUMBER('Precision '!H268),J$2="Y"),'Precision '!H268,"")</f>
        <v/>
      </c>
      <c r="I266" s="204" t="str">
        <f>IF(AND(ISNUMBER('Precision '!I268),K$2="Y"),'Precision '!I268,"")</f>
        <v/>
      </c>
      <c r="J266" s="204" t="str">
        <f>IF(AND(ISNUMBER('Precision '!J268),L$2="Y"),'Precision '!J268,"")</f>
        <v/>
      </c>
      <c r="K266" s="204" t="str">
        <f>IF(AND(ISNUMBER('Precision '!K268),M$2="Y"),'Precision '!K268,"")</f>
        <v/>
      </c>
      <c r="L266" s="204" t="str">
        <f>IF(AND(ISNUMBER('Precision '!L268),N$2="Y"),'Precision '!L268,"")</f>
        <v/>
      </c>
      <c r="M266" s="204" t="str">
        <f>IF(AND(ISNUMBER('Precision '!M268),O$2="Y"),'Precision '!M268,"")</f>
        <v/>
      </c>
      <c r="N266" s="204" t="str">
        <f>IF(AND(ISNUMBER('Precision '!N268),P$2="Y"),'Precision '!N268,"")</f>
        <v/>
      </c>
      <c r="O266" s="204" t="str">
        <f>IF(AND(ISNUMBER('Precision '!O268),E$3="Y"),'Precision '!O268,"")</f>
        <v/>
      </c>
      <c r="P266" s="204" t="str">
        <f>IF(AND(ISNUMBER('Precision '!P268),F$3="Y"),'Precision '!P268,"")</f>
        <v/>
      </c>
      <c r="Q266" s="204" t="str">
        <f>IF(AND(ISNUMBER('Precision '!Q268),G$3="Y"),'Precision '!Q268,"")</f>
        <v/>
      </c>
      <c r="R266" s="204" t="str">
        <f>IF(AND(ISNUMBER('Precision '!R268),H$3="Y"),'Precision '!R268,"")</f>
        <v/>
      </c>
      <c r="S266" s="204" t="str">
        <f>IF(AND(ISNUMBER('Precision '!S268),I$3="Y"),'Precision '!S268,"")</f>
        <v/>
      </c>
      <c r="T266" s="204" t="str">
        <f>IF(AND(ISNUMBER('Precision '!T268),J$3="Y"),'Precision '!T268,"")</f>
        <v/>
      </c>
      <c r="U266" s="204" t="str">
        <f>IF(AND(ISNUMBER('Precision '!U268),K$3="Y"),'Precision '!U268,"")</f>
        <v/>
      </c>
      <c r="V266" s="204" t="str">
        <f>IF(AND(ISNUMBER('Precision '!V268),L$3="Y"),'Precision '!V268,"")</f>
        <v/>
      </c>
      <c r="W266" s="204" t="str">
        <f>IF(AND(ISNUMBER('Precision '!W268),M$3="Y"),'Precision '!W268,"")</f>
        <v/>
      </c>
      <c r="X266" s="204" t="str">
        <f>IF(AND(ISNUMBER('Precision '!X268),N$3="Y"),'Precision '!X268,"")</f>
        <v/>
      </c>
      <c r="Y266" s="204" t="str">
        <f>IF(AND(ISNUMBER('Precision '!Y268),O$3="Y"),'Precision '!Y268,"")</f>
        <v/>
      </c>
      <c r="Z266" s="204" t="str">
        <f>IF(AND(ISNUMBER('Precision '!Z268),P$3="Y"),'Precision '!Z268,"")</f>
        <v/>
      </c>
      <c r="AA266" s="204"/>
      <c r="AB266" s="204"/>
      <c r="AC266" s="204"/>
      <c r="AD266" s="204"/>
      <c r="AE266" s="300">
        <v>230</v>
      </c>
      <c r="AF266" s="209" t="e">
        <f>IF(OR(ISBLANK('Precision '!C268),E$2="N"),NA(),'Precision '!C268)</f>
        <v>#N/A</v>
      </c>
      <c r="AG266" s="209" t="e">
        <f>IF(OR(ISBLANK('Precision '!D268),F$2="N"),NA(),'Precision '!D268)</f>
        <v>#N/A</v>
      </c>
      <c r="AH266" s="209" t="e">
        <f>IF(OR(ISBLANK('Precision '!E268),G$2="N"),NA(),'Precision '!E268)</f>
        <v>#N/A</v>
      </c>
      <c r="AI266" s="209" t="e">
        <f>IF(OR(ISBLANK('Precision '!F268),H$2="N"),NA(),'Precision '!F268)</f>
        <v>#N/A</v>
      </c>
      <c r="AJ266" s="209" t="e">
        <f>IF(OR(ISBLANK('Precision '!G268),I$2="N"),NA(),'Precision '!G268)</f>
        <v>#N/A</v>
      </c>
      <c r="AK266" s="209" t="e">
        <f>IF(OR(ISBLANK('Precision '!H268),J$2="N"),NA(),'Precision '!H268)</f>
        <v>#N/A</v>
      </c>
      <c r="AL266" s="209" t="e">
        <f>IF(OR(ISBLANK('Precision '!I268),K$2="N"),NA(),'Precision '!I268)</f>
        <v>#N/A</v>
      </c>
      <c r="AM266" s="209" t="e">
        <f>IF(OR(ISBLANK('Precision '!J268),L$2="N"),NA(),'Precision '!J268)</f>
        <v>#N/A</v>
      </c>
      <c r="AN266" s="209" t="e">
        <f>IF(OR(ISBLANK('Precision '!K268),M$2="N"),NA(),'Precision '!K268)</f>
        <v>#N/A</v>
      </c>
      <c r="AO266" s="209" t="e">
        <f>IF(OR(ISBLANK('Precision '!L268),N$2="N"),NA(),'Precision '!L268)</f>
        <v>#N/A</v>
      </c>
      <c r="AP266" s="209" t="e">
        <f>IF(OR(ISBLANK('Precision '!M268),O$2="N"),NA(),'Precision '!M268)</f>
        <v>#N/A</v>
      </c>
      <c r="AQ266" s="209" t="e">
        <f>IF(OR(ISBLANK('Precision '!N268),P$2="N"),NA(),'Precision '!N268)</f>
        <v>#N/A</v>
      </c>
      <c r="AR266" s="209" t="e">
        <f>IF(OR(ISBLANK('Precision '!O268),E$3="N"),NA(),'Precision '!O268)</f>
        <v>#N/A</v>
      </c>
      <c r="AS266" s="209" t="e">
        <f>IF(OR(ISBLANK('Precision '!P268),F$3="N"),NA(),'Precision '!P268)</f>
        <v>#N/A</v>
      </c>
      <c r="AT266" s="209" t="e">
        <f>IF(OR(ISBLANK('Precision '!Q268),G$3="N"),NA(),'Precision '!Q268)</f>
        <v>#N/A</v>
      </c>
      <c r="AU266" s="209" t="e">
        <f>IF(OR(ISBLANK('Precision '!R268),H$3="N"),NA(),'Precision '!R268)</f>
        <v>#N/A</v>
      </c>
      <c r="AV266" s="209" t="e">
        <f>IF(OR(ISBLANK('Precision '!S268),I$3="N"),NA(),'Precision '!S268)</f>
        <v>#N/A</v>
      </c>
      <c r="AW266" s="209" t="e">
        <f>IF(OR(ISBLANK('Precision '!T268),J$3="N"),NA(),'Precision '!T268)</f>
        <v>#N/A</v>
      </c>
      <c r="AX266" s="209" t="e">
        <f>IF(OR(ISBLANK('Precision '!U268),K$3="N"),NA(),'Precision '!U268)</f>
        <v>#N/A</v>
      </c>
      <c r="AY266" s="209" t="e">
        <f>IF(OR(ISBLANK('Precision '!V268),L$3="N"),NA(),'Precision '!V268)</f>
        <v>#N/A</v>
      </c>
      <c r="AZ266" s="209" t="e">
        <f>IF(OR(ISBLANK('Precision '!W268),M$3="N"),NA(),'Precision '!W268)</f>
        <v>#N/A</v>
      </c>
      <c r="BA266" s="209" t="e">
        <f>IF(OR(ISBLANK('Precision '!X268),N$3="N"),NA(),'Precision '!X268)</f>
        <v>#N/A</v>
      </c>
      <c r="BB266" s="209" t="e">
        <f>IF(OR(ISBLANK('Precision '!Y268),O$3="N"),NA(),'Precision '!Y268)</f>
        <v>#N/A</v>
      </c>
      <c r="BC266" s="209" t="e">
        <f>IF(OR(ISBLANK('Precision '!Z268),P$3="N"),NA(),'Precision '!Z268)</f>
        <v>#N/A</v>
      </c>
      <c r="BD266" s="204"/>
      <c r="BE266" s="204"/>
      <c r="BF266" s="204"/>
      <c r="BG266" s="204"/>
      <c r="BH266" s="204"/>
    </row>
    <row r="267" spans="1:60" x14ac:dyDescent="0.2">
      <c r="A267" s="204"/>
      <c r="B267" s="204"/>
      <c r="C267" s="204" t="str">
        <f>IF(AND(ISNUMBER('Precision '!C269),E$2="Y"),'Precision '!C269,"")</f>
        <v/>
      </c>
      <c r="D267" s="204" t="str">
        <f>IF(AND(ISNUMBER('Precision '!D269),F$2="Y"),'Precision '!D269,"")</f>
        <v/>
      </c>
      <c r="E267" s="204" t="str">
        <f>IF(AND(ISNUMBER('Precision '!E269),G$2="Y"),'Precision '!E269,"")</f>
        <v/>
      </c>
      <c r="F267" s="204" t="str">
        <f>IF(AND(ISNUMBER('Precision '!F269),H$2="Y"),'Precision '!F269,"")</f>
        <v/>
      </c>
      <c r="G267" s="204" t="str">
        <f>IF(AND(ISNUMBER('Precision '!G269),I$2="Y"),'Precision '!G269,"")</f>
        <v/>
      </c>
      <c r="H267" s="204" t="str">
        <f>IF(AND(ISNUMBER('Precision '!H269),J$2="Y"),'Precision '!H269,"")</f>
        <v/>
      </c>
      <c r="I267" s="204" t="str">
        <f>IF(AND(ISNUMBER('Precision '!I269),K$2="Y"),'Precision '!I269,"")</f>
        <v/>
      </c>
      <c r="J267" s="204" t="str">
        <f>IF(AND(ISNUMBER('Precision '!J269),L$2="Y"),'Precision '!J269,"")</f>
        <v/>
      </c>
      <c r="K267" s="204" t="str">
        <f>IF(AND(ISNUMBER('Precision '!K269),M$2="Y"),'Precision '!K269,"")</f>
        <v/>
      </c>
      <c r="L267" s="204" t="str">
        <f>IF(AND(ISNUMBER('Precision '!L269),N$2="Y"),'Precision '!L269,"")</f>
        <v/>
      </c>
      <c r="M267" s="204" t="str">
        <f>IF(AND(ISNUMBER('Precision '!M269),O$2="Y"),'Precision '!M269,"")</f>
        <v/>
      </c>
      <c r="N267" s="204" t="str">
        <f>IF(AND(ISNUMBER('Precision '!N269),P$2="Y"),'Precision '!N269,"")</f>
        <v/>
      </c>
      <c r="O267" s="204" t="str">
        <f>IF(AND(ISNUMBER('Precision '!O269),E$3="Y"),'Precision '!O269,"")</f>
        <v/>
      </c>
      <c r="P267" s="204" t="str">
        <f>IF(AND(ISNUMBER('Precision '!P269),F$3="Y"),'Precision '!P269,"")</f>
        <v/>
      </c>
      <c r="Q267" s="204" t="str">
        <f>IF(AND(ISNUMBER('Precision '!Q269),G$3="Y"),'Precision '!Q269,"")</f>
        <v/>
      </c>
      <c r="R267" s="204" t="str">
        <f>IF(AND(ISNUMBER('Precision '!R269),H$3="Y"),'Precision '!R269,"")</f>
        <v/>
      </c>
      <c r="S267" s="204" t="str">
        <f>IF(AND(ISNUMBER('Precision '!S269),I$3="Y"),'Precision '!S269,"")</f>
        <v/>
      </c>
      <c r="T267" s="204" t="str">
        <f>IF(AND(ISNUMBER('Precision '!T269),J$3="Y"),'Precision '!T269,"")</f>
        <v/>
      </c>
      <c r="U267" s="204" t="str">
        <f>IF(AND(ISNUMBER('Precision '!U269),K$3="Y"),'Precision '!U269,"")</f>
        <v/>
      </c>
      <c r="V267" s="204" t="str">
        <f>IF(AND(ISNUMBER('Precision '!V269),L$3="Y"),'Precision '!V269,"")</f>
        <v/>
      </c>
      <c r="W267" s="204" t="str">
        <f>IF(AND(ISNUMBER('Precision '!W269),M$3="Y"),'Precision '!W269,"")</f>
        <v/>
      </c>
      <c r="X267" s="204" t="str">
        <f>IF(AND(ISNUMBER('Precision '!X269),N$3="Y"),'Precision '!X269,"")</f>
        <v/>
      </c>
      <c r="Y267" s="204" t="str">
        <f>IF(AND(ISNUMBER('Precision '!Y269),O$3="Y"),'Precision '!Y269,"")</f>
        <v/>
      </c>
      <c r="Z267" s="204" t="str">
        <f>IF(AND(ISNUMBER('Precision '!Z269),P$3="Y"),'Precision '!Z269,"")</f>
        <v/>
      </c>
      <c r="AA267" s="204"/>
      <c r="AB267" s="204"/>
      <c r="AC267" s="204"/>
      <c r="AD267" s="204"/>
      <c r="AE267" s="300">
        <v>231</v>
      </c>
      <c r="AF267" s="209" t="e">
        <f>IF(OR(ISBLANK('Precision '!C269),E$2="N"),NA(),'Precision '!C269)</f>
        <v>#N/A</v>
      </c>
      <c r="AG267" s="209" t="e">
        <f>IF(OR(ISBLANK('Precision '!D269),F$2="N"),NA(),'Precision '!D269)</f>
        <v>#N/A</v>
      </c>
      <c r="AH267" s="209" t="e">
        <f>IF(OR(ISBLANK('Precision '!E269),G$2="N"),NA(),'Precision '!E269)</f>
        <v>#N/A</v>
      </c>
      <c r="AI267" s="209" t="e">
        <f>IF(OR(ISBLANK('Precision '!F269),H$2="N"),NA(),'Precision '!F269)</f>
        <v>#N/A</v>
      </c>
      <c r="AJ267" s="209" t="e">
        <f>IF(OR(ISBLANK('Precision '!G269),I$2="N"),NA(),'Precision '!G269)</f>
        <v>#N/A</v>
      </c>
      <c r="AK267" s="209" t="e">
        <f>IF(OR(ISBLANK('Precision '!H269),J$2="N"),NA(),'Precision '!H269)</f>
        <v>#N/A</v>
      </c>
      <c r="AL267" s="209" t="e">
        <f>IF(OR(ISBLANK('Precision '!I269),K$2="N"),NA(),'Precision '!I269)</f>
        <v>#N/A</v>
      </c>
      <c r="AM267" s="209" t="e">
        <f>IF(OR(ISBLANK('Precision '!J269),L$2="N"),NA(),'Precision '!J269)</f>
        <v>#N/A</v>
      </c>
      <c r="AN267" s="209" t="e">
        <f>IF(OR(ISBLANK('Precision '!K269),M$2="N"),NA(),'Precision '!K269)</f>
        <v>#N/A</v>
      </c>
      <c r="AO267" s="209" t="e">
        <f>IF(OR(ISBLANK('Precision '!L269),N$2="N"),NA(),'Precision '!L269)</f>
        <v>#N/A</v>
      </c>
      <c r="AP267" s="209" t="e">
        <f>IF(OR(ISBLANK('Precision '!M269),O$2="N"),NA(),'Precision '!M269)</f>
        <v>#N/A</v>
      </c>
      <c r="AQ267" s="209" t="e">
        <f>IF(OR(ISBLANK('Precision '!N269),P$2="N"),NA(),'Precision '!N269)</f>
        <v>#N/A</v>
      </c>
      <c r="AR267" s="209" t="e">
        <f>IF(OR(ISBLANK('Precision '!O269),E$3="N"),NA(),'Precision '!O269)</f>
        <v>#N/A</v>
      </c>
      <c r="AS267" s="209" t="e">
        <f>IF(OR(ISBLANK('Precision '!P269),F$3="N"),NA(),'Precision '!P269)</f>
        <v>#N/A</v>
      </c>
      <c r="AT267" s="209" t="e">
        <f>IF(OR(ISBLANK('Precision '!Q269),G$3="N"),NA(),'Precision '!Q269)</f>
        <v>#N/A</v>
      </c>
      <c r="AU267" s="209" t="e">
        <f>IF(OR(ISBLANK('Precision '!R269),H$3="N"),NA(),'Precision '!R269)</f>
        <v>#N/A</v>
      </c>
      <c r="AV267" s="209" t="e">
        <f>IF(OR(ISBLANK('Precision '!S269),I$3="N"),NA(),'Precision '!S269)</f>
        <v>#N/A</v>
      </c>
      <c r="AW267" s="209" t="e">
        <f>IF(OR(ISBLANK('Precision '!T269),J$3="N"),NA(),'Precision '!T269)</f>
        <v>#N/A</v>
      </c>
      <c r="AX267" s="209" t="e">
        <f>IF(OR(ISBLANK('Precision '!U269),K$3="N"),NA(),'Precision '!U269)</f>
        <v>#N/A</v>
      </c>
      <c r="AY267" s="209" t="e">
        <f>IF(OR(ISBLANK('Precision '!V269),L$3="N"),NA(),'Precision '!V269)</f>
        <v>#N/A</v>
      </c>
      <c r="AZ267" s="209" t="e">
        <f>IF(OR(ISBLANK('Precision '!W269),M$3="N"),NA(),'Precision '!W269)</f>
        <v>#N/A</v>
      </c>
      <c r="BA267" s="209" t="e">
        <f>IF(OR(ISBLANK('Precision '!X269),N$3="N"),NA(),'Precision '!X269)</f>
        <v>#N/A</v>
      </c>
      <c r="BB267" s="209" t="e">
        <f>IF(OR(ISBLANK('Precision '!Y269),O$3="N"),NA(),'Precision '!Y269)</f>
        <v>#N/A</v>
      </c>
      <c r="BC267" s="209" t="e">
        <f>IF(OR(ISBLANK('Precision '!Z269),P$3="N"),NA(),'Precision '!Z269)</f>
        <v>#N/A</v>
      </c>
      <c r="BD267" s="204"/>
      <c r="BE267" s="204"/>
      <c r="BF267" s="204"/>
      <c r="BG267" s="204"/>
      <c r="BH267" s="204"/>
    </row>
    <row r="268" spans="1:60" x14ac:dyDescent="0.2">
      <c r="A268" s="204"/>
      <c r="B268" s="204"/>
      <c r="C268" s="204" t="str">
        <f>IF(AND(ISNUMBER('Precision '!C270),E$2="Y"),'Precision '!C270,"")</f>
        <v/>
      </c>
      <c r="D268" s="204" t="str">
        <f>IF(AND(ISNUMBER('Precision '!D270),F$2="Y"),'Precision '!D270,"")</f>
        <v/>
      </c>
      <c r="E268" s="204" t="str">
        <f>IF(AND(ISNUMBER('Precision '!E270),G$2="Y"),'Precision '!E270,"")</f>
        <v/>
      </c>
      <c r="F268" s="204" t="str">
        <f>IF(AND(ISNUMBER('Precision '!F270),H$2="Y"),'Precision '!F270,"")</f>
        <v/>
      </c>
      <c r="G268" s="204" t="str">
        <f>IF(AND(ISNUMBER('Precision '!G270),I$2="Y"),'Precision '!G270,"")</f>
        <v/>
      </c>
      <c r="H268" s="204" t="str">
        <f>IF(AND(ISNUMBER('Precision '!H270),J$2="Y"),'Precision '!H270,"")</f>
        <v/>
      </c>
      <c r="I268" s="204" t="str">
        <f>IF(AND(ISNUMBER('Precision '!I270),K$2="Y"),'Precision '!I270,"")</f>
        <v/>
      </c>
      <c r="J268" s="204" t="str">
        <f>IF(AND(ISNUMBER('Precision '!J270),L$2="Y"),'Precision '!J270,"")</f>
        <v/>
      </c>
      <c r="K268" s="204" t="str">
        <f>IF(AND(ISNUMBER('Precision '!K270),M$2="Y"),'Precision '!K270,"")</f>
        <v/>
      </c>
      <c r="L268" s="204" t="str">
        <f>IF(AND(ISNUMBER('Precision '!L270),N$2="Y"),'Precision '!L270,"")</f>
        <v/>
      </c>
      <c r="M268" s="204" t="str">
        <f>IF(AND(ISNUMBER('Precision '!M270),O$2="Y"),'Precision '!M270,"")</f>
        <v/>
      </c>
      <c r="N268" s="204" t="str">
        <f>IF(AND(ISNUMBER('Precision '!N270),P$2="Y"),'Precision '!N270,"")</f>
        <v/>
      </c>
      <c r="O268" s="204" t="str">
        <f>IF(AND(ISNUMBER('Precision '!O270),E$3="Y"),'Precision '!O270,"")</f>
        <v/>
      </c>
      <c r="P268" s="204" t="str">
        <f>IF(AND(ISNUMBER('Precision '!P270),F$3="Y"),'Precision '!P270,"")</f>
        <v/>
      </c>
      <c r="Q268" s="204" t="str">
        <f>IF(AND(ISNUMBER('Precision '!Q270),G$3="Y"),'Precision '!Q270,"")</f>
        <v/>
      </c>
      <c r="R268" s="204" t="str">
        <f>IF(AND(ISNUMBER('Precision '!R270),H$3="Y"),'Precision '!R270,"")</f>
        <v/>
      </c>
      <c r="S268" s="204" t="str">
        <f>IF(AND(ISNUMBER('Precision '!S270),I$3="Y"),'Precision '!S270,"")</f>
        <v/>
      </c>
      <c r="T268" s="204" t="str">
        <f>IF(AND(ISNUMBER('Precision '!T270),J$3="Y"),'Precision '!T270,"")</f>
        <v/>
      </c>
      <c r="U268" s="204" t="str">
        <f>IF(AND(ISNUMBER('Precision '!U270),K$3="Y"),'Precision '!U270,"")</f>
        <v/>
      </c>
      <c r="V268" s="204" t="str">
        <f>IF(AND(ISNUMBER('Precision '!V270),L$3="Y"),'Precision '!V270,"")</f>
        <v/>
      </c>
      <c r="W268" s="204" t="str">
        <f>IF(AND(ISNUMBER('Precision '!W270),M$3="Y"),'Precision '!W270,"")</f>
        <v/>
      </c>
      <c r="X268" s="204" t="str">
        <f>IF(AND(ISNUMBER('Precision '!X270),N$3="Y"),'Precision '!X270,"")</f>
        <v/>
      </c>
      <c r="Y268" s="204" t="str">
        <f>IF(AND(ISNUMBER('Precision '!Y270),O$3="Y"),'Precision '!Y270,"")</f>
        <v/>
      </c>
      <c r="Z268" s="204" t="str">
        <f>IF(AND(ISNUMBER('Precision '!Z270),P$3="Y"),'Precision '!Z270,"")</f>
        <v/>
      </c>
      <c r="AA268" s="204"/>
      <c r="AB268" s="204"/>
      <c r="AC268" s="204"/>
      <c r="AD268" s="204"/>
      <c r="AE268" s="300">
        <v>232</v>
      </c>
      <c r="AF268" s="209" t="e">
        <f>IF(OR(ISBLANK('Precision '!C270),E$2="N"),NA(),'Precision '!C270)</f>
        <v>#N/A</v>
      </c>
      <c r="AG268" s="209" t="e">
        <f>IF(OR(ISBLANK('Precision '!D270),F$2="N"),NA(),'Precision '!D270)</f>
        <v>#N/A</v>
      </c>
      <c r="AH268" s="209" t="e">
        <f>IF(OR(ISBLANK('Precision '!E270),G$2="N"),NA(),'Precision '!E270)</f>
        <v>#N/A</v>
      </c>
      <c r="AI268" s="209" t="e">
        <f>IF(OR(ISBLANK('Precision '!F270),H$2="N"),NA(),'Precision '!F270)</f>
        <v>#N/A</v>
      </c>
      <c r="AJ268" s="209" t="e">
        <f>IF(OR(ISBLANK('Precision '!G270),I$2="N"),NA(),'Precision '!G270)</f>
        <v>#N/A</v>
      </c>
      <c r="AK268" s="209" t="e">
        <f>IF(OR(ISBLANK('Precision '!H270),J$2="N"),NA(),'Precision '!H270)</f>
        <v>#N/A</v>
      </c>
      <c r="AL268" s="209" t="e">
        <f>IF(OR(ISBLANK('Precision '!I270),K$2="N"),NA(),'Precision '!I270)</f>
        <v>#N/A</v>
      </c>
      <c r="AM268" s="209" t="e">
        <f>IF(OR(ISBLANK('Precision '!J270),L$2="N"),NA(),'Precision '!J270)</f>
        <v>#N/A</v>
      </c>
      <c r="AN268" s="209" t="e">
        <f>IF(OR(ISBLANK('Precision '!K270),M$2="N"),NA(),'Precision '!K270)</f>
        <v>#N/A</v>
      </c>
      <c r="AO268" s="209" t="e">
        <f>IF(OR(ISBLANK('Precision '!L270),N$2="N"),NA(),'Precision '!L270)</f>
        <v>#N/A</v>
      </c>
      <c r="AP268" s="209" t="e">
        <f>IF(OR(ISBLANK('Precision '!M270),O$2="N"),NA(),'Precision '!M270)</f>
        <v>#N/A</v>
      </c>
      <c r="AQ268" s="209" t="e">
        <f>IF(OR(ISBLANK('Precision '!N270),P$2="N"),NA(),'Precision '!N270)</f>
        <v>#N/A</v>
      </c>
      <c r="AR268" s="209" t="e">
        <f>IF(OR(ISBLANK('Precision '!O270),E$3="N"),NA(),'Precision '!O270)</f>
        <v>#N/A</v>
      </c>
      <c r="AS268" s="209" t="e">
        <f>IF(OR(ISBLANK('Precision '!P270),F$3="N"),NA(),'Precision '!P270)</f>
        <v>#N/A</v>
      </c>
      <c r="AT268" s="209" t="e">
        <f>IF(OR(ISBLANK('Precision '!Q270),G$3="N"),NA(),'Precision '!Q270)</f>
        <v>#N/A</v>
      </c>
      <c r="AU268" s="209" t="e">
        <f>IF(OR(ISBLANK('Precision '!R270),H$3="N"),NA(),'Precision '!R270)</f>
        <v>#N/A</v>
      </c>
      <c r="AV268" s="209" t="e">
        <f>IF(OR(ISBLANK('Precision '!S270),I$3="N"),NA(),'Precision '!S270)</f>
        <v>#N/A</v>
      </c>
      <c r="AW268" s="209" t="e">
        <f>IF(OR(ISBLANK('Precision '!T270),J$3="N"),NA(),'Precision '!T270)</f>
        <v>#N/A</v>
      </c>
      <c r="AX268" s="209" t="e">
        <f>IF(OR(ISBLANK('Precision '!U270),K$3="N"),NA(),'Precision '!U270)</f>
        <v>#N/A</v>
      </c>
      <c r="AY268" s="209" t="e">
        <f>IF(OR(ISBLANK('Precision '!V270),L$3="N"),NA(),'Precision '!V270)</f>
        <v>#N/A</v>
      </c>
      <c r="AZ268" s="209" t="e">
        <f>IF(OR(ISBLANK('Precision '!W270),M$3="N"),NA(),'Precision '!W270)</f>
        <v>#N/A</v>
      </c>
      <c r="BA268" s="209" t="e">
        <f>IF(OR(ISBLANK('Precision '!X270),N$3="N"),NA(),'Precision '!X270)</f>
        <v>#N/A</v>
      </c>
      <c r="BB268" s="209" t="e">
        <f>IF(OR(ISBLANK('Precision '!Y270),O$3="N"),NA(),'Precision '!Y270)</f>
        <v>#N/A</v>
      </c>
      <c r="BC268" s="209" t="e">
        <f>IF(OR(ISBLANK('Precision '!Z270),P$3="N"),NA(),'Precision '!Z270)</f>
        <v>#N/A</v>
      </c>
      <c r="BD268" s="204"/>
      <c r="BE268" s="204"/>
      <c r="BF268" s="204"/>
      <c r="BG268" s="204"/>
      <c r="BH268" s="204"/>
    </row>
    <row r="269" spans="1:60" x14ac:dyDescent="0.2">
      <c r="A269" s="204"/>
      <c r="B269" s="204"/>
      <c r="C269" s="204" t="str">
        <f>IF(AND(ISNUMBER('Precision '!C271),E$2="Y"),'Precision '!C271,"")</f>
        <v/>
      </c>
      <c r="D269" s="204" t="str">
        <f>IF(AND(ISNUMBER('Precision '!D271),F$2="Y"),'Precision '!D271,"")</f>
        <v/>
      </c>
      <c r="E269" s="204" t="str">
        <f>IF(AND(ISNUMBER('Precision '!E271),G$2="Y"),'Precision '!E271,"")</f>
        <v/>
      </c>
      <c r="F269" s="204" t="str">
        <f>IF(AND(ISNUMBER('Precision '!F271),H$2="Y"),'Precision '!F271,"")</f>
        <v/>
      </c>
      <c r="G269" s="204" t="str">
        <f>IF(AND(ISNUMBER('Precision '!G271),I$2="Y"),'Precision '!G271,"")</f>
        <v/>
      </c>
      <c r="H269" s="204" t="str">
        <f>IF(AND(ISNUMBER('Precision '!H271),J$2="Y"),'Precision '!H271,"")</f>
        <v/>
      </c>
      <c r="I269" s="204" t="str">
        <f>IF(AND(ISNUMBER('Precision '!I271),K$2="Y"),'Precision '!I271,"")</f>
        <v/>
      </c>
      <c r="J269" s="204" t="str">
        <f>IF(AND(ISNUMBER('Precision '!J271),L$2="Y"),'Precision '!J271,"")</f>
        <v/>
      </c>
      <c r="K269" s="204" t="str">
        <f>IF(AND(ISNUMBER('Precision '!K271),M$2="Y"),'Precision '!K271,"")</f>
        <v/>
      </c>
      <c r="L269" s="204" t="str">
        <f>IF(AND(ISNUMBER('Precision '!L271),N$2="Y"),'Precision '!L271,"")</f>
        <v/>
      </c>
      <c r="M269" s="204" t="str">
        <f>IF(AND(ISNUMBER('Precision '!M271),O$2="Y"),'Precision '!M271,"")</f>
        <v/>
      </c>
      <c r="N269" s="204" t="str">
        <f>IF(AND(ISNUMBER('Precision '!N271),P$2="Y"),'Precision '!N271,"")</f>
        <v/>
      </c>
      <c r="O269" s="204" t="str">
        <f>IF(AND(ISNUMBER('Precision '!O271),E$3="Y"),'Precision '!O271,"")</f>
        <v/>
      </c>
      <c r="P269" s="204" t="str">
        <f>IF(AND(ISNUMBER('Precision '!P271),F$3="Y"),'Precision '!P271,"")</f>
        <v/>
      </c>
      <c r="Q269" s="204" t="str">
        <f>IF(AND(ISNUMBER('Precision '!Q271),G$3="Y"),'Precision '!Q271,"")</f>
        <v/>
      </c>
      <c r="R269" s="204" t="str">
        <f>IF(AND(ISNUMBER('Precision '!R271),H$3="Y"),'Precision '!R271,"")</f>
        <v/>
      </c>
      <c r="S269" s="204" t="str">
        <f>IF(AND(ISNUMBER('Precision '!S271),I$3="Y"),'Precision '!S271,"")</f>
        <v/>
      </c>
      <c r="T269" s="204" t="str">
        <f>IF(AND(ISNUMBER('Precision '!T271),J$3="Y"),'Precision '!T271,"")</f>
        <v/>
      </c>
      <c r="U269" s="204" t="str">
        <f>IF(AND(ISNUMBER('Precision '!U271),K$3="Y"),'Precision '!U271,"")</f>
        <v/>
      </c>
      <c r="V269" s="204" t="str">
        <f>IF(AND(ISNUMBER('Precision '!V271),L$3="Y"),'Precision '!V271,"")</f>
        <v/>
      </c>
      <c r="W269" s="204" t="str">
        <f>IF(AND(ISNUMBER('Precision '!W271),M$3="Y"),'Precision '!W271,"")</f>
        <v/>
      </c>
      <c r="X269" s="204" t="str">
        <f>IF(AND(ISNUMBER('Precision '!X271),N$3="Y"),'Precision '!X271,"")</f>
        <v/>
      </c>
      <c r="Y269" s="204" t="str">
        <f>IF(AND(ISNUMBER('Precision '!Y271),O$3="Y"),'Precision '!Y271,"")</f>
        <v/>
      </c>
      <c r="Z269" s="204" t="str">
        <f>IF(AND(ISNUMBER('Precision '!Z271),P$3="Y"),'Precision '!Z271,"")</f>
        <v/>
      </c>
      <c r="AA269" s="204"/>
      <c r="AB269" s="204"/>
      <c r="AC269" s="204"/>
      <c r="AD269" s="204"/>
      <c r="AE269" s="300">
        <v>233</v>
      </c>
      <c r="AF269" s="209" t="e">
        <f>IF(OR(ISBLANK('Precision '!C271),E$2="N"),NA(),'Precision '!C271)</f>
        <v>#N/A</v>
      </c>
      <c r="AG269" s="209" t="e">
        <f>IF(OR(ISBLANK('Precision '!D271),F$2="N"),NA(),'Precision '!D271)</f>
        <v>#N/A</v>
      </c>
      <c r="AH269" s="209" t="e">
        <f>IF(OR(ISBLANK('Precision '!E271),G$2="N"),NA(),'Precision '!E271)</f>
        <v>#N/A</v>
      </c>
      <c r="AI269" s="209" t="e">
        <f>IF(OR(ISBLANK('Precision '!F271),H$2="N"),NA(),'Precision '!F271)</f>
        <v>#N/A</v>
      </c>
      <c r="AJ269" s="209" t="e">
        <f>IF(OR(ISBLANK('Precision '!G271),I$2="N"),NA(),'Precision '!G271)</f>
        <v>#N/A</v>
      </c>
      <c r="AK269" s="209" t="e">
        <f>IF(OR(ISBLANK('Precision '!H271),J$2="N"),NA(),'Precision '!H271)</f>
        <v>#N/A</v>
      </c>
      <c r="AL269" s="209" t="e">
        <f>IF(OR(ISBLANK('Precision '!I271),K$2="N"),NA(),'Precision '!I271)</f>
        <v>#N/A</v>
      </c>
      <c r="AM269" s="209" t="e">
        <f>IF(OR(ISBLANK('Precision '!J271),L$2="N"),NA(),'Precision '!J271)</f>
        <v>#N/A</v>
      </c>
      <c r="AN269" s="209" t="e">
        <f>IF(OR(ISBLANK('Precision '!K271),M$2="N"),NA(),'Precision '!K271)</f>
        <v>#N/A</v>
      </c>
      <c r="AO269" s="209" t="e">
        <f>IF(OR(ISBLANK('Precision '!L271),N$2="N"),NA(),'Precision '!L271)</f>
        <v>#N/A</v>
      </c>
      <c r="AP269" s="209" t="e">
        <f>IF(OR(ISBLANK('Precision '!M271),O$2="N"),NA(),'Precision '!M271)</f>
        <v>#N/A</v>
      </c>
      <c r="AQ269" s="209" t="e">
        <f>IF(OR(ISBLANK('Precision '!N271),P$2="N"),NA(),'Precision '!N271)</f>
        <v>#N/A</v>
      </c>
      <c r="AR269" s="209" t="e">
        <f>IF(OR(ISBLANK('Precision '!O271),E$3="N"),NA(),'Precision '!O271)</f>
        <v>#N/A</v>
      </c>
      <c r="AS269" s="209" t="e">
        <f>IF(OR(ISBLANK('Precision '!P271),F$3="N"),NA(),'Precision '!P271)</f>
        <v>#N/A</v>
      </c>
      <c r="AT269" s="209" t="e">
        <f>IF(OR(ISBLANK('Precision '!Q271),G$3="N"),NA(),'Precision '!Q271)</f>
        <v>#N/A</v>
      </c>
      <c r="AU269" s="209" t="e">
        <f>IF(OR(ISBLANK('Precision '!R271),H$3="N"),NA(),'Precision '!R271)</f>
        <v>#N/A</v>
      </c>
      <c r="AV269" s="209" t="e">
        <f>IF(OR(ISBLANK('Precision '!S271),I$3="N"),NA(),'Precision '!S271)</f>
        <v>#N/A</v>
      </c>
      <c r="AW269" s="209" t="e">
        <f>IF(OR(ISBLANK('Precision '!T271),J$3="N"),NA(),'Precision '!T271)</f>
        <v>#N/A</v>
      </c>
      <c r="AX269" s="209" t="e">
        <f>IF(OR(ISBLANK('Precision '!U271),K$3="N"),NA(),'Precision '!U271)</f>
        <v>#N/A</v>
      </c>
      <c r="AY269" s="209" t="e">
        <f>IF(OR(ISBLANK('Precision '!V271),L$3="N"),NA(),'Precision '!V271)</f>
        <v>#N/A</v>
      </c>
      <c r="AZ269" s="209" t="e">
        <f>IF(OR(ISBLANK('Precision '!W271),M$3="N"),NA(),'Precision '!W271)</f>
        <v>#N/A</v>
      </c>
      <c r="BA269" s="209" t="e">
        <f>IF(OR(ISBLANK('Precision '!X271),N$3="N"),NA(),'Precision '!X271)</f>
        <v>#N/A</v>
      </c>
      <c r="BB269" s="209" t="e">
        <f>IF(OR(ISBLANK('Precision '!Y271),O$3="N"),NA(),'Precision '!Y271)</f>
        <v>#N/A</v>
      </c>
      <c r="BC269" s="209" t="e">
        <f>IF(OR(ISBLANK('Precision '!Z271),P$3="N"),NA(),'Precision '!Z271)</f>
        <v>#N/A</v>
      </c>
      <c r="BD269" s="204"/>
      <c r="BE269" s="204"/>
      <c r="BF269" s="204"/>
      <c r="BG269" s="204"/>
      <c r="BH269" s="204"/>
    </row>
    <row r="270" spans="1:60" x14ac:dyDescent="0.2">
      <c r="A270" s="204"/>
      <c r="B270" s="204"/>
      <c r="C270" s="204" t="str">
        <f>IF(AND(ISNUMBER('Precision '!C272),E$2="Y"),'Precision '!C272,"")</f>
        <v/>
      </c>
      <c r="D270" s="204" t="str">
        <f>IF(AND(ISNUMBER('Precision '!D272),F$2="Y"),'Precision '!D272,"")</f>
        <v/>
      </c>
      <c r="E270" s="204" t="str">
        <f>IF(AND(ISNUMBER('Precision '!E272),G$2="Y"),'Precision '!E272,"")</f>
        <v/>
      </c>
      <c r="F270" s="204" t="str">
        <f>IF(AND(ISNUMBER('Precision '!F272),H$2="Y"),'Precision '!F272,"")</f>
        <v/>
      </c>
      <c r="G270" s="204" t="str">
        <f>IF(AND(ISNUMBER('Precision '!G272),I$2="Y"),'Precision '!G272,"")</f>
        <v/>
      </c>
      <c r="H270" s="204" t="str">
        <f>IF(AND(ISNUMBER('Precision '!H272),J$2="Y"),'Precision '!H272,"")</f>
        <v/>
      </c>
      <c r="I270" s="204" t="str">
        <f>IF(AND(ISNUMBER('Precision '!I272),K$2="Y"),'Precision '!I272,"")</f>
        <v/>
      </c>
      <c r="J270" s="204" t="str">
        <f>IF(AND(ISNUMBER('Precision '!J272),L$2="Y"),'Precision '!J272,"")</f>
        <v/>
      </c>
      <c r="K270" s="204" t="str">
        <f>IF(AND(ISNUMBER('Precision '!K272),M$2="Y"),'Precision '!K272,"")</f>
        <v/>
      </c>
      <c r="L270" s="204" t="str">
        <f>IF(AND(ISNUMBER('Precision '!L272),N$2="Y"),'Precision '!L272,"")</f>
        <v/>
      </c>
      <c r="M270" s="204" t="str">
        <f>IF(AND(ISNUMBER('Precision '!M272),O$2="Y"),'Precision '!M272,"")</f>
        <v/>
      </c>
      <c r="N270" s="204" t="str">
        <f>IF(AND(ISNUMBER('Precision '!N272),P$2="Y"),'Precision '!N272,"")</f>
        <v/>
      </c>
      <c r="O270" s="204" t="str">
        <f>IF(AND(ISNUMBER('Precision '!O272),E$3="Y"),'Precision '!O272,"")</f>
        <v/>
      </c>
      <c r="P270" s="204" t="str">
        <f>IF(AND(ISNUMBER('Precision '!P272),F$3="Y"),'Precision '!P272,"")</f>
        <v/>
      </c>
      <c r="Q270" s="204" t="str">
        <f>IF(AND(ISNUMBER('Precision '!Q272),G$3="Y"),'Precision '!Q272,"")</f>
        <v/>
      </c>
      <c r="R270" s="204" t="str">
        <f>IF(AND(ISNUMBER('Precision '!R272),H$3="Y"),'Precision '!R272,"")</f>
        <v/>
      </c>
      <c r="S270" s="204" t="str">
        <f>IF(AND(ISNUMBER('Precision '!S272),I$3="Y"),'Precision '!S272,"")</f>
        <v/>
      </c>
      <c r="T270" s="204" t="str">
        <f>IF(AND(ISNUMBER('Precision '!T272),J$3="Y"),'Precision '!T272,"")</f>
        <v/>
      </c>
      <c r="U270" s="204" t="str">
        <f>IF(AND(ISNUMBER('Precision '!U272),K$3="Y"),'Precision '!U272,"")</f>
        <v/>
      </c>
      <c r="V270" s="204" t="str">
        <f>IF(AND(ISNUMBER('Precision '!V272),L$3="Y"),'Precision '!V272,"")</f>
        <v/>
      </c>
      <c r="W270" s="204" t="str">
        <f>IF(AND(ISNUMBER('Precision '!W272),M$3="Y"),'Precision '!W272,"")</f>
        <v/>
      </c>
      <c r="X270" s="204" t="str">
        <f>IF(AND(ISNUMBER('Precision '!X272),N$3="Y"),'Precision '!X272,"")</f>
        <v/>
      </c>
      <c r="Y270" s="204" t="str">
        <f>IF(AND(ISNUMBER('Precision '!Y272),O$3="Y"),'Precision '!Y272,"")</f>
        <v/>
      </c>
      <c r="Z270" s="204" t="str">
        <f>IF(AND(ISNUMBER('Precision '!Z272),P$3="Y"),'Precision '!Z272,"")</f>
        <v/>
      </c>
      <c r="AA270" s="204"/>
      <c r="AB270" s="204"/>
      <c r="AC270" s="204"/>
      <c r="AD270" s="204"/>
      <c r="AE270" s="300">
        <v>234</v>
      </c>
      <c r="AF270" s="209" t="e">
        <f>IF(OR(ISBLANK('Precision '!C272),E$2="N"),NA(),'Precision '!C272)</f>
        <v>#N/A</v>
      </c>
      <c r="AG270" s="209" t="e">
        <f>IF(OR(ISBLANK('Precision '!D272),F$2="N"),NA(),'Precision '!D272)</f>
        <v>#N/A</v>
      </c>
      <c r="AH270" s="209" t="e">
        <f>IF(OR(ISBLANK('Precision '!E272),G$2="N"),NA(),'Precision '!E272)</f>
        <v>#N/A</v>
      </c>
      <c r="AI270" s="209" t="e">
        <f>IF(OR(ISBLANK('Precision '!F272),H$2="N"),NA(),'Precision '!F272)</f>
        <v>#N/A</v>
      </c>
      <c r="AJ270" s="209" t="e">
        <f>IF(OR(ISBLANK('Precision '!G272),I$2="N"),NA(),'Precision '!G272)</f>
        <v>#N/A</v>
      </c>
      <c r="AK270" s="209" t="e">
        <f>IF(OR(ISBLANK('Precision '!H272),J$2="N"),NA(),'Precision '!H272)</f>
        <v>#N/A</v>
      </c>
      <c r="AL270" s="209" t="e">
        <f>IF(OR(ISBLANK('Precision '!I272),K$2="N"),NA(),'Precision '!I272)</f>
        <v>#N/A</v>
      </c>
      <c r="AM270" s="209" t="e">
        <f>IF(OR(ISBLANK('Precision '!J272),L$2="N"),NA(),'Precision '!J272)</f>
        <v>#N/A</v>
      </c>
      <c r="AN270" s="209" t="e">
        <f>IF(OR(ISBLANK('Precision '!K272),M$2="N"),NA(),'Precision '!K272)</f>
        <v>#N/A</v>
      </c>
      <c r="AO270" s="209" t="e">
        <f>IF(OR(ISBLANK('Precision '!L272),N$2="N"),NA(),'Precision '!L272)</f>
        <v>#N/A</v>
      </c>
      <c r="AP270" s="209" t="e">
        <f>IF(OR(ISBLANK('Precision '!M272),O$2="N"),NA(),'Precision '!M272)</f>
        <v>#N/A</v>
      </c>
      <c r="AQ270" s="209" t="e">
        <f>IF(OR(ISBLANK('Precision '!N272),P$2="N"),NA(),'Precision '!N272)</f>
        <v>#N/A</v>
      </c>
      <c r="AR270" s="209" t="e">
        <f>IF(OR(ISBLANK('Precision '!O272),E$3="N"),NA(),'Precision '!O272)</f>
        <v>#N/A</v>
      </c>
      <c r="AS270" s="209" t="e">
        <f>IF(OR(ISBLANK('Precision '!P272),F$3="N"),NA(),'Precision '!P272)</f>
        <v>#N/A</v>
      </c>
      <c r="AT270" s="209" t="e">
        <f>IF(OR(ISBLANK('Precision '!Q272),G$3="N"),NA(),'Precision '!Q272)</f>
        <v>#N/A</v>
      </c>
      <c r="AU270" s="209" t="e">
        <f>IF(OR(ISBLANK('Precision '!R272),H$3="N"),NA(),'Precision '!R272)</f>
        <v>#N/A</v>
      </c>
      <c r="AV270" s="209" t="e">
        <f>IF(OR(ISBLANK('Precision '!S272),I$3="N"),NA(),'Precision '!S272)</f>
        <v>#N/A</v>
      </c>
      <c r="AW270" s="209" t="e">
        <f>IF(OR(ISBLANK('Precision '!T272),J$3="N"),NA(),'Precision '!T272)</f>
        <v>#N/A</v>
      </c>
      <c r="AX270" s="209" t="e">
        <f>IF(OR(ISBLANK('Precision '!U272),K$3="N"),NA(),'Precision '!U272)</f>
        <v>#N/A</v>
      </c>
      <c r="AY270" s="209" t="e">
        <f>IF(OR(ISBLANK('Precision '!V272),L$3="N"),NA(),'Precision '!V272)</f>
        <v>#N/A</v>
      </c>
      <c r="AZ270" s="209" t="e">
        <f>IF(OR(ISBLANK('Precision '!W272),M$3="N"),NA(),'Precision '!W272)</f>
        <v>#N/A</v>
      </c>
      <c r="BA270" s="209" t="e">
        <f>IF(OR(ISBLANK('Precision '!X272),N$3="N"),NA(),'Precision '!X272)</f>
        <v>#N/A</v>
      </c>
      <c r="BB270" s="209" t="e">
        <f>IF(OR(ISBLANK('Precision '!Y272),O$3="N"),NA(),'Precision '!Y272)</f>
        <v>#N/A</v>
      </c>
      <c r="BC270" s="209" t="e">
        <f>IF(OR(ISBLANK('Precision '!Z272),P$3="N"),NA(),'Precision '!Z272)</f>
        <v>#N/A</v>
      </c>
      <c r="BD270" s="204"/>
      <c r="BE270" s="204"/>
      <c r="BF270" s="204"/>
      <c r="BG270" s="204"/>
      <c r="BH270" s="204"/>
    </row>
    <row r="271" spans="1:60" x14ac:dyDescent="0.2">
      <c r="A271" s="204"/>
      <c r="B271" s="204"/>
      <c r="C271" s="204" t="str">
        <f>IF(AND(ISNUMBER('Precision '!C273),E$2="Y"),'Precision '!C273,"")</f>
        <v/>
      </c>
      <c r="D271" s="204" t="str">
        <f>IF(AND(ISNUMBER('Precision '!D273),F$2="Y"),'Precision '!D273,"")</f>
        <v/>
      </c>
      <c r="E271" s="204" t="str">
        <f>IF(AND(ISNUMBER('Precision '!E273),G$2="Y"),'Precision '!E273,"")</f>
        <v/>
      </c>
      <c r="F271" s="204" t="str">
        <f>IF(AND(ISNUMBER('Precision '!F273),H$2="Y"),'Precision '!F273,"")</f>
        <v/>
      </c>
      <c r="G271" s="204" t="str">
        <f>IF(AND(ISNUMBER('Precision '!G273),I$2="Y"),'Precision '!G273,"")</f>
        <v/>
      </c>
      <c r="H271" s="204" t="str">
        <f>IF(AND(ISNUMBER('Precision '!H273),J$2="Y"),'Precision '!H273,"")</f>
        <v/>
      </c>
      <c r="I271" s="204" t="str">
        <f>IF(AND(ISNUMBER('Precision '!I273),K$2="Y"),'Precision '!I273,"")</f>
        <v/>
      </c>
      <c r="J271" s="204" t="str">
        <f>IF(AND(ISNUMBER('Precision '!J273),L$2="Y"),'Precision '!J273,"")</f>
        <v/>
      </c>
      <c r="K271" s="204" t="str">
        <f>IF(AND(ISNUMBER('Precision '!K273),M$2="Y"),'Precision '!K273,"")</f>
        <v/>
      </c>
      <c r="L271" s="204" t="str">
        <f>IF(AND(ISNUMBER('Precision '!L273),N$2="Y"),'Precision '!L273,"")</f>
        <v/>
      </c>
      <c r="M271" s="204" t="str">
        <f>IF(AND(ISNUMBER('Precision '!M273),O$2="Y"),'Precision '!M273,"")</f>
        <v/>
      </c>
      <c r="N271" s="204" t="str">
        <f>IF(AND(ISNUMBER('Precision '!N273),P$2="Y"),'Precision '!N273,"")</f>
        <v/>
      </c>
      <c r="O271" s="204" t="str">
        <f>IF(AND(ISNUMBER('Precision '!O273),E$3="Y"),'Precision '!O273,"")</f>
        <v/>
      </c>
      <c r="P271" s="204" t="str">
        <f>IF(AND(ISNUMBER('Precision '!P273),F$3="Y"),'Precision '!P273,"")</f>
        <v/>
      </c>
      <c r="Q271" s="204" t="str">
        <f>IF(AND(ISNUMBER('Precision '!Q273),G$3="Y"),'Precision '!Q273,"")</f>
        <v/>
      </c>
      <c r="R271" s="204" t="str">
        <f>IF(AND(ISNUMBER('Precision '!R273),H$3="Y"),'Precision '!R273,"")</f>
        <v/>
      </c>
      <c r="S271" s="204" t="str">
        <f>IF(AND(ISNUMBER('Precision '!S273),I$3="Y"),'Precision '!S273,"")</f>
        <v/>
      </c>
      <c r="T271" s="204" t="str">
        <f>IF(AND(ISNUMBER('Precision '!T273),J$3="Y"),'Precision '!T273,"")</f>
        <v/>
      </c>
      <c r="U271" s="204" t="str">
        <f>IF(AND(ISNUMBER('Precision '!U273),K$3="Y"),'Precision '!U273,"")</f>
        <v/>
      </c>
      <c r="V271" s="204" t="str">
        <f>IF(AND(ISNUMBER('Precision '!V273),L$3="Y"),'Precision '!V273,"")</f>
        <v/>
      </c>
      <c r="W271" s="204" t="str">
        <f>IF(AND(ISNUMBER('Precision '!W273),M$3="Y"),'Precision '!W273,"")</f>
        <v/>
      </c>
      <c r="X271" s="204" t="str">
        <f>IF(AND(ISNUMBER('Precision '!X273),N$3="Y"),'Precision '!X273,"")</f>
        <v/>
      </c>
      <c r="Y271" s="204" t="str">
        <f>IF(AND(ISNUMBER('Precision '!Y273),O$3="Y"),'Precision '!Y273,"")</f>
        <v/>
      </c>
      <c r="Z271" s="204" t="str">
        <f>IF(AND(ISNUMBER('Precision '!Z273),P$3="Y"),'Precision '!Z273,"")</f>
        <v/>
      </c>
      <c r="AA271" s="204"/>
      <c r="AB271" s="204"/>
      <c r="AC271" s="204"/>
      <c r="AD271" s="204"/>
      <c r="AE271" s="300">
        <v>235</v>
      </c>
      <c r="AF271" s="209" t="e">
        <f>IF(OR(ISBLANK('Precision '!C273),E$2="N"),NA(),'Precision '!C273)</f>
        <v>#N/A</v>
      </c>
      <c r="AG271" s="209" t="e">
        <f>IF(OR(ISBLANK('Precision '!D273),F$2="N"),NA(),'Precision '!D273)</f>
        <v>#N/A</v>
      </c>
      <c r="AH271" s="209" t="e">
        <f>IF(OR(ISBLANK('Precision '!E273),G$2="N"),NA(),'Precision '!E273)</f>
        <v>#N/A</v>
      </c>
      <c r="AI271" s="209" t="e">
        <f>IF(OR(ISBLANK('Precision '!F273),H$2="N"),NA(),'Precision '!F273)</f>
        <v>#N/A</v>
      </c>
      <c r="AJ271" s="209" t="e">
        <f>IF(OR(ISBLANK('Precision '!G273),I$2="N"),NA(),'Precision '!G273)</f>
        <v>#N/A</v>
      </c>
      <c r="AK271" s="209" t="e">
        <f>IF(OR(ISBLANK('Precision '!H273),J$2="N"),NA(),'Precision '!H273)</f>
        <v>#N/A</v>
      </c>
      <c r="AL271" s="209" t="e">
        <f>IF(OR(ISBLANK('Precision '!I273),K$2="N"),NA(),'Precision '!I273)</f>
        <v>#N/A</v>
      </c>
      <c r="AM271" s="209" t="e">
        <f>IF(OR(ISBLANK('Precision '!J273),L$2="N"),NA(),'Precision '!J273)</f>
        <v>#N/A</v>
      </c>
      <c r="AN271" s="209" t="e">
        <f>IF(OR(ISBLANK('Precision '!K273),M$2="N"),NA(),'Precision '!K273)</f>
        <v>#N/A</v>
      </c>
      <c r="AO271" s="209" t="e">
        <f>IF(OR(ISBLANK('Precision '!L273),N$2="N"),NA(),'Precision '!L273)</f>
        <v>#N/A</v>
      </c>
      <c r="AP271" s="209" t="e">
        <f>IF(OR(ISBLANK('Precision '!M273),O$2="N"),NA(),'Precision '!M273)</f>
        <v>#N/A</v>
      </c>
      <c r="AQ271" s="209" t="e">
        <f>IF(OR(ISBLANK('Precision '!N273),P$2="N"),NA(),'Precision '!N273)</f>
        <v>#N/A</v>
      </c>
      <c r="AR271" s="209" t="e">
        <f>IF(OR(ISBLANK('Precision '!O273),E$3="N"),NA(),'Precision '!O273)</f>
        <v>#N/A</v>
      </c>
      <c r="AS271" s="209" t="e">
        <f>IF(OR(ISBLANK('Precision '!P273),F$3="N"),NA(),'Precision '!P273)</f>
        <v>#N/A</v>
      </c>
      <c r="AT271" s="209" t="e">
        <f>IF(OR(ISBLANK('Precision '!Q273),G$3="N"),NA(),'Precision '!Q273)</f>
        <v>#N/A</v>
      </c>
      <c r="AU271" s="209" t="e">
        <f>IF(OR(ISBLANK('Precision '!R273),H$3="N"),NA(),'Precision '!R273)</f>
        <v>#N/A</v>
      </c>
      <c r="AV271" s="209" t="e">
        <f>IF(OR(ISBLANK('Precision '!S273),I$3="N"),NA(),'Precision '!S273)</f>
        <v>#N/A</v>
      </c>
      <c r="AW271" s="209" t="e">
        <f>IF(OR(ISBLANK('Precision '!T273),J$3="N"),NA(),'Precision '!T273)</f>
        <v>#N/A</v>
      </c>
      <c r="AX271" s="209" t="e">
        <f>IF(OR(ISBLANK('Precision '!U273),K$3="N"),NA(),'Precision '!U273)</f>
        <v>#N/A</v>
      </c>
      <c r="AY271" s="209" t="e">
        <f>IF(OR(ISBLANK('Precision '!V273),L$3="N"),NA(),'Precision '!V273)</f>
        <v>#N/A</v>
      </c>
      <c r="AZ271" s="209" t="e">
        <f>IF(OR(ISBLANK('Precision '!W273),M$3="N"),NA(),'Precision '!W273)</f>
        <v>#N/A</v>
      </c>
      <c r="BA271" s="209" t="e">
        <f>IF(OR(ISBLANK('Precision '!X273),N$3="N"),NA(),'Precision '!X273)</f>
        <v>#N/A</v>
      </c>
      <c r="BB271" s="209" t="e">
        <f>IF(OR(ISBLANK('Precision '!Y273),O$3="N"),NA(),'Precision '!Y273)</f>
        <v>#N/A</v>
      </c>
      <c r="BC271" s="209" t="e">
        <f>IF(OR(ISBLANK('Precision '!Z273),P$3="N"),NA(),'Precision '!Z273)</f>
        <v>#N/A</v>
      </c>
      <c r="BD271" s="204"/>
      <c r="BE271" s="204"/>
      <c r="BF271" s="204"/>
      <c r="BG271" s="204"/>
      <c r="BH271" s="204"/>
    </row>
    <row r="272" spans="1:60" x14ac:dyDescent="0.2">
      <c r="A272" s="204"/>
      <c r="B272" s="204"/>
      <c r="C272" s="204" t="str">
        <f>IF(AND(ISNUMBER('Precision '!C274),E$2="Y"),'Precision '!C274,"")</f>
        <v/>
      </c>
      <c r="D272" s="204" t="str">
        <f>IF(AND(ISNUMBER('Precision '!D274),F$2="Y"),'Precision '!D274,"")</f>
        <v/>
      </c>
      <c r="E272" s="204" t="str">
        <f>IF(AND(ISNUMBER('Precision '!E274),G$2="Y"),'Precision '!E274,"")</f>
        <v/>
      </c>
      <c r="F272" s="204" t="str">
        <f>IF(AND(ISNUMBER('Precision '!F274),H$2="Y"),'Precision '!F274,"")</f>
        <v/>
      </c>
      <c r="G272" s="204" t="str">
        <f>IF(AND(ISNUMBER('Precision '!G274),I$2="Y"),'Precision '!G274,"")</f>
        <v/>
      </c>
      <c r="H272" s="204" t="str">
        <f>IF(AND(ISNUMBER('Precision '!H274),J$2="Y"),'Precision '!H274,"")</f>
        <v/>
      </c>
      <c r="I272" s="204" t="str">
        <f>IF(AND(ISNUMBER('Precision '!I274),K$2="Y"),'Precision '!I274,"")</f>
        <v/>
      </c>
      <c r="J272" s="204" t="str">
        <f>IF(AND(ISNUMBER('Precision '!J274),L$2="Y"),'Precision '!J274,"")</f>
        <v/>
      </c>
      <c r="K272" s="204" t="str">
        <f>IF(AND(ISNUMBER('Precision '!K274),M$2="Y"),'Precision '!K274,"")</f>
        <v/>
      </c>
      <c r="L272" s="204" t="str">
        <f>IF(AND(ISNUMBER('Precision '!L274),N$2="Y"),'Precision '!L274,"")</f>
        <v/>
      </c>
      <c r="M272" s="204" t="str">
        <f>IF(AND(ISNUMBER('Precision '!M274),O$2="Y"),'Precision '!M274,"")</f>
        <v/>
      </c>
      <c r="N272" s="204" t="str">
        <f>IF(AND(ISNUMBER('Precision '!N274),P$2="Y"),'Precision '!N274,"")</f>
        <v/>
      </c>
      <c r="O272" s="204" t="str">
        <f>IF(AND(ISNUMBER('Precision '!O274),E$3="Y"),'Precision '!O274,"")</f>
        <v/>
      </c>
      <c r="P272" s="204" t="str">
        <f>IF(AND(ISNUMBER('Precision '!P274),F$3="Y"),'Precision '!P274,"")</f>
        <v/>
      </c>
      <c r="Q272" s="204" t="str">
        <f>IF(AND(ISNUMBER('Precision '!Q274),G$3="Y"),'Precision '!Q274,"")</f>
        <v/>
      </c>
      <c r="R272" s="204" t="str">
        <f>IF(AND(ISNUMBER('Precision '!R274),H$3="Y"),'Precision '!R274,"")</f>
        <v/>
      </c>
      <c r="S272" s="204" t="str">
        <f>IF(AND(ISNUMBER('Precision '!S274),I$3="Y"),'Precision '!S274,"")</f>
        <v/>
      </c>
      <c r="T272" s="204" t="str">
        <f>IF(AND(ISNUMBER('Precision '!T274),J$3="Y"),'Precision '!T274,"")</f>
        <v/>
      </c>
      <c r="U272" s="204" t="str">
        <f>IF(AND(ISNUMBER('Precision '!U274),K$3="Y"),'Precision '!U274,"")</f>
        <v/>
      </c>
      <c r="V272" s="204" t="str">
        <f>IF(AND(ISNUMBER('Precision '!V274),L$3="Y"),'Precision '!V274,"")</f>
        <v/>
      </c>
      <c r="W272" s="204" t="str">
        <f>IF(AND(ISNUMBER('Precision '!W274),M$3="Y"),'Precision '!W274,"")</f>
        <v/>
      </c>
      <c r="X272" s="204" t="str">
        <f>IF(AND(ISNUMBER('Precision '!X274),N$3="Y"),'Precision '!X274,"")</f>
        <v/>
      </c>
      <c r="Y272" s="204" t="str">
        <f>IF(AND(ISNUMBER('Precision '!Y274),O$3="Y"),'Precision '!Y274,"")</f>
        <v/>
      </c>
      <c r="Z272" s="204" t="str">
        <f>IF(AND(ISNUMBER('Precision '!Z274),P$3="Y"),'Precision '!Z274,"")</f>
        <v/>
      </c>
      <c r="AA272" s="204"/>
      <c r="AB272" s="204"/>
      <c r="AC272" s="204"/>
      <c r="AD272" s="204"/>
      <c r="AE272" s="300">
        <v>236</v>
      </c>
      <c r="AF272" s="209" t="e">
        <f>IF(OR(ISBLANK('Precision '!C274),E$2="N"),NA(),'Precision '!C274)</f>
        <v>#N/A</v>
      </c>
      <c r="AG272" s="209" t="e">
        <f>IF(OR(ISBLANK('Precision '!D274),F$2="N"),NA(),'Precision '!D274)</f>
        <v>#N/A</v>
      </c>
      <c r="AH272" s="209" t="e">
        <f>IF(OR(ISBLANK('Precision '!E274),G$2="N"),NA(),'Precision '!E274)</f>
        <v>#N/A</v>
      </c>
      <c r="AI272" s="209" t="e">
        <f>IF(OR(ISBLANK('Precision '!F274),H$2="N"),NA(),'Precision '!F274)</f>
        <v>#N/A</v>
      </c>
      <c r="AJ272" s="209" t="e">
        <f>IF(OR(ISBLANK('Precision '!G274),I$2="N"),NA(),'Precision '!G274)</f>
        <v>#N/A</v>
      </c>
      <c r="AK272" s="209" t="e">
        <f>IF(OR(ISBLANK('Precision '!H274),J$2="N"),NA(),'Precision '!H274)</f>
        <v>#N/A</v>
      </c>
      <c r="AL272" s="209" t="e">
        <f>IF(OR(ISBLANK('Precision '!I274),K$2="N"),NA(),'Precision '!I274)</f>
        <v>#N/A</v>
      </c>
      <c r="AM272" s="209" t="e">
        <f>IF(OR(ISBLANK('Precision '!J274),L$2="N"),NA(),'Precision '!J274)</f>
        <v>#N/A</v>
      </c>
      <c r="AN272" s="209" t="e">
        <f>IF(OR(ISBLANK('Precision '!K274),M$2="N"),NA(),'Precision '!K274)</f>
        <v>#N/A</v>
      </c>
      <c r="AO272" s="209" t="e">
        <f>IF(OR(ISBLANK('Precision '!L274),N$2="N"),NA(),'Precision '!L274)</f>
        <v>#N/A</v>
      </c>
      <c r="AP272" s="209" t="e">
        <f>IF(OR(ISBLANK('Precision '!M274),O$2="N"),NA(),'Precision '!M274)</f>
        <v>#N/A</v>
      </c>
      <c r="AQ272" s="209" t="e">
        <f>IF(OR(ISBLANK('Precision '!N274),P$2="N"),NA(),'Precision '!N274)</f>
        <v>#N/A</v>
      </c>
      <c r="AR272" s="209" t="e">
        <f>IF(OR(ISBLANK('Precision '!O274),E$3="N"),NA(),'Precision '!O274)</f>
        <v>#N/A</v>
      </c>
      <c r="AS272" s="209" t="e">
        <f>IF(OR(ISBLANK('Precision '!P274),F$3="N"),NA(),'Precision '!P274)</f>
        <v>#N/A</v>
      </c>
      <c r="AT272" s="209" t="e">
        <f>IF(OR(ISBLANK('Precision '!Q274),G$3="N"),NA(),'Precision '!Q274)</f>
        <v>#N/A</v>
      </c>
      <c r="AU272" s="209" t="e">
        <f>IF(OR(ISBLANK('Precision '!R274),H$3="N"),NA(),'Precision '!R274)</f>
        <v>#N/A</v>
      </c>
      <c r="AV272" s="209" t="e">
        <f>IF(OR(ISBLANK('Precision '!S274),I$3="N"),NA(),'Precision '!S274)</f>
        <v>#N/A</v>
      </c>
      <c r="AW272" s="209" t="e">
        <f>IF(OR(ISBLANK('Precision '!T274),J$3="N"),NA(),'Precision '!T274)</f>
        <v>#N/A</v>
      </c>
      <c r="AX272" s="209" t="e">
        <f>IF(OR(ISBLANK('Precision '!U274),K$3="N"),NA(),'Precision '!U274)</f>
        <v>#N/A</v>
      </c>
      <c r="AY272" s="209" t="e">
        <f>IF(OR(ISBLANK('Precision '!V274),L$3="N"),NA(),'Precision '!V274)</f>
        <v>#N/A</v>
      </c>
      <c r="AZ272" s="209" t="e">
        <f>IF(OR(ISBLANK('Precision '!W274),M$3="N"),NA(),'Precision '!W274)</f>
        <v>#N/A</v>
      </c>
      <c r="BA272" s="209" t="e">
        <f>IF(OR(ISBLANK('Precision '!X274),N$3="N"),NA(),'Precision '!X274)</f>
        <v>#N/A</v>
      </c>
      <c r="BB272" s="209" t="e">
        <f>IF(OR(ISBLANK('Precision '!Y274),O$3="N"),NA(),'Precision '!Y274)</f>
        <v>#N/A</v>
      </c>
      <c r="BC272" s="209" t="e">
        <f>IF(OR(ISBLANK('Precision '!Z274),P$3="N"),NA(),'Precision '!Z274)</f>
        <v>#N/A</v>
      </c>
      <c r="BD272" s="204"/>
      <c r="BE272" s="204"/>
      <c r="BF272" s="204"/>
      <c r="BG272" s="204"/>
      <c r="BH272" s="204"/>
    </row>
    <row r="273" spans="1:60" x14ac:dyDescent="0.2">
      <c r="A273" s="204"/>
      <c r="B273" s="204"/>
      <c r="C273" s="204" t="str">
        <f>IF(AND(ISNUMBER('Precision '!C275),E$2="Y"),'Precision '!C275,"")</f>
        <v/>
      </c>
      <c r="D273" s="204" t="str">
        <f>IF(AND(ISNUMBER('Precision '!D275),F$2="Y"),'Precision '!D275,"")</f>
        <v/>
      </c>
      <c r="E273" s="204" t="str">
        <f>IF(AND(ISNUMBER('Precision '!E275),G$2="Y"),'Precision '!E275,"")</f>
        <v/>
      </c>
      <c r="F273" s="204" t="str">
        <f>IF(AND(ISNUMBER('Precision '!F275),H$2="Y"),'Precision '!F275,"")</f>
        <v/>
      </c>
      <c r="G273" s="204" t="str">
        <f>IF(AND(ISNUMBER('Precision '!G275),I$2="Y"),'Precision '!G275,"")</f>
        <v/>
      </c>
      <c r="H273" s="204" t="str">
        <f>IF(AND(ISNUMBER('Precision '!H275),J$2="Y"),'Precision '!H275,"")</f>
        <v/>
      </c>
      <c r="I273" s="204" t="str">
        <f>IF(AND(ISNUMBER('Precision '!I275),K$2="Y"),'Precision '!I275,"")</f>
        <v/>
      </c>
      <c r="J273" s="204" t="str">
        <f>IF(AND(ISNUMBER('Precision '!J275),L$2="Y"),'Precision '!J275,"")</f>
        <v/>
      </c>
      <c r="K273" s="204" t="str">
        <f>IF(AND(ISNUMBER('Precision '!K275),M$2="Y"),'Precision '!K275,"")</f>
        <v/>
      </c>
      <c r="L273" s="204" t="str">
        <f>IF(AND(ISNUMBER('Precision '!L275),N$2="Y"),'Precision '!L275,"")</f>
        <v/>
      </c>
      <c r="M273" s="204" t="str">
        <f>IF(AND(ISNUMBER('Precision '!M275),O$2="Y"),'Precision '!M275,"")</f>
        <v/>
      </c>
      <c r="N273" s="204" t="str">
        <f>IF(AND(ISNUMBER('Precision '!N275),P$2="Y"),'Precision '!N275,"")</f>
        <v/>
      </c>
      <c r="O273" s="204" t="str">
        <f>IF(AND(ISNUMBER('Precision '!O275),E$3="Y"),'Precision '!O275,"")</f>
        <v/>
      </c>
      <c r="P273" s="204" t="str">
        <f>IF(AND(ISNUMBER('Precision '!P275),F$3="Y"),'Precision '!P275,"")</f>
        <v/>
      </c>
      <c r="Q273" s="204" t="str">
        <f>IF(AND(ISNUMBER('Precision '!Q275),G$3="Y"),'Precision '!Q275,"")</f>
        <v/>
      </c>
      <c r="R273" s="204" t="str">
        <f>IF(AND(ISNUMBER('Precision '!R275),H$3="Y"),'Precision '!R275,"")</f>
        <v/>
      </c>
      <c r="S273" s="204" t="str">
        <f>IF(AND(ISNUMBER('Precision '!S275),I$3="Y"),'Precision '!S275,"")</f>
        <v/>
      </c>
      <c r="T273" s="204" t="str">
        <f>IF(AND(ISNUMBER('Precision '!T275),J$3="Y"),'Precision '!T275,"")</f>
        <v/>
      </c>
      <c r="U273" s="204" t="str">
        <f>IF(AND(ISNUMBER('Precision '!U275),K$3="Y"),'Precision '!U275,"")</f>
        <v/>
      </c>
      <c r="V273" s="204" t="str">
        <f>IF(AND(ISNUMBER('Precision '!V275),L$3="Y"),'Precision '!V275,"")</f>
        <v/>
      </c>
      <c r="W273" s="204" t="str">
        <f>IF(AND(ISNUMBER('Precision '!W275),M$3="Y"),'Precision '!W275,"")</f>
        <v/>
      </c>
      <c r="X273" s="204" t="str">
        <f>IF(AND(ISNUMBER('Precision '!X275),N$3="Y"),'Precision '!X275,"")</f>
        <v/>
      </c>
      <c r="Y273" s="204" t="str">
        <f>IF(AND(ISNUMBER('Precision '!Y275),O$3="Y"),'Precision '!Y275,"")</f>
        <v/>
      </c>
      <c r="Z273" s="204" t="str">
        <f>IF(AND(ISNUMBER('Precision '!Z275),P$3="Y"),'Precision '!Z275,"")</f>
        <v/>
      </c>
      <c r="AA273" s="204"/>
      <c r="AB273" s="204"/>
      <c r="AC273" s="204"/>
      <c r="AD273" s="204"/>
      <c r="AE273" s="300">
        <v>237</v>
      </c>
      <c r="AF273" s="209" t="e">
        <f>IF(OR(ISBLANK('Precision '!C275),E$2="N"),NA(),'Precision '!C275)</f>
        <v>#N/A</v>
      </c>
      <c r="AG273" s="209" t="e">
        <f>IF(OR(ISBLANK('Precision '!D275),F$2="N"),NA(),'Precision '!D275)</f>
        <v>#N/A</v>
      </c>
      <c r="AH273" s="209" t="e">
        <f>IF(OR(ISBLANK('Precision '!E275),G$2="N"),NA(),'Precision '!E275)</f>
        <v>#N/A</v>
      </c>
      <c r="AI273" s="209" t="e">
        <f>IF(OR(ISBLANK('Precision '!F275),H$2="N"),NA(),'Precision '!F275)</f>
        <v>#N/A</v>
      </c>
      <c r="AJ273" s="209" t="e">
        <f>IF(OR(ISBLANK('Precision '!G275),I$2="N"),NA(),'Precision '!G275)</f>
        <v>#N/A</v>
      </c>
      <c r="AK273" s="209" t="e">
        <f>IF(OR(ISBLANK('Precision '!H275),J$2="N"),NA(),'Precision '!H275)</f>
        <v>#N/A</v>
      </c>
      <c r="AL273" s="209" t="e">
        <f>IF(OR(ISBLANK('Precision '!I275),K$2="N"),NA(),'Precision '!I275)</f>
        <v>#N/A</v>
      </c>
      <c r="AM273" s="209" t="e">
        <f>IF(OR(ISBLANK('Precision '!J275),L$2="N"),NA(),'Precision '!J275)</f>
        <v>#N/A</v>
      </c>
      <c r="AN273" s="209" t="e">
        <f>IF(OR(ISBLANK('Precision '!K275),M$2="N"),NA(),'Precision '!K275)</f>
        <v>#N/A</v>
      </c>
      <c r="AO273" s="209" t="e">
        <f>IF(OR(ISBLANK('Precision '!L275),N$2="N"),NA(),'Precision '!L275)</f>
        <v>#N/A</v>
      </c>
      <c r="AP273" s="209" t="e">
        <f>IF(OR(ISBLANK('Precision '!M275),O$2="N"),NA(),'Precision '!M275)</f>
        <v>#N/A</v>
      </c>
      <c r="AQ273" s="209" t="e">
        <f>IF(OR(ISBLANK('Precision '!N275),P$2="N"),NA(),'Precision '!N275)</f>
        <v>#N/A</v>
      </c>
      <c r="AR273" s="209" t="e">
        <f>IF(OR(ISBLANK('Precision '!O275),E$3="N"),NA(),'Precision '!O275)</f>
        <v>#N/A</v>
      </c>
      <c r="AS273" s="209" t="e">
        <f>IF(OR(ISBLANK('Precision '!P275),F$3="N"),NA(),'Precision '!P275)</f>
        <v>#N/A</v>
      </c>
      <c r="AT273" s="209" t="e">
        <f>IF(OR(ISBLANK('Precision '!Q275),G$3="N"),NA(),'Precision '!Q275)</f>
        <v>#N/A</v>
      </c>
      <c r="AU273" s="209" t="e">
        <f>IF(OR(ISBLANK('Precision '!R275),H$3="N"),NA(),'Precision '!R275)</f>
        <v>#N/A</v>
      </c>
      <c r="AV273" s="209" t="e">
        <f>IF(OR(ISBLANK('Precision '!S275),I$3="N"),NA(),'Precision '!S275)</f>
        <v>#N/A</v>
      </c>
      <c r="AW273" s="209" t="e">
        <f>IF(OR(ISBLANK('Precision '!T275),J$3="N"),NA(),'Precision '!T275)</f>
        <v>#N/A</v>
      </c>
      <c r="AX273" s="209" t="e">
        <f>IF(OR(ISBLANK('Precision '!U275),K$3="N"),NA(),'Precision '!U275)</f>
        <v>#N/A</v>
      </c>
      <c r="AY273" s="209" t="e">
        <f>IF(OR(ISBLANK('Precision '!V275),L$3="N"),NA(),'Precision '!V275)</f>
        <v>#N/A</v>
      </c>
      <c r="AZ273" s="209" t="e">
        <f>IF(OR(ISBLANK('Precision '!W275),M$3="N"),NA(),'Precision '!W275)</f>
        <v>#N/A</v>
      </c>
      <c r="BA273" s="209" t="e">
        <f>IF(OR(ISBLANK('Precision '!X275),N$3="N"),NA(),'Precision '!X275)</f>
        <v>#N/A</v>
      </c>
      <c r="BB273" s="209" t="e">
        <f>IF(OR(ISBLANK('Precision '!Y275),O$3="N"),NA(),'Precision '!Y275)</f>
        <v>#N/A</v>
      </c>
      <c r="BC273" s="209" t="e">
        <f>IF(OR(ISBLANK('Precision '!Z275),P$3="N"),NA(),'Precision '!Z275)</f>
        <v>#N/A</v>
      </c>
      <c r="BD273" s="204"/>
      <c r="BE273" s="204"/>
      <c r="BF273" s="204"/>
      <c r="BG273" s="204"/>
      <c r="BH273" s="204"/>
    </row>
    <row r="274" spans="1:60" x14ac:dyDescent="0.2">
      <c r="A274" s="204"/>
      <c r="B274" s="204"/>
      <c r="C274" s="204" t="str">
        <f>IF(AND(ISNUMBER('Precision '!C276),E$2="Y"),'Precision '!C276,"")</f>
        <v/>
      </c>
      <c r="D274" s="204" t="str">
        <f>IF(AND(ISNUMBER('Precision '!D276),F$2="Y"),'Precision '!D276,"")</f>
        <v/>
      </c>
      <c r="E274" s="204" t="str">
        <f>IF(AND(ISNUMBER('Precision '!E276),G$2="Y"),'Precision '!E276,"")</f>
        <v/>
      </c>
      <c r="F274" s="204" t="str">
        <f>IF(AND(ISNUMBER('Precision '!F276),H$2="Y"),'Precision '!F276,"")</f>
        <v/>
      </c>
      <c r="G274" s="204" t="str">
        <f>IF(AND(ISNUMBER('Precision '!G276),I$2="Y"),'Precision '!G276,"")</f>
        <v/>
      </c>
      <c r="H274" s="204" t="str">
        <f>IF(AND(ISNUMBER('Precision '!H276),J$2="Y"),'Precision '!H276,"")</f>
        <v/>
      </c>
      <c r="I274" s="204" t="str">
        <f>IF(AND(ISNUMBER('Precision '!I276),K$2="Y"),'Precision '!I276,"")</f>
        <v/>
      </c>
      <c r="J274" s="204" t="str">
        <f>IF(AND(ISNUMBER('Precision '!J276),L$2="Y"),'Precision '!J276,"")</f>
        <v/>
      </c>
      <c r="K274" s="204" t="str">
        <f>IF(AND(ISNUMBER('Precision '!K276),M$2="Y"),'Precision '!K276,"")</f>
        <v/>
      </c>
      <c r="L274" s="204" t="str">
        <f>IF(AND(ISNUMBER('Precision '!L276),N$2="Y"),'Precision '!L276,"")</f>
        <v/>
      </c>
      <c r="M274" s="204" t="str">
        <f>IF(AND(ISNUMBER('Precision '!M276),O$2="Y"),'Precision '!M276,"")</f>
        <v/>
      </c>
      <c r="N274" s="204" t="str">
        <f>IF(AND(ISNUMBER('Precision '!N276),P$2="Y"),'Precision '!N276,"")</f>
        <v/>
      </c>
      <c r="O274" s="204" t="str">
        <f>IF(AND(ISNUMBER('Precision '!O276),E$3="Y"),'Precision '!O276,"")</f>
        <v/>
      </c>
      <c r="P274" s="204" t="str">
        <f>IF(AND(ISNUMBER('Precision '!P276),F$3="Y"),'Precision '!P276,"")</f>
        <v/>
      </c>
      <c r="Q274" s="204" t="str">
        <f>IF(AND(ISNUMBER('Precision '!Q276),G$3="Y"),'Precision '!Q276,"")</f>
        <v/>
      </c>
      <c r="R274" s="204" t="str">
        <f>IF(AND(ISNUMBER('Precision '!R276),H$3="Y"),'Precision '!R276,"")</f>
        <v/>
      </c>
      <c r="S274" s="204" t="str">
        <f>IF(AND(ISNUMBER('Precision '!S276),I$3="Y"),'Precision '!S276,"")</f>
        <v/>
      </c>
      <c r="T274" s="204" t="str">
        <f>IF(AND(ISNUMBER('Precision '!T276),J$3="Y"),'Precision '!T276,"")</f>
        <v/>
      </c>
      <c r="U274" s="204" t="str">
        <f>IF(AND(ISNUMBER('Precision '!U276),K$3="Y"),'Precision '!U276,"")</f>
        <v/>
      </c>
      <c r="V274" s="204" t="str">
        <f>IF(AND(ISNUMBER('Precision '!V276),L$3="Y"),'Precision '!V276,"")</f>
        <v/>
      </c>
      <c r="W274" s="204" t="str">
        <f>IF(AND(ISNUMBER('Precision '!W276),M$3="Y"),'Precision '!W276,"")</f>
        <v/>
      </c>
      <c r="X274" s="204" t="str">
        <f>IF(AND(ISNUMBER('Precision '!X276),N$3="Y"),'Precision '!X276,"")</f>
        <v/>
      </c>
      <c r="Y274" s="204" t="str">
        <f>IF(AND(ISNUMBER('Precision '!Y276),O$3="Y"),'Precision '!Y276,"")</f>
        <v/>
      </c>
      <c r="Z274" s="204" t="str">
        <f>IF(AND(ISNUMBER('Precision '!Z276),P$3="Y"),'Precision '!Z276,"")</f>
        <v/>
      </c>
      <c r="AA274" s="204"/>
      <c r="AB274" s="204"/>
      <c r="AC274" s="204"/>
      <c r="AD274" s="204"/>
      <c r="AE274" s="300">
        <v>238</v>
      </c>
      <c r="AF274" s="209" t="e">
        <f>IF(OR(ISBLANK('Precision '!C276),E$2="N"),NA(),'Precision '!C276)</f>
        <v>#N/A</v>
      </c>
      <c r="AG274" s="209" t="e">
        <f>IF(OR(ISBLANK('Precision '!D276),F$2="N"),NA(),'Precision '!D276)</f>
        <v>#N/A</v>
      </c>
      <c r="AH274" s="209" t="e">
        <f>IF(OR(ISBLANK('Precision '!E276),G$2="N"),NA(),'Precision '!E276)</f>
        <v>#N/A</v>
      </c>
      <c r="AI274" s="209" t="e">
        <f>IF(OR(ISBLANK('Precision '!F276),H$2="N"),NA(),'Precision '!F276)</f>
        <v>#N/A</v>
      </c>
      <c r="AJ274" s="209" t="e">
        <f>IF(OR(ISBLANK('Precision '!G276),I$2="N"),NA(),'Precision '!G276)</f>
        <v>#N/A</v>
      </c>
      <c r="AK274" s="209" t="e">
        <f>IF(OR(ISBLANK('Precision '!H276),J$2="N"),NA(),'Precision '!H276)</f>
        <v>#N/A</v>
      </c>
      <c r="AL274" s="209" t="e">
        <f>IF(OR(ISBLANK('Precision '!I276),K$2="N"),NA(),'Precision '!I276)</f>
        <v>#N/A</v>
      </c>
      <c r="AM274" s="209" t="e">
        <f>IF(OR(ISBLANK('Precision '!J276),L$2="N"),NA(),'Precision '!J276)</f>
        <v>#N/A</v>
      </c>
      <c r="AN274" s="209" t="e">
        <f>IF(OR(ISBLANK('Precision '!K276),M$2="N"),NA(),'Precision '!K276)</f>
        <v>#N/A</v>
      </c>
      <c r="AO274" s="209" t="e">
        <f>IF(OR(ISBLANK('Precision '!L276),N$2="N"),NA(),'Precision '!L276)</f>
        <v>#N/A</v>
      </c>
      <c r="AP274" s="209" t="e">
        <f>IF(OR(ISBLANK('Precision '!M276),O$2="N"),NA(),'Precision '!M276)</f>
        <v>#N/A</v>
      </c>
      <c r="AQ274" s="209" t="e">
        <f>IF(OR(ISBLANK('Precision '!N276),P$2="N"),NA(),'Precision '!N276)</f>
        <v>#N/A</v>
      </c>
      <c r="AR274" s="209" t="e">
        <f>IF(OR(ISBLANK('Precision '!O276),E$3="N"),NA(),'Precision '!O276)</f>
        <v>#N/A</v>
      </c>
      <c r="AS274" s="209" t="e">
        <f>IF(OR(ISBLANK('Precision '!P276),F$3="N"),NA(),'Precision '!P276)</f>
        <v>#N/A</v>
      </c>
      <c r="AT274" s="209" t="e">
        <f>IF(OR(ISBLANK('Precision '!Q276),G$3="N"),NA(),'Precision '!Q276)</f>
        <v>#N/A</v>
      </c>
      <c r="AU274" s="209" t="e">
        <f>IF(OR(ISBLANK('Precision '!R276),H$3="N"),NA(),'Precision '!R276)</f>
        <v>#N/A</v>
      </c>
      <c r="AV274" s="209" t="e">
        <f>IF(OR(ISBLANK('Precision '!S276),I$3="N"),NA(),'Precision '!S276)</f>
        <v>#N/A</v>
      </c>
      <c r="AW274" s="209" t="e">
        <f>IF(OR(ISBLANK('Precision '!T276),J$3="N"),NA(),'Precision '!T276)</f>
        <v>#N/A</v>
      </c>
      <c r="AX274" s="209" t="e">
        <f>IF(OR(ISBLANK('Precision '!U276),K$3="N"),NA(),'Precision '!U276)</f>
        <v>#N/A</v>
      </c>
      <c r="AY274" s="209" t="e">
        <f>IF(OR(ISBLANK('Precision '!V276),L$3="N"),NA(),'Precision '!V276)</f>
        <v>#N/A</v>
      </c>
      <c r="AZ274" s="209" t="e">
        <f>IF(OR(ISBLANK('Precision '!W276),M$3="N"),NA(),'Precision '!W276)</f>
        <v>#N/A</v>
      </c>
      <c r="BA274" s="209" t="e">
        <f>IF(OR(ISBLANK('Precision '!X276),N$3="N"),NA(),'Precision '!X276)</f>
        <v>#N/A</v>
      </c>
      <c r="BB274" s="209" t="e">
        <f>IF(OR(ISBLANK('Precision '!Y276),O$3="N"),NA(),'Precision '!Y276)</f>
        <v>#N/A</v>
      </c>
      <c r="BC274" s="209" t="e">
        <f>IF(OR(ISBLANK('Precision '!Z276),P$3="N"),NA(),'Precision '!Z276)</f>
        <v>#N/A</v>
      </c>
      <c r="BD274" s="204"/>
      <c r="BE274" s="204"/>
      <c r="BF274" s="204"/>
      <c r="BG274" s="204"/>
      <c r="BH274" s="204"/>
    </row>
    <row r="275" spans="1:60" x14ac:dyDescent="0.2">
      <c r="A275" s="204"/>
      <c r="B275" s="204"/>
      <c r="C275" s="204" t="str">
        <f>IF(AND(ISNUMBER('Precision '!C277),E$2="Y"),'Precision '!C277,"")</f>
        <v/>
      </c>
      <c r="D275" s="204" t="str">
        <f>IF(AND(ISNUMBER('Precision '!D277),F$2="Y"),'Precision '!D277,"")</f>
        <v/>
      </c>
      <c r="E275" s="204" t="str">
        <f>IF(AND(ISNUMBER('Precision '!E277),G$2="Y"),'Precision '!E277,"")</f>
        <v/>
      </c>
      <c r="F275" s="204" t="str">
        <f>IF(AND(ISNUMBER('Precision '!F277),H$2="Y"),'Precision '!F277,"")</f>
        <v/>
      </c>
      <c r="G275" s="204" t="str">
        <f>IF(AND(ISNUMBER('Precision '!G277),I$2="Y"),'Precision '!G277,"")</f>
        <v/>
      </c>
      <c r="H275" s="204" t="str">
        <f>IF(AND(ISNUMBER('Precision '!H277),J$2="Y"),'Precision '!H277,"")</f>
        <v/>
      </c>
      <c r="I275" s="204" t="str">
        <f>IF(AND(ISNUMBER('Precision '!I277),K$2="Y"),'Precision '!I277,"")</f>
        <v/>
      </c>
      <c r="J275" s="204" t="str">
        <f>IF(AND(ISNUMBER('Precision '!J277),L$2="Y"),'Precision '!J277,"")</f>
        <v/>
      </c>
      <c r="K275" s="204" t="str">
        <f>IF(AND(ISNUMBER('Precision '!K277),M$2="Y"),'Precision '!K277,"")</f>
        <v/>
      </c>
      <c r="L275" s="204" t="str">
        <f>IF(AND(ISNUMBER('Precision '!L277),N$2="Y"),'Precision '!L277,"")</f>
        <v/>
      </c>
      <c r="M275" s="204" t="str">
        <f>IF(AND(ISNUMBER('Precision '!M277),O$2="Y"),'Precision '!M277,"")</f>
        <v/>
      </c>
      <c r="N275" s="204" t="str">
        <f>IF(AND(ISNUMBER('Precision '!N277),P$2="Y"),'Precision '!N277,"")</f>
        <v/>
      </c>
      <c r="O275" s="204" t="str">
        <f>IF(AND(ISNUMBER('Precision '!O277),E$3="Y"),'Precision '!O277,"")</f>
        <v/>
      </c>
      <c r="P275" s="204" t="str">
        <f>IF(AND(ISNUMBER('Precision '!P277),F$3="Y"),'Precision '!P277,"")</f>
        <v/>
      </c>
      <c r="Q275" s="204" t="str">
        <f>IF(AND(ISNUMBER('Precision '!Q277),G$3="Y"),'Precision '!Q277,"")</f>
        <v/>
      </c>
      <c r="R275" s="204" t="str">
        <f>IF(AND(ISNUMBER('Precision '!R277),H$3="Y"),'Precision '!R277,"")</f>
        <v/>
      </c>
      <c r="S275" s="204" t="str">
        <f>IF(AND(ISNUMBER('Precision '!S277),I$3="Y"),'Precision '!S277,"")</f>
        <v/>
      </c>
      <c r="T275" s="204" t="str">
        <f>IF(AND(ISNUMBER('Precision '!T277),J$3="Y"),'Precision '!T277,"")</f>
        <v/>
      </c>
      <c r="U275" s="204" t="str">
        <f>IF(AND(ISNUMBER('Precision '!U277),K$3="Y"),'Precision '!U277,"")</f>
        <v/>
      </c>
      <c r="V275" s="204" t="str">
        <f>IF(AND(ISNUMBER('Precision '!V277),L$3="Y"),'Precision '!V277,"")</f>
        <v/>
      </c>
      <c r="W275" s="204" t="str">
        <f>IF(AND(ISNUMBER('Precision '!W277),M$3="Y"),'Precision '!W277,"")</f>
        <v/>
      </c>
      <c r="X275" s="204" t="str">
        <f>IF(AND(ISNUMBER('Precision '!X277),N$3="Y"),'Precision '!X277,"")</f>
        <v/>
      </c>
      <c r="Y275" s="204" t="str">
        <f>IF(AND(ISNUMBER('Precision '!Y277),O$3="Y"),'Precision '!Y277,"")</f>
        <v/>
      </c>
      <c r="Z275" s="204" t="str">
        <f>IF(AND(ISNUMBER('Precision '!Z277),P$3="Y"),'Precision '!Z277,"")</f>
        <v/>
      </c>
      <c r="AA275" s="204"/>
      <c r="AB275" s="204"/>
      <c r="AC275" s="204"/>
      <c r="AD275" s="204"/>
      <c r="AE275" s="300">
        <v>239</v>
      </c>
      <c r="AF275" s="209" t="e">
        <f>IF(OR(ISBLANK('Precision '!C277),E$2="N"),NA(),'Precision '!C277)</f>
        <v>#N/A</v>
      </c>
      <c r="AG275" s="209" t="e">
        <f>IF(OR(ISBLANK('Precision '!D277),F$2="N"),NA(),'Precision '!D277)</f>
        <v>#N/A</v>
      </c>
      <c r="AH275" s="209" t="e">
        <f>IF(OR(ISBLANK('Precision '!E277),G$2="N"),NA(),'Precision '!E277)</f>
        <v>#N/A</v>
      </c>
      <c r="AI275" s="209" t="e">
        <f>IF(OR(ISBLANK('Precision '!F277),H$2="N"),NA(),'Precision '!F277)</f>
        <v>#N/A</v>
      </c>
      <c r="AJ275" s="209" t="e">
        <f>IF(OR(ISBLANK('Precision '!G277),I$2="N"),NA(),'Precision '!G277)</f>
        <v>#N/A</v>
      </c>
      <c r="AK275" s="209" t="e">
        <f>IF(OR(ISBLANK('Precision '!H277),J$2="N"),NA(),'Precision '!H277)</f>
        <v>#N/A</v>
      </c>
      <c r="AL275" s="209" t="e">
        <f>IF(OR(ISBLANK('Precision '!I277),K$2="N"),NA(),'Precision '!I277)</f>
        <v>#N/A</v>
      </c>
      <c r="AM275" s="209" t="e">
        <f>IF(OR(ISBLANK('Precision '!J277),L$2="N"),NA(),'Precision '!J277)</f>
        <v>#N/A</v>
      </c>
      <c r="AN275" s="209" t="e">
        <f>IF(OR(ISBLANK('Precision '!K277),M$2="N"),NA(),'Precision '!K277)</f>
        <v>#N/A</v>
      </c>
      <c r="AO275" s="209" t="e">
        <f>IF(OR(ISBLANK('Precision '!L277),N$2="N"),NA(),'Precision '!L277)</f>
        <v>#N/A</v>
      </c>
      <c r="AP275" s="209" t="e">
        <f>IF(OR(ISBLANK('Precision '!M277),O$2="N"),NA(),'Precision '!M277)</f>
        <v>#N/A</v>
      </c>
      <c r="AQ275" s="209" t="e">
        <f>IF(OR(ISBLANK('Precision '!N277),P$2="N"),NA(),'Precision '!N277)</f>
        <v>#N/A</v>
      </c>
      <c r="AR275" s="209" t="e">
        <f>IF(OR(ISBLANK('Precision '!O277),E$3="N"),NA(),'Precision '!O277)</f>
        <v>#N/A</v>
      </c>
      <c r="AS275" s="209" t="e">
        <f>IF(OR(ISBLANK('Precision '!P277),F$3="N"),NA(),'Precision '!P277)</f>
        <v>#N/A</v>
      </c>
      <c r="AT275" s="209" t="e">
        <f>IF(OR(ISBLANK('Precision '!Q277),G$3="N"),NA(),'Precision '!Q277)</f>
        <v>#N/A</v>
      </c>
      <c r="AU275" s="209" t="e">
        <f>IF(OR(ISBLANK('Precision '!R277),H$3="N"),NA(),'Precision '!R277)</f>
        <v>#N/A</v>
      </c>
      <c r="AV275" s="209" t="e">
        <f>IF(OR(ISBLANK('Precision '!S277),I$3="N"),NA(),'Precision '!S277)</f>
        <v>#N/A</v>
      </c>
      <c r="AW275" s="209" t="e">
        <f>IF(OR(ISBLANK('Precision '!T277),J$3="N"),NA(),'Precision '!T277)</f>
        <v>#N/A</v>
      </c>
      <c r="AX275" s="209" t="e">
        <f>IF(OR(ISBLANK('Precision '!U277),K$3="N"),NA(),'Precision '!U277)</f>
        <v>#N/A</v>
      </c>
      <c r="AY275" s="209" t="e">
        <f>IF(OR(ISBLANK('Precision '!V277),L$3="N"),NA(),'Precision '!V277)</f>
        <v>#N/A</v>
      </c>
      <c r="AZ275" s="209" t="e">
        <f>IF(OR(ISBLANK('Precision '!W277),M$3="N"),NA(),'Precision '!W277)</f>
        <v>#N/A</v>
      </c>
      <c r="BA275" s="209" t="e">
        <f>IF(OR(ISBLANK('Precision '!X277),N$3="N"),NA(),'Precision '!X277)</f>
        <v>#N/A</v>
      </c>
      <c r="BB275" s="209" t="e">
        <f>IF(OR(ISBLANK('Precision '!Y277),O$3="N"),NA(),'Precision '!Y277)</f>
        <v>#N/A</v>
      </c>
      <c r="BC275" s="209" t="e">
        <f>IF(OR(ISBLANK('Precision '!Z277),P$3="N"),NA(),'Precision '!Z277)</f>
        <v>#N/A</v>
      </c>
      <c r="BD275" s="204"/>
      <c r="BE275" s="204"/>
      <c r="BF275" s="204"/>
      <c r="BG275" s="204"/>
      <c r="BH275" s="204"/>
    </row>
    <row r="276" spans="1:60" x14ac:dyDescent="0.2">
      <c r="A276" s="204"/>
      <c r="B276" s="204"/>
      <c r="C276" s="204" t="str">
        <f>IF(AND(ISNUMBER('Precision '!C278),E$2="Y"),'Precision '!C278,"")</f>
        <v/>
      </c>
      <c r="D276" s="204" t="str">
        <f>IF(AND(ISNUMBER('Precision '!D278),F$2="Y"),'Precision '!D278,"")</f>
        <v/>
      </c>
      <c r="E276" s="204" t="str">
        <f>IF(AND(ISNUMBER('Precision '!E278),G$2="Y"),'Precision '!E278,"")</f>
        <v/>
      </c>
      <c r="F276" s="204" t="str">
        <f>IF(AND(ISNUMBER('Precision '!F278),H$2="Y"),'Precision '!F278,"")</f>
        <v/>
      </c>
      <c r="G276" s="204" t="str">
        <f>IF(AND(ISNUMBER('Precision '!G278),I$2="Y"),'Precision '!G278,"")</f>
        <v/>
      </c>
      <c r="H276" s="204" t="str">
        <f>IF(AND(ISNUMBER('Precision '!H278),J$2="Y"),'Precision '!H278,"")</f>
        <v/>
      </c>
      <c r="I276" s="204" t="str">
        <f>IF(AND(ISNUMBER('Precision '!I278),K$2="Y"),'Precision '!I278,"")</f>
        <v/>
      </c>
      <c r="J276" s="204" t="str">
        <f>IF(AND(ISNUMBER('Precision '!J278),L$2="Y"),'Precision '!J278,"")</f>
        <v/>
      </c>
      <c r="K276" s="204" t="str">
        <f>IF(AND(ISNUMBER('Precision '!K278),M$2="Y"),'Precision '!K278,"")</f>
        <v/>
      </c>
      <c r="L276" s="204" t="str">
        <f>IF(AND(ISNUMBER('Precision '!L278),N$2="Y"),'Precision '!L278,"")</f>
        <v/>
      </c>
      <c r="M276" s="204" t="str">
        <f>IF(AND(ISNUMBER('Precision '!M278),O$2="Y"),'Precision '!M278,"")</f>
        <v/>
      </c>
      <c r="N276" s="204" t="str">
        <f>IF(AND(ISNUMBER('Precision '!N278),P$2="Y"),'Precision '!N278,"")</f>
        <v/>
      </c>
      <c r="O276" s="204" t="str">
        <f>IF(AND(ISNUMBER('Precision '!O278),E$3="Y"),'Precision '!O278,"")</f>
        <v/>
      </c>
      <c r="P276" s="204" t="str">
        <f>IF(AND(ISNUMBER('Precision '!P278),F$3="Y"),'Precision '!P278,"")</f>
        <v/>
      </c>
      <c r="Q276" s="204" t="str">
        <f>IF(AND(ISNUMBER('Precision '!Q278),G$3="Y"),'Precision '!Q278,"")</f>
        <v/>
      </c>
      <c r="R276" s="204" t="str">
        <f>IF(AND(ISNUMBER('Precision '!R278),H$3="Y"),'Precision '!R278,"")</f>
        <v/>
      </c>
      <c r="S276" s="204" t="str">
        <f>IF(AND(ISNUMBER('Precision '!S278),I$3="Y"),'Precision '!S278,"")</f>
        <v/>
      </c>
      <c r="T276" s="204" t="str">
        <f>IF(AND(ISNUMBER('Precision '!T278),J$3="Y"),'Precision '!T278,"")</f>
        <v/>
      </c>
      <c r="U276" s="204" t="str">
        <f>IF(AND(ISNUMBER('Precision '!U278),K$3="Y"),'Precision '!U278,"")</f>
        <v/>
      </c>
      <c r="V276" s="204" t="str">
        <f>IF(AND(ISNUMBER('Precision '!V278),L$3="Y"),'Precision '!V278,"")</f>
        <v/>
      </c>
      <c r="W276" s="204" t="str">
        <f>IF(AND(ISNUMBER('Precision '!W278),M$3="Y"),'Precision '!W278,"")</f>
        <v/>
      </c>
      <c r="X276" s="204" t="str">
        <f>IF(AND(ISNUMBER('Precision '!X278),N$3="Y"),'Precision '!X278,"")</f>
        <v/>
      </c>
      <c r="Y276" s="204" t="str">
        <f>IF(AND(ISNUMBER('Precision '!Y278),O$3="Y"),'Precision '!Y278,"")</f>
        <v/>
      </c>
      <c r="Z276" s="204" t="str">
        <f>IF(AND(ISNUMBER('Precision '!Z278),P$3="Y"),'Precision '!Z278,"")</f>
        <v/>
      </c>
      <c r="AA276" s="204"/>
      <c r="AB276" s="204"/>
      <c r="AC276" s="204"/>
      <c r="AD276" s="204"/>
      <c r="AE276" s="300">
        <v>240</v>
      </c>
      <c r="AF276" s="209" t="e">
        <f>IF(OR(ISBLANK('Precision '!C278),E$2="N"),NA(),'Precision '!C278)</f>
        <v>#N/A</v>
      </c>
      <c r="AG276" s="209" t="e">
        <f>IF(OR(ISBLANK('Precision '!D278),F$2="N"),NA(),'Precision '!D278)</f>
        <v>#N/A</v>
      </c>
      <c r="AH276" s="209" t="e">
        <f>IF(OR(ISBLANK('Precision '!E278),G$2="N"),NA(),'Precision '!E278)</f>
        <v>#N/A</v>
      </c>
      <c r="AI276" s="209" t="e">
        <f>IF(OR(ISBLANK('Precision '!F278),H$2="N"),NA(),'Precision '!F278)</f>
        <v>#N/A</v>
      </c>
      <c r="AJ276" s="209" t="e">
        <f>IF(OR(ISBLANK('Precision '!G278),I$2="N"),NA(),'Precision '!G278)</f>
        <v>#N/A</v>
      </c>
      <c r="AK276" s="209" t="e">
        <f>IF(OR(ISBLANK('Precision '!H278),J$2="N"),NA(),'Precision '!H278)</f>
        <v>#N/A</v>
      </c>
      <c r="AL276" s="209" t="e">
        <f>IF(OR(ISBLANK('Precision '!I278),K$2="N"),NA(),'Precision '!I278)</f>
        <v>#N/A</v>
      </c>
      <c r="AM276" s="209" t="e">
        <f>IF(OR(ISBLANK('Precision '!J278),L$2="N"),NA(),'Precision '!J278)</f>
        <v>#N/A</v>
      </c>
      <c r="AN276" s="209" t="e">
        <f>IF(OR(ISBLANK('Precision '!K278),M$2="N"),NA(),'Precision '!K278)</f>
        <v>#N/A</v>
      </c>
      <c r="AO276" s="209" t="e">
        <f>IF(OR(ISBLANK('Precision '!L278),N$2="N"),NA(),'Precision '!L278)</f>
        <v>#N/A</v>
      </c>
      <c r="AP276" s="209" t="e">
        <f>IF(OR(ISBLANK('Precision '!M278),O$2="N"),NA(),'Precision '!M278)</f>
        <v>#N/A</v>
      </c>
      <c r="AQ276" s="209" t="e">
        <f>IF(OR(ISBLANK('Precision '!N278),P$2="N"),NA(),'Precision '!N278)</f>
        <v>#N/A</v>
      </c>
      <c r="AR276" s="209" t="e">
        <f>IF(OR(ISBLANK('Precision '!O278),E$3="N"),NA(),'Precision '!O278)</f>
        <v>#N/A</v>
      </c>
      <c r="AS276" s="209" t="e">
        <f>IF(OR(ISBLANK('Precision '!P278),F$3="N"),NA(),'Precision '!P278)</f>
        <v>#N/A</v>
      </c>
      <c r="AT276" s="209" t="e">
        <f>IF(OR(ISBLANK('Precision '!Q278),G$3="N"),NA(),'Precision '!Q278)</f>
        <v>#N/A</v>
      </c>
      <c r="AU276" s="209" t="e">
        <f>IF(OR(ISBLANK('Precision '!R278),H$3="N"),NA(),'Precision '!R278)</f>
        <v>#N/A</v>
      </c>
      <c r="AV276" s="209" t="e">
        <f>IF(OR(ISBLANK('Precision '!S278),I$3="N"),NA(),'Precision '!S278)</f>
        <v>#N/A</v>
      </c>
      <c r="AW276" s="209" t="e">
        <f>IF(OR(ISBLANK('Precision '!T278),J$3="N"),NA(),'Precision '!T278)</f>
        <v>#N/A</v>
      </c>
      <c r="AX276" s="209" t="e">
        <f>IF(OR(ISBLANK('Precision '!U278),K$3="N"),NA(),'Precision '!U278)</f>
        <v>#N/A</v>
      </c>
      <c r="AY276" s="209" t="e">
        <f>IF(OR(ISBLANK('Precision '!V278),L$3="N"),NA(),'Precision '!V278)</f>
        <v>#N/A</v>
      </c>
      <c r="AZ276" s="209" t="e">
        <f>IF(OR(ISBLANK('Precision '!W278),M$3="N"),NA(),'Precision '!W278)</f>
        <v>#N/A</v>
      </c>
      <c r="BA276" s="209" t="e">
        <f>IF(OR(ISBLANK('Precision '!X278),N$3="N"),NA(),'Precision '!X278)</f>
        <v>#N/A</v>
      </c>
      <c r="BB276" s="209" t="e">
        <f>IF(OR(ISBLANK('Precision '!Y278),O$3="N"),NA(),'Precision '!Y278)</f>
        <v>#N/A</v>
      </c>
      <c r="BC276" s="209" t="e">
        <f>IF(OR(ISBLANK('Precision '!Z278),P$3="N"),NA(),'Precision '!Z278)</f>
        <v>#N/A</v>
      </c>
      <c r="BD276" s="204"/>
      <c r="BE276" s="204"/>
      <c r="BF276" s="204"/>
      <c r="BG276" s="204"/>
      <c r="BH276" s="204"/>
    </row>
    <row r="277" spans="1:60" x14ac:dyDescent="0.2">
      <c r="A277" s="204"/>
      <c r="B277" s="204"/>
      <c r="C277" s="204" t="str">
        <f>IF(AND(ISNUMBER('Precision '!C279),E$2="Y"),'Precision '!C279,"")</f>
        <v/>
      </c>
      <c r="D277" s="204" t="str">
        <f>IF(AND(ISNUMBER('Precision '!D279),F$2="Y"),'Precision '!D279,"")</f>
        <v/>
      </c>
      <c r="E277" s="204" t="str">
        <f>IF(AND(ISNUMBER('Precision '!E279),G$2="Y"),'Precision '!E279,"")</f>
        <v/>
      </c>
      <c r="F277" s="204" t="str">
        <f>IF(AND(ISNUMBER('Precision '!F279),H$2="Y"),'Precision '!F279,"")</f>
        <v/>
      </c>
      <c r="G277" s="204" t="str">
        <f>IF(AND(ISNUMBER('Precision '!G279),I$2="Y"),'Precision '!G279,"")</f>
        <v/>
      </c>
      <c r="H277" s="204" t="str">
        <f>IF(AND(ISNUMBER('Precision '!H279),J$2="Y"),'Precision '!H279,"")</f>
        <v/>
      </c>
      <c r="I277" s="204" t="str">
        <f>IF(AND(ISNUMBER('Precision '!I279),K$2="Y"),'Precision '!I279,"")</f>
        <v/>
      </c>
      <c r="J277" s="204" t="str">
        <f>IF(AND(ISNUMBER('Precision '!J279),L$2="Y"),'Precision '!J279,"")</f>
        <v/>
      </c>
      <c r="K277" s="204" t="str">
        <f>IF(AND(ISNUMBER('Precision '!K279),M$2="Y"),'Precision '!K279,"")</f>
        <v/>
      </c>
      <c r="L277" s="204" t="str">
        <f>IF(AND(ISNUMBER('Precision '!L279),N$2="Y"),'Precision '!L279,"")</f>
        <v/>
      </c>
      <c r="M277" s="204" t="str">
        <f>IF(AND(ISNUMBER('Precision '!M279),O$2="Y"),'Precision '!M279,"")</f>
        <v/>
      </c>
      <c r="N277" s="204" t="str">
        <f>IF(AND(ISNUMBER('Precision '!N279),P$2="Y"),'Precision '!N279,"")</f>
        <v/>
      </c>
      <c r="O277" s="204" t="str">
        <f>IF(AND(ISNUMBER('Precision '!O279),E$3="Y"),'Precision '!O279,"")</f>
        <v/>
      </c>
      <c r="P277" s="204" t="str">
        <f>IF(AND(ISNUMBER('Precision '!P279),F$3="Y"),'Precision '!P279,"")</f>
        <v/>
      </c>
      <c r="Q277" s="204" t="str">
        <f>IF(AND(ISNUMBER('Precision '!Q279),G$3="Y"),'Precision '!Q279,"")</f>
        <v/>
      </c>
      <c r="R277" s="204" t="str">
        <f>IF(AND(ISNUMBER('Precision '!R279),H$3="Y"),'Precision '!R279,"")</f>
        <v/>
      </c>
      <c r="S277" s="204" t="str">
        <f>IF(AND(ISNUMBER('Precision '!S279),I$3="Y"),'Precision '!S279,"")</f>
        <v/>
      </c>
      <c r="T277" s="204" t="str">
        <f>IF(AND(ISNUMBER('Precision '!T279),J$3="Y"),'Precision '!T279,"")</f>
        <v/>
      </c>
      <c r="U277" s="204" t="str">
        <f>IF(AND(ISNUMBER('Precision '!U279),K$3="Y"),'Precision '!U279,"")</f>
        <v/>
      </c>
      <c r="V277" s="204" t="str">
        <f>IF(AND(ISNUMBER('Precision '!V279),L$3="Y"),'Precision '!V279,"")</f>
        <v/>
      </c>
      <c r="W277" s="204" t="str">
        <f>IF(AND(ISNUMBER('Precision '!W279),M$3="Y"),'Precision '!W279,"")</f>
        <v/>
      </c>
      <c r="X277" s="204" t="str">
        <f>IF(AND(ISNUMBER('Precision '!X279),N$3="Y"),'Precision '!X279,"")</f>
        <v/>
      </c>
      <c r="Y277" s="204" t="str">
        <f>IF(AND(ISNUMBER('Precision '!Y279),O$3="Y"),'Precision '!Y279,"")</f>
        <v/>
      </c>
      <c r="Z277" s="204" t="str">
        <f>IF(AND(ISNUMBER('Precision '!Z279),P$3="Y"),'Precision '!Z279,"")</f>
        <v/>
      </c>
      <c r="AA277" s="204"/>
      <c r="AB277" s="204"/>
      <c r="AC277" s="204"/>
      <c r="AD277" s="204"/>
      <c r="AE277" s="300">
        <v>241</v>
      </c>
      <c r="AF277" s="209" t="e">
        <f>IF(OR(ISBLANK('Precision '!C279),E$2="N"),NA(),'Precision '!C279)</f>
        <v>#N/A</v>
      </c>
      <c r="AG277" s="209" t="e">
        <f>IF(OR(ISBLANK('Precision '!D279),F$2="N"),NA(),'Precision '!D279)</f>
        <v>#N/A</v>
      </c>
      <c r="AH277" s="209" t="e">
        <f>IF(OR(ISBLANK('Precision '!E279),G$2="N"),NA(),'Precision '!E279)</f>
        <v>#N/A</v>
      </c>
      <c r="AI277" s="209" t="e">
        <f>IF(OR(ISBLANK('Precision '!F279),H$2="N"),NA(),'Precision '!F279)</f>
        <v>#N/A</v>
      </c>
      <c r="AJ277" s="209" t="e">
        <f>IF(OR(ISBLANK('Precision '!G279),I$2="N"),NA(),'Precision '!G279)</f>
        <v>#N/A</v>
      </c>
      <c r="AK277" s="209" t="e">
        <f>IF(OR(ISBLANK('Precision '!H279),J$2="N"),NA(),'Precision '!H279)</f>
        <v>#N/A</v>
      </c>
      <c r="AL277" s="209" t="e">
        <f>IF(OR(ISBLANK('Precision '!I279),K$2="N"),NA(),'Precision '!I279)</f>
        <v>#N/A</v>
      </c>
      <c r="AM277" s="209" t="e">
        <f>IF(OR(ISBLANK('Precision '!J279),L$2="N"),NA(),'Precision '!J279)</f>
        <v>#N/A</v>
      </c>
      <c r="AN277" s="209" t="e">
        <f>IF(OR(ISBLANK('Precision '!K279),M$2="N"),NA(),'Precision '!K279)</f>
        <v>#N/A</v>
      </c>
      <c r="AO277" s="209" t="e">
        <f>IF(OR(ISBLANK('Precision '!L279),N$2="N"),NA(),'Precision '!L279)</f>
        <v>#N/A</v>
      </c>
      <c r="AP277" s="209" t="e">
        <f>IF(OR(ISBLANK('Precision '!M279),O$2="N"),NA(),'Precision '!M279)</f>
        <v>#N/A</v>
      </c>
      <c r="AQ277" s="209" t="e">
        <f>IF(OR(ISBLANK('Precision '!N279),P$2="N"),NA(),'Precision '!N279)</f>
        <v>#N/A</v>
      </c>
      <c r="AR277" s="209" t="e">
        <f>IF(OR(ISBLANK('Precision '!O279),E$3="N"),NA(),'Precision '!O279)</f>
        <v>#N/A</v>
      </c>
      <c r="AS277" s="209" t="e">
        <f>IF(OR(ISBLANK('Precision '!P279),F$3="N"),NA(),'Precision '!P279)</f>
        <v>#N/A</v>
      </c>
      <c r="AT277" s="209" t="e">
        <f>IF(OR(ISBLANK('Precision '!Q279),G$3="N"),NA(),'Precision '!Q279)</f>
        <v>#N/A</v>
      </c>
      <c r="AU277" s="209" t="e">
        <f>IF(OR(ISBLANK('Precision '!R279),H$3="N"),NA(),'Precision '!R279)</f>
        <v>#N/A</v>
      </c>
      <c r="AV277" s="209" t="e">
        <f>IF(OR(ISBLANK('Precision '!S279),I$3="N"),NA(),'Precision '!S279)</f>
        <v>#N/A</v>
      </c>
      <c r="AW277" s="209" t="e">
        <f>IF(OR(ISBLANK('Precision '!T279),J$3="N"),NA(),'Precision '!T279)</f>
        <v>#N/A</v>
      </c>
      <c r="AX277" s="209" t="e">
        <f>IF(OR(ISBLANK('Precision '!U279),K$3="N"),NA(),'Precision '!U279)</f>
        <v>#N/A</v>
      </c>
      <c r="AY277" s="209" t="e">
        <f>IF(OR(ISBLANK('Precision '!V279),L$3="N"),NA(),'Precision '!V279)</f>
        <v>#N/A</v>
      </c>
      <c r="AZ277" s="209" t="e">
        <f>IF(OR(ISBLANK('Precision '!W279),M$3="N"),NA(),'Precision '!W279)</f>
        <v>#N/A</v>
      </c>
      <c r="BA277" s="209" t="e">
        <f>IF(OR(ISBLANK('Precision '!X279),N$3="N"),NA(),'Precision '!X279)</f>
        <v>#N/A</v>
      </c>
      <c r="BB277" s="209" t="e">
        <f>IF(OR(ISBLANK('Precision '!Y279),O$3="N"),NA(),'Precision '!Y279)</f>
        <v>#N/A</v>
      </c>
      <c r="BC277" s="209" t="e">
        <f>IF(OR(ISBLANK('Precision '!Z279),P$3="N"),NA(),'Precision '!Z279)</f>
        <v>#N/A</v>
      </c>
      <c r="BD277" s="204"/>
      <c r="BE277" s="204"/>
      <c r="BF277" s="204"/>
      <c r="BG277" s="204"/>
      <c r="BH277" s="204"/>
    </row>
    <row r="278" spans="1:60" x14ac:dyDescent="0.2">
      <c r="A278" s="204"/>
      <c r="B278" s="204"/>
      <c r="C278" s="204" t="str">
        <f>IF(AND(ISNUMBER('Precision '!C280),E$2="Y"),'Precision '!C280,"")</f>
        <v/>
      </c>
      <c r="D278" s="204" t="str">
        <f>IF(AND(ISNUMBER('Precision '!D280),F$2="Y"),'Precision '!D280,"")</f>
        <v/>
      </c>
      <c r="E278" s="204" t="str">
        <f>IF(AND(ISNUMBER('Precision '!E280),G$2="Y"),'Precision '!E280,"")</f>
        <v/>
      </c>
      <c r="F278" s="204" t="str">
        <f>IF(AND(ISNUMBER('Precision '!F280),H$2="Y"),'Precision '!F280,"")</f>
        <v/>
      </c>
      <c r="G278" s="204" t="str">
        <f>IF(AND(ISNUMBER('Precision '!G280),I$2="Y"),'Precision '!G280,"")</f>
        <v/>
      </c>
      <c r="H278" s="204" t="str">
        <f>IF(AND(ISNUMBER('Precision '!H280),J$2="Y"),'Precision '!H280,"")</f>
        <v/>
      </c>
      <c r="I278" s="204" t="str">
        <f>IF(AND(ISNUMBER('Precision '!I280),K$2="Y"),'Precision '!I280,"")</f>
        <v/>
      </c>
      <c r="J278" s="204" t="str">
        <f>IF(AND(ISNUMBER('Precision '!J280),L$2="Y"),'Precision '!J280,"")</f>
        <v/>
      </c>
      <c r="K278" s="204" t="str">
        <f>IF(AND(ISNUMBER('Precision '!K280),M$2="Y"),'Precision '!K280,"")</f>
        <v/>
      </c>
      <c r="L278" s="204" t="str">
        <f>IF(AND(ISNUMBER('Precision '!L280),N$2="Y"),'Precision '!L280,"")</f>
        <v/>
      </c>
      <c r="M278" s="204" t="str">
        <f>IF(AND(ISNUMBER('Precision '!M280),O$2="Y"),'Precision '!M280,"")</f>
        <v/>
      </c>
      <c r="N278" s="204" t="str">
        <f>IF(AND(ISNUMBER('Precision '!N280),P$2="Y"),'Precision '!N280,"")</f>
        <v/>
      </c>
      <c r="O278" s="204" t="str">
        <f>IF(AND(ISNUMBER('Precision '!O280),E$3="Y"),'Precision '!O280,"")</f>
        <v/>
      </c>
      <c r="P278" s="204" t="str">
        <f>IF(AND(ISNUMBER('Precision '!P280),F$3="Y"),'Precision '!P280,"")</f>
        <v/>
      </c>
      <c r="Q278" s="204" t="str">
        <f>IF(AND(ISNUMBER('Precision '!Q280),G$3="Y"),'Precision '!Q280,"")</f>
        <v/>
      </c>
      <c r="R278" s="204" t="str">
        <f>IF(AND(ISNUMBER('Precision '!R280),H$3="Y"),'Precision '!R280,"")</f>
        <v/>
      </c>
      <c r="S278" s="204" t="str">
        <f>IF(AND(ISNUMBER('Precision '!S280),I$3="Y"),'Precision '!S280,"")</f>
        <v/>
      </c>
      <c r="T278" s="204" t="str">
        <f>IF(AND(ISNUMBER('Precision '!T280),J$3="Y"),'Precision '!T280,"")</f>
        <v/>
      </c>
      <c r="U278" s="204" t="str">
        <f>IF(AND(ISNUMBER('Precision '!U280),K$3="Y"),'Precision '!U280,"")</f>
        <v/>
      </c>
      <c r="V278" s="204" t="str">
        <f>IF(AND(ISNUMBER('Precision '!V280),L$3="Y"),'Precision '!V280,"")</f>
        <v/>
      </c>
      <c r="W278" s="204" t="str">
        <f>IF(AND(ISNUMBER('Precision '!W280),M$3="Y"),'Precision '!W280,"")</f>
        <v/>
      </c>
      <c r="X278" s="204" t="str">
        <f>IF(AND(ISNUMBER('Precision '!X280),N$3="Y"),'Precision '!X280,"")</f>
        <v/>
      </c>
      <c r="Y278" s="204" t="str">
        <f>IF(AND(ISNUMBER('Precision '!Y280),O$3="Y"),'Precision '!Y280,"")</f>
        <v/>
      </c>
      <c r="Z278" s="204" t="str">
        <f>IF(AND(ISNUMBER('Precision '!Z280),P$3="Y"),'Precision '!Z280,"")</f>
        <v/>
      </c>
      <c r="AA278" s="204"/>
      <c r="AB278" s="204"/>
      <c r="AC278" s="204"/>
      <c r="AD278" s="204"/>
      <c r="AE278" s="300">
        <v>242</v>
      </c>
      <c r="AF278" s="209" t="e">
        <f>IF(OR(ISBLANK('Precision '!C280),E$2="N"),NA(),'Precision '!C280)</f>
        <v>#N/A</v>
      </c>
      <c r="AG278" s="209" t="e">
        <f>IF(OR(ISBLANK('Precision '!D280),F$2="N"),NA(),'Precision '!D280)</f>
        <v>#N/A</v>
      </c>
      <c r="AH278" s="209" t="e">
        <f>IF(OR(ISBLANK('Precision '!E280),G$2="N"),NA(),'Precision '!E280)</f>
        <v>#N/A</v>
      </c>
      <c r="AI278" s="209" t="e">
        <f>IF(OR(ISBLANK('Precision '!F280),H$2="N"),NA(),'Precision '!F280)</f>
        <v>#N/A</v>
      </c>
      <c r="AJ278" s="209" t="e">
        <f>IF(OR(ISBLANK('Precision '!G280),I$2="N"),NA(),'Precision '!G280)</f>
        <v>#N/A</v>
      </c>
      <c r="AK278" s="209" t="e">
        <f>IF(OR(ISBLANK('Precision '!H280),J$2="N"),NA(),'Precision '!H280)</f>
        <v>#N/A</v>
      </c>
      <c r="AL278" s="209" t="e">
        <f>IF(OR(ISBLANK('Precision '!I280),K$2="N"),NA(),'Precision '!I280)</f>
        <v>#N/A</v>
      </c>
      <c r="AM278" s="209" t="e">
        <f>IF(OR(ISBLANK('Precision '!J280),L$2="N"),NA(),'Precision '!J280)</f>
        <v>#N/A</v>
      </c>
      <c r="AN278" s="209" t="e">
        <f>IF(OR(ISBLANK('Precision '!K280),M$2="N"),NA(),'Precision '!K280)</f>
        <v>#N/A</v>
      </c>
      <c r="AO278" s="209" t="e">
        <f>IF(OR(ISBLANK('Precision '!L280),N$2="N"),NA(),'Precision '!L280)</f>
        <v>#N/A</v>
      </c>
      <c r="AP278" s="209" t="e">
        <f>IF(OR(ISBLANK('Precision '!M280),O$2="N"),NA(),'Precision '!M280)</f>
        <v>#N/A</v>
      </c>
      <c r="AQ278" s="209" t="e">
        <f>IF(OR(ISBLANK('Precision '!N280),P$2="N"),NA(),'Precision '!N280)</f>
        <v>#N/A</v>
      </c>
      <c r="AR278" s="209" t="e">
        <f>IF(OR(ISBLANK('Precision '!O280),E$3="N"),NA(),'Precision '!O280)</f>
        <v>#N/A</v>
      </c>
      <c r="AS278" s="209" t="e">
        <f>IF(OR(ISBLANK('Precision '!P280),F$3="N"),NA(),'Precision '!P280)</f>
        <v>#N/A</v>
      </c>
      <c r="AT278" s="209" t="e">
        <f>IF(OR(ISBLANK('Precision '!Q280),G$3="N"),NA(),'Precision '!Q280)</f>
        <v>#N/A</v>
      </c>
      <c r="AU278" s="209" t="e">
        <f>IF(OR(ISBLANK('Precision '!R280),H$3="N"),NA(),'Precision '!R280)</f>
        <v>#N/A</v>
      </c>
      <c r="AV278" s="209" t="e">
        <f>IF(OR(ISBLANK('Precision '!S280),I$3="N"),NA(),'Precision '!S280)</f>
        <v>#N/A</v>
      </c>
      <c r="AW278" s="209" t="e">
        <f>IF(OR(ISBLANK('Precision '!T280),J$3="N"),NA(),'Precision '!T280)</f>
        <v>#N/A</v>
      </c>
      <c r="AX278" s="209" t="e">
        <f>IF(OR(ISBLANK('Precision '!U280),K$3="N"),NA(),'Precision '!U280)</f>
        <v>#N/A</v>
      </c>
      <c r="AY278" s="209" t="e">
        <f>IF(OR(ISBLANK('Precision '!V280),L$3="N"),NA(),'Precision '!V280)</f>
        <v>#N/A</v>
      </c>
      <c r="AZ278" s="209" t="e">
        <f>IF(OR(ISBLANK('Precision '!W280),M$3="N"),NA(),'Precision '!W280)</f>
        <v>#N/A</v>
      </c>
      <c r="BA278" s="209" t="e">
        <f>IF(OR(ISBLANK('Precision '!X280),N$3="N"),NA(),'Precision '!X280)</f>
        <v>#N/A</v>
      </c>
      <c r="BB278" s="209" t="e">
        <f>IF(OR(ISBLANK('Precision '!Y280),O$3="N"),NA(),'Precision '!Y280)</f>
        <v>#N/A</v>
      </c>
      <c r="BC278" s="209" t="e">
        <f>IF(OR(ISBLANK('Precision '!Z280),P$3="N"),NA(),'Precision '!Z280)</f>
        <v>#N/A</v>
      </c>
      <c r="BD278" s="204"/>
      <c r="BE278" s="204"/>
      <c r="BF278" s="204"/>
      <c r="BG278" s="204"/>
      <c r="BH278" s="204"/>
    </row>
    <row r="279" spans="1:60" x14ac:dyDescent="0.2">
      <c r="A279" s="204"/>
      <c r="B279" s="204"/>
      <c r="C279" s="204" t="str">
        <f>IF(AND(ISNUMBER('Precision '!C281),E$2="Y"),'Precision '!C281,"")</f>
        <v/>
      </c>
      <c r="D279" s="204" t="str">
        <f>IF(AND(ISNUMBER('Precision '!D281),F$2="Y"),'Precision '!D281,"")</f>
        <v/>
      </c>
      <c r="E279" s="204" t="str">
        <f>IF(AND(ISNUMBER('Precision '!E281),G$2="Y"),'Precision '!E281,"")</f>
        <v/>
      </c>
      <c r="F279" s="204" t="str">
        <f>IF(AND(ISNUMBER('Precision '!F281),H$2="Y"),'Precision '!F281,"")</f>
        <v/>
      </c>
      <c r="G279" s="204" t="str">
        <f>IF(AND(ISNUMBER('Precision '!G281),I$2="Y"),'Precision '!G281,"")</f>
        <v/>
      </c>
      <c r="H279" s="204" t="str">
        <f>IF(AND(ISNUMBER('Precision '!H281),J$2="Y"),'Precision '!H281,"")</f>
        <v/>
      </c>
      <c r="I279" s="204" t="str">
        <f>IF(AND(ISNUMBER('Precision '!I281),K$2="Y"),'Precision '!I281,"")</f>
        <v/>
      </c>
      <c r="J279" s="204" t="str">
        <f>IF(AND(ISNUMBER('Precision '!J281),L$2="Y"),'Precision '!J281,"")</f>
        <v/>
      </c>
      <c r="K279" s="204" t="str">
        <f>IF(AND(ISNUMBER('Precision '!K281),M$2="Y"),'Precision '!K281,"")</f>
        <v/>
      </c>
      <c r="L279" s="204" t="str">
        <f>IF(AND(ISNUMBER('Precision '!L281),N$2="Y"),'Precision '!L281,"")</f>
        <v/>
      </c>
      <c r="M279" s="204" t="str">
        <f>IF(AND(ISNUMBER('Precision '!M281),O$2="Y"),'Precision '!M281,"")</f>
        <v/>
      </c>
      <c r="N279" s="204" t="str">
        <f>IF(AND(ISNUMBER('Precision '!N281),P$2="Y"),'Precision '!N281,"")</f>
        <v/>
      </c>
      <c r="O279" s="204" t="str">
        <f>IF(AND(ISNUMBER('Precision '!O281),E$3="Y"),'Precision '!O281,"")</f>
        <v/>
      </c>
      <c r="P279" s="204" t="str">
        <f>IF(AND(ISNUMBER('Precision '!P281),F$3="Y"),'Precision '!P281,"")</f>
        <v/>
      </c>
      <c r="Q279" s="204" t="str">
        <f>IF(AND(ISNUMBER('Precision '!Q281),G$3="Y"),'Precision '!Q281,"")</f>
        <v/>
      </c>
      <c r="R279" s="204" t="str">
        <f>IF(AND(ISNUMBER('Precision '!R281),H$3="Y"),'Precision '!R281,"")</f>
        <v/>
      </c>
      <c r="S279" s="204" t="str">
        <f>IF(AND(ISNUMBER('Precision '!S281),I$3="Y"),'Precision '!S281,"")</f>
        <v/>
      </c>
      <c r="T279" s="204" t="str">
        <f>IF(AND(ISNUMBER('Precision '!T281),J$3="Y"),'Precision '!T281,"")</f>
        <v/>
      </c>
      <c r="U279" s="204" t="str">
        <f>IF(AND(ISNUMBER('Precision '!U281),K$3="Y"),'Precision '!U281,"")</f>
        <v/>
      </c>
      <c r="V279" s="204" t="str">
        <f>IF(AND(ISNUMBER('Precision '!V281),L$3="Y"),'Precision '!V281,"")</f>
        <v/>
      </c>
      <c r="W279" s="204" t="str">
        <f>IF(AND(ISNUMBER('Precision '!W281),M$3="Y"),'Precision '!W281,"")</f>
        <v/>
      </c>
      <c r="X279" s="204" t="str">
        <f>IF(AND(ISNUMBER('Precision '!X281),N$3="Y"),'Precision '!X281,"")</f>
        <v/>
      </c>
      <c r="Y279" s="204" t="str">
        <f>IF(AND(ISNUMBER('Precision '!Y281),O$3="Y"),'Precision '!Y281,"")</f>
        <v/>
      </c>
      <c r="Z279" s="204" t="str">
        <f>IF(AND(ISNUMBER('Precision '!Z281),P$3="Y"),'Precision '!Z281,"")</f>
        <v/>
      </c>
      <c r="AA279" s="204"/>
      <c r="AB279" s="204"/>
      <c r="AC279" s="204"/>
      <c r="AD279" s="204"/>
      <c r="AE279" s="300">
        <v>243</v>
      </c>
      <c r="AF279" s="209" t="e">
        <f>IF(OR(ISBLANK('Precision '!C281),E$2="N"),NA(),'Precision '!C281)</f>
        <v>#N/A</v>
      </c>
      <c r="AG279" s="209" t="e">
        <f>IF(OR(ISBLANK('Precision '!D281),F$2="N"),NA(),'Precision '!D281)</f>
        <v>#N/A</v>
      </c>
      <c r="AH279" s="209" t="e">
        <f>IF(OR(ISBLANK('Precision '!E281),G$2="N"),NA(),'Precision '!E281)</f>
        <v>#N/A</v>
      </c>
      <c r="AI279" s="209" t="e">
        <f>IF(OR(ISBLANK('Precision '!F281),H$2="N"),NA(),'Precision '!F281)</f>
        <v>#N/A</v>
      </c>
      <c r="AJ279" s="209" t="e">
        <f>IF(OR(ISBLANK('Precision '!G281),I$2="N"),NA(),'Precision '!G281)</f>
        <v>#N/A</v>
      </c>
      <c r="AK279" s="209" t="e">
        <f>IF(OR(ISBLANK('Precision '!H281),J$2="N"),NA(),'Precision '!H281)</f>
        <v>#N/A</v>
      </c>
      <c r="AL279" s="209" t="e">
        <f>IF(OR(ISBLANK('Precision '!I281),K$2="N"),NA(),'Precision '!I281)</f>
        <v>#N/A</v>
      </c>
      <c r="AM279" s="209" t="e">
        <f>IF(OR(ISBLANK('Precision '!J281),L$2="N"),NA(),'Precision '!J281)</f>
        <v>#N/A</v>
      </c>
      <c r="AN279" s="209" t="e">
        <f>IF(OR(ISBLANK('Precision '!K281),M$2="N"),NA(),'Precision '!K281)</f>
        <v>#N/A</v>
      </c>
      <c r="AO279" s="209" t="e">
        <f>IF(OR(ISBLANK('Precision '!L281),N$2="N"),NA(),'Precision '!L281)</f>
        <v>#N/A</v>
      </c>
      <c r="AP279" s="209" t="e">
        <f>IF(OR(ISBLANK('Precision '!M281),O$2="N"),NA(),'Precision '!M281)</f>
        <v>#N/A</v>
      </c>
      <c r="AQ279" s="209" t="e">
        <f>IF(OR(ISBLANK('Precision '!N281),P$2="N"),NA(),'Precision '!N281)</f>
        <v>#N/A</v>
      </c>
      <c r="AR279" s="209" t="e">
        <f>IF(OR(ISBLANK('Precision '!O281),E$3="N"),NA(),'Precision '!O281)</f>
        <v>#N/A</v>
      </c>
      <c r="AS279" s="209" t="e">
        <f>IF(OR(ISBLANK('Precision '!P281),F$3="N"),NA(),'Precision '!P281)</f>
        <v>#N/A</v>
      </c>
      <c r="AT279" s="209" t="e">
        <f>IF(OR(ISBLANK('Precision '!Q281),G$3="N"),NA(),'Precision '!Q281)</f>
        <v>#N/A</v>
      </c>
      <c r="AU279" s="209" t="e">
        <f>IF(OR(ISBLANK('Precision '!R281),H$3="N"),NA(),'Precision '!R281)</f>
        <v>#N/A</v>
      </c>
      <c r="AV279" s="209" t="e">
        <f>IF(OR(ISBLANK('Precision '!S281),I$3="N"),NA(),'Precision '!S281)</f>
        <v>#N/A</v>
      </c>
      <c r="AW279" s="209" t="e">
        <f>IF(OR(ISBLANK('Precision '!T281),J$3="N"),NA(),'Precision '!T281)</f>
        <v>#N/A</v>
      </c>
      <c r="AX279" s="209" t="e">
        <f>IF(OR(ISBLANK('Precision '!U281),K$3="N"),NA(),'Precision '!U281)</f>
        <v>#N/A</v>
      </c>
      <c r="AY279" s="209" t="e">
        <f>IF(OR(ISBLANK('Precision '!V281),L$3="N"),NA(),'Precision '!V281)</f>
        <v>#N/A</v>
      </c>
      <c r="AZ279" s="209" t="e">
        <f>IF(OR(ISBLANK('Precision '!W281),M$3="N"),NA(),'Precision '!W281)</f>
        <v>#N/A</v>
      </c>
      <c r="BA279" s="209" t="e">
        <f>IF(OR(ISBLANK('Precision '!X281),N$3="N"),NA(),'Precision '!X281)</f>
        <v>#N/A</v>
      </c>
      <c r="BB279" s="209" t="e">
        <f>IF(OR(ISBLANK('Precision '!Y281),O$3="N"),NA(),'Precision '!Y281)</f>
        <v>#N/A</v>
      </c>
      <c r="BC279" s="209" t="e">
        <f>IF(OR(ISBLANK('Precision '!Z281),P$3="N"),NA(),'Precision '!Z281)</f>
        <v>#N/A</v>
      </c>
      <c r="BD279" s="204"/>
      <c r="BE279" s="204"/>
      <c r="BF279" s="204"/>
      <c r="BG279" s="204"/>
      <c r="BH279" s="204"/>
    </row>
    <row r="280" spans="1:60" x14ac:dyDescent="0.2">
      <c r="A280" s="204"/>
      <c r="B280" s="204"/>
      <c r="C280" s="204" t="str">
        <f>IF(AND(ISNUMBER('Precision '!C282),E$2="Y"),'Precision '!C282,"")</f>
        <v/>
      </c>
      <c r="D280" s="204" t="str">
        <f>IF(AND(ISNUMBER('Precision '!D282),F$2="Y"),'Precision '!D282,"")</f>
        <v/>
      </c>
      <c r="E280" s="204" t="str">
        <f>IF(AND(ISNUMBER('Precision '!E282),G$2="Y"),'Precision '!E282,"")</f>
        <v/>
      </c>
      <c r="F280" s="204" t="str">
        <f>IF(AND(ISNUMBER('Precision '!F282),H$2="Y"),'Precision '!F282,"")</f>
        <v/>
      </c>
      <c r="G280" s="204" t="str">
        <f>IF(AND(ISNUMBER('Precision '!G282),I$2="Y"),'Precision '!G282,"")</f>
        <v/>
      </c>
      <c r="H280" s="204" t="str">
        <f>IF(AND(ISNUMBER('Precision '!H282),J$2="Y"),'Precision '!H282,"")</f>
        <v/>
      </c>
      <c r="I280" s="204" t="str">
        <f>IF(AND(ISNUMBER('Precision '!I282),K$2="Y"),'Precision '!I282,"")</f>
        <v/>
      </c>
      <c r="J280" s="204" t="str">
        <f>IF(AND(ISNUMBER('Precision '!J282),L$2="Y"),'Precision '!J282,"")</f>
        <v/>
      </c>
      <c r="K280" s="204" t="str">
        <f>IF(AND(ISNUMBER('Precision '!K282),M$2="Y"),'Precision '!K282,"")</f>
        <v/>
      </c>
      <c r="L280" s="204" t="str">
        <f>IF(AND(ISNUMBER('Precision '!L282),N$2="Y"),'Precision '!L282,"")</f>
        <v/>
      </c>
      <c r="M280" s="204" t="str">
        <f>IF(AND(ISNUMBER('Precision '!M282),O$2="Y"),'Precision '!M282,"")</f>
        <v/>
      </c>
      <c r="N280" s="204" t="str">
        <f>IF(AND(ISNUMBER('Precision '!N282),P$2="Y"),'Precision '!N282,"")</f>
        <v/>
      </c>
      <c r="O280" s="204" t="str">
        <f>IF(AND(ISNUMBER('Precision '!O282),E$3="Y"),'Precision '!O282,"")</f>
        <v/>
      </c>
      <c r="P280" s="204" t="str">
        <f>IF(AND(ISNUMBER('Precision '!P282),F$3="Y"),'Precision '!P282,"")</f>
        <v/>
      </c>
      <c r="Q280" s="204" t="str">
        <f>IF(AND(ISNUMBER('Precision '!Q282),G$3="Y"),'Precision '!Q282,"")</f>
        <v/>
      </c>
      <c r="R280" s="204" t="str">
        <f>IF(AND(ISNUMBER('Precision '!R282),H$3="Y"),'Precision '!R282,"")</f>
        <v/>
      </c>
      <c r="S280" s="204" t="str">
        <f>IF(AND(ISNUMBER('Precision '!S282),I$3="Y"),'Precision '!S282,"")</f>
        <v/>
      </c>
      <c r="T280" s="204" t="str">
        <f>IF(AND(ISNUMBER('Precision '!T282),J$3="Y"),'Precision '!T282,"")</f>
        <v/>
      </c>
      <c r="U280" s="204" t="str">
        <f>IF(AND(ISNUMBER('Precision '!U282),K$3="Y"),'Precision '!U282,"")</f>
        <v/>
      </c>
      <c r="V280" s="204" t="str">
        <f>IF(AND(ISNUMBER('Precision '!V282),L$3="Y"),'Precision '!V282,"")</f>
        <v/>
      </c>
      <c r="W280" s="204" t="str">
        <f>IF(AND(ISNUMBER('Precision '!W282),M$3="Y"),'Precision '!W282,"")</f>
        <v/>
      </c>
      <c r="X280" s="204" t="str">
        <f>IF(AND(ISNUMBER('Precision '!X282),N$3="Y"),'Precision '!X282,"")</f>
        <v/>
      </c>
      <c r="Y280" s="204" t="str">
        <f>IF(AND(ISNUMBER('Precision '!Y282),O$3="Y"),'Precision '!Y282,"")</f>
        <v/>
      </c>
      <c r="Z280" s="204" t="str">
        <f>IF(AND(ISNUMBER('Precision '!Z282),P$3="Y"),'Precision '!Z282,"")</f>
        <v/>
      </c>
      <c r="AA280" s="204"/>
      <c r="AB280" s="204"/>
      <c r="AC280" s="204"/>
      <c r="AD280" s="204"/>
      <c r="AE280" s="300">
        <v>244</v>
      </c>
      <c r="AF280" s="209" t="e">
        <f>IF(OR(ISBLANK('Precision '!C282),E$2="N"),NA(),'Precision '!C282)</f>
        <v>#N/A</v>
      </c>
      <c r="AG280" s="209" t="e">
        <f>IF(OR(ISBLANK('Precision '!D282),F$2="N"),NA(),'Precision '!D282)</f>
        <v>#N/A</v>
      </c>
      <c r="AH280" s="209" t="e">
        <f>IF(OR(ISBLANK('Precision '!E282),G$2="N"),NA(),'Precision '!E282)</f>
        <v>#N/A</v>
      </c>
      <c r="AI280" s="209" t="e">
        <f>IF(OR(ISBLANK('Precision '!F282),H$2="N"),NA(),'Precision '!F282)</f>
        <v>#N/A</v>
      </c>
      <c r="AJ280" s="209" t="e">
        <f>IF(OR(ISBLANK('Precision '!G282),I$2="N"),NA(),'Precision '!G282)</f>
        <v>#N/A</v>
      </c>
      <c r="AK280" s="209" t="e">
        <f>IF(OR(ISBLANK('Precision '!H282),J$2="N"),NA(),'Precision '!H282)</f>
        <v>#N/A</v>
      </c>
      <c r="AL280" s="209" t="e">
        <f>IF(OR(ISBLANK('Precision '!I282),K$2="N"),NA(),'Precision '!I282)</f>
        <v>#N/A</v>
      </c>
      <c r="AM280" s="209" t="e">
        <f>IF(OR(ISBLANK('Precision '!J282),L$2="N"),NA(),'Precision '!J282)</f>
        <v>#N/A</v>
      </c>
      <c r="AN280" s="209" t="e">
        <f>IF(OR(ISBLANK('Precision '!K282),M$2="N"),NA(),'Precision '!K282)</f>
        <v>#N/A</v>
      </c>
      <c r="AO280" s="209" t="e">
        <f>IF(OR(ISBLANK('Precision '!L282),N$2="N"),NA(),'Precision '!L282)</f>
        <v>#N/A</v>
      </c>
      <c r="AP280" s="209" t="e">
        <f>IF(OR(ISBLANK('Precision '!M282),O$2="N"),NA(),'Precision '!M282)</f>
        <v>#N/A</v>
      </c>
      <c r="AQ280" s="209" t="e">
        <f>IF(OR(ISBLANK('Precision '!N282),P$2="N"),NA(),'Precision '!N282)</f>
        <v>#N/A</v>
      </c>
      <c r="AR280" s="209" t="e">
        <f>IF(OR(ISBLANK('Precision '!O282),E$3="N"),NA(),'Precision '!O282)</f>
        <v>#N/A</v>
      </c>
      <c r="AS280" s="209" t="e">
        <f>IF(OR(ISBLANK('Precision '!P282),F$3="N"),NA(),'Precision '!P282)</f>
        <v>#N/A</v>
      </c>
      <c r="AT280" s="209" t="e">
        <f>IF(OR(ISBLANK('Precision '!Q282),G$3="N"),NA(),'Precision '!Q282)</f>
        <v>#N/A</v>
      </c>
      <c r="AU280" s="209" t="e">
        <f>IF(OR(ISBLANK('Precision '!R282),H$3="N"),NA(),'Precision '!R282)</f>
        <v>#N/A</v>
      </c>
      <c r="AV280" s="209" t="e">
        <f>IF(OR(ISBLANK('Precision '!S282),I$3="N"),NA(),'Precision '!S282)</f>
        <v>#N/A</v>
      </c>
      <c r="AW280" s="209" t="e">
        <f>IF(OR(ISBLANK('Precision '!T282),J$3="N"),NA(),'Precision '!T282)</f>
        <v>#N/A</v>
      </c>
      <c r="AX280" s="209" t="e">
        <f>IF(OR(ISBLANK('Precision '!U282),K$3="N"),NA(),'Precision '!U282)</f>
        <v>#N/A</v>
      </c>
      <c r="AY280" s="209" t="e">
        <f>IF(OR(ISBLANK('Precision '!V282),L$3="N"),NA(),'Precision '!V282)</f>
        <v>#N/A</v>
      </c>
      <c r="AZ280" s="209" t="e">
        <f>IF(OR(ISBLANK('Precision '!W282),M$3="N"),NA(),'Precision '!W282)</f>
        <v>#N/A</v>
      </c>
      <c r="BA280" s="209" t="e">
        <f>IF(OR(ISBLANK('Precision '!X282),N$3="N"),NA(),'Precision '!X282)</f>
        <v>#N/A</v>
      </c>
      <c r="BB280" s="209" t="e">
        <f>IF(OR(ISBLANK('Precision '!Y282),O$3="N"),NA(),'Precision '!Y282)</f>
        <v>#N/A</v>
      </c>
      <c r="BC280" s="209" t="e">
        <f>IF(OR(ISBLANK('Precision '!Z282),P$3="N"),NA(),'Precision '!Z282)</f>
        <v>#N/A</v>
      </c>
      <c r="BD280" s="204"/>
      <c r="BE280" s="204"/>
      <c r="BF280" s="204"/>
      <c r="BG280" s="204"/>
      <c r="BH280" s="204"/>
    </row>
    <row r="281" spans="1:60" x14ac:dyDescent="0.2">
      <c r="A281" s="204"/>
      <c r="B281" s="204"/>
      <c r="C281" s="204" t="str">
        <f>IF(AND(ISNUMBER('Precision '!C283),E$2="Y"),'Precision '!C283,"")</f>
        <v/>
      </c>
      <c r="D281" s="204" t="str">
        <f>IF(AND(ISNUMBER('Precision '!D283),F$2="Y"),'Precision '!D283,"")</f>
        <v/>
      </c>
      <c r="E281" s="204" t="str">
        <f>IF(AND(ISNUMBER('Precision '!E283),G$2="Y"),'Precision '!E283,"")</f>
        <v/>
      </c>
      <c r="F281" s="204" t="str">
        <f>IF(AND(ISNUMBER('Precision '!F283),H$2="Y"),'Precision '!F283,"")</f>
        <v/>
      </c>
      <c r="G281" s="204" t="str">
        <f>IF(AND(ISNUMBER('Precision '!G283),I$2="Y"),'Precision '!G283,"")</f>
        <v/>
      </c>
      <c r="H281" s="204" t="str">
        <f>IF(AND(ISNUMBER('Precision '!H283),J$2="Y"),'Precision '!H283,"")</f>
        <v/>
      </c>
      <c r="I281" s="204" t="str">
        <f>IF(AND(ISNUMBER('Precision '!I283),K$2="Y"),'Precision '!I283,"")</f>
        <v/>
      </c>
      <c r="J281" s="204" t="str">
        <f>IF(AND(ISNUMBER('Precision '!J283),L$2="Y"),'Precision '!J283,"")</f>
        <v/>
      </c>
      <c r="K281" s="204" t="str">
        <f>IF(AND(ISNUMBER('Precision '!K283),M$2="Y"),'Precision '!K283,"")</f>
        <v/>
      </c>
      <c r="L281" s="204" t="str">
        <f>IF(AND(ISNUMBER('Precision '!L283),N$2="Y"),'Precision '!L283,"")</f>
        <v/>
      </c>
      <c r="M281" s="204" t="str">
        <f>IF(AND(ISNUMBER('Precision '!M283),O$2="Y"),'Precision '!M283,"")</f>
        <v/>
      </c>
      <c r="N281" s="204" t="str">
        <f>IF(AND(ISNUMBER('Precision '!N283),P$2="Y"),'Precision '!N283,"")</f>
        <v/>
      </c>
      <c r="O281" s="204" t="str">
        <f>IF(AND(ISNUMBER('Precision '!O283),E$3="Y"),'Precision '!O283,"")</f>
        <v/>
      </c>
      <c r="P281" s="204" t="str">
        <f>IF(AND(ISNUMBER('Precision '!P283),F$3="Y"),'Precision '!P283,"")</f>
        <v/>
      </c>
      <c r="Q281" s="204" t="str">
        <f>IF(AND(ISNUMBER('Precision '!Q283),G$3="Y"),'Precision '!Q283,"")</f>
        <v/>
      </c>
      <c r="R281" s="204" t="str">
        <f>IF(AND(ISNUMBER('Precision '!R283),H$3="Y"),'Precision '!R283,"")</f>
        <v/>
      </c>
      <c r="S281" s="204" t="str">
        <f>IF(AND(ISNUMBER('Precision '!S283),I$3="Y"),'Precision '!S283,"")</f>
        <v/>
      </c>
      <c r="T281" s="204" t="str">
        <f>IF(AND(ISNUMBER('Precision '!T283),J$3="Y"),'Precision '!T283,"")</f>
        <v/>
      </c>
      <c r="U281" s="204" t="str">
        <f>IF(AND(ISNUMBER('Precision '!U283),K$3="Y"),'Precision '!U283,"")</f>
        <v/>
      </c>
      <c r="V281" s="204" t="str">
        <f>IF(AND(ISNUMBER('Precision '!V283),L$3="Y"),'Precision '!V283,"")</f>
        <v/>
      </c>
      <c r="W281" s="204" t="str">
        <f>IF(AND(ISNUMBER('Precision '!W283),M$3="Y"),'Precision '!W283,"")</f>
        <v/>
      </c>
      <c r="X281" s="204" t="str">
        <f>IF(AND(ISNUMBER('Precision '!X283),N$3="Y"),'Precision '!X283,"")</f>
        <v/>
      </c>
      <c r="Y281" s="204" t="str">
        <f>IF(AND(ISNUMBER('Precision '!Y283),O$3="Y"),'Precision '!Y283,"")</f>
        <v/>
      </c>
      <c r="Z281" s="204" t="str">
        <f>IF(AND(ISNUMBER('Precision '!Z283),P$3="Y"),'Precision '!Z283,"")</f>
        <v/>
      </c>
      <c r="AA281" s="204"/>
      <c r="AB281" s="204"/>
      <c r="AC281" s="204"/>
      <c r="AD281" s="204"/>
      <c r="AE281" s="300">
        <v>245</v>
      </c>
      <c r="AF281" s="209" t="e">
        <f>IF(OR(ISBLANK('Precision '!C283),E$2="N"),NA(),'Precision '!C283)</f>
        <v>#N/A</v>
      </c>
      <c r="AG281" s="209" t="e">
        <f>IF(OR(ISBLANK('Precision '!D283),F$2="N"),NA(),'Precision '!D283)</f>
        <v>#N/A</v>
      </c>
      <c r="AH281" s="209" t="e">
        <f>IF(OR(ISBLANK('Precision '!E283),G$2="N"),NA(),'Precision '!E283)</f>
        <v>#N/A</v>
      </c>
      <c r="AI281" s="209" t="e">
        <f>IF(OR(ISBLANK('Precision '!F283),H$2="N"),NA(),'Precision '!F283)</f>
        <v>#N/A</v>
      </c>
      <c r="AJ281" s="209" t="e">
        <f>IF(OR(ISBLANK('Precision '!G283),I$2="N"),NA(),'Precision '!G283)</f>
        <v>#N/A</v>
      </c>
      <c r="AK281" s="209" t="e">
        <f>IF(OR(ISBLANK('Precision '!H283),J$2="N"),NA(),'Precision '!H283)</f>
        <v>#N/A</v>
      </c>
      <c r="AL281" s="209" t="e">
        <f>IF(OR(ISBLANK('Precision '!I283),K$2="N"),NA(),'Precision '!I283)</f>
        <v>#N/A</v>
      </c>
      <c r="AM281" s="209" t="e">
        <f>IF(OR(ISBLANK('Precision '!J283),L$2="N"),NA(),'Precision '!J283)</f>
        <v>#N/A</v>
      </c>
      <c r="AN281" s="209" t="e">
        <f>IF(OR(ISBLANK('Precision '!K283),M$2="N"),NA(),'Precision '!K283)</f>
        <v>#N/A</v>
      </c>
      <c r="AO281" s="209" t="e">
        <f>IF(OR(ISBLANK('Precision '!L283),N$2="N"),NA(),'Precision '!L283)</f>
        <v>#N/A</v>
      </c>
      <c r="AP281" s="209" t="e">
        <f>IF(OR(ISBLANK('Precision '!M283),O$2="N"),NA(),'Precision '!M283)</f>
        <v>#N/A</v>
      </c>
      <c r="AQ281" s="209" t="e">
        <f>IF(OR(ISBLANK('Precision '!N283),P$2="N"),NA(),'Precision '!N283)</f>
        <v>#N/A</v>
      </c>
      <c r="AR281" s="209" t="e">
        <f>IF(OR(ISBLANK('Precision '!O283),E$3="N"),NA(),'Precision '!O283)</f>
        <v>#N/A</v>
      </c>
      <c r="AS281" s="209" t="e">
        <f>IF(OR(ISBLANK('Precision '!P283),F$3="N"),NA(),'Precision '!P283)</f>
        <v>#N/A</v>
      </c>
      <c r="AT281" s="209" t="e">
        <f>IF(OR(ISBLANK('Precision '!Q283),G$3="N"),NA(),'Precision '!Q283)</f>
        <v>#N/A</v>
      </c>
      <c r="AU281" s="209" t="e">
        <f>IF(OR(ISBLANK('Precision '!R283),H$3="N"),NA(),'Precision '!R283)</f>
        <v>#N/A</v>
      </c>
      <c r="AV281" s="209" t="e">
        <f>IF(OR(ISBLANK('Precision '!S283),I$3="N"),NA(),'Precision '!S283)</f>
        <v>#N/A</v>
      </c>
      <c r="AW281" s="209" t="e">
        <f>IF(OR(ISBLANK('Precision '!T283),J$3="N"),NA(),'Precision '!T283)</f>
        <v>#N/A</v>
      </c>
      <c r="AX281" s="209" t="e">
        <f>IF(OR(ISBLANK('Precision '!U283),K$3="N"),NA(),'Precision '!U283)</f>
        <v>#N/A</v>
      </c>
      <c r="AY281" s="209" t="e">
        <f>IF(OR(ISBLANK('Precision '!V283),L$3="N"),NA(),'Precision '!V283)</f>
        <v>#N/A</v>
      </c>
      <c r="AZ281" s="209" t="e">
        <f>IF(OR(ISBLANK('Precision '!W283),M$3="N"),NA(),'Precision '!W283)</f>
        <v>#N/A</v>
      </c>
      <c r="BA281" s="209" t="e">
        <f>IF(OR(ISBLANK('Precision '!X283),N$3="N"),NA(),'Precision '!X283)</f>
        <v>#N/A</v>
      </c>
      <c r="BB281" s="209" t="e">
        <f>IF(OR(ISBLANK('Precision '!Y283),O$3="N"),NA(),'Precision '!Y283)</f>
        <v>#N/A</v>
      </c>
      <c r="BC281" s="209" t="e">
        <f>IF(OR(ISBLANK('Precision '!Z283),P$3="N"),NA(),'Precision '!Z283)</f>
        <v>#N/A</v>
      </c>
      <c r="BD281" s="204"/>
      <c r="BE281" s="204"/>
      <c r="BF281" s="204"/>
      <c r="BG281" s="204"/>
      <c r="BH281" s="204"/>
    </row>
    <row r="282" spans="1:60" x14ac:dyDescent="0.2">
      <c r="A282" s="204"/>
      <c r="B282" s="204"/>
      <c r="C282" s="204" t="str">
        <f>IF(AND(ISNUMBER('Precision '!C284),E$2="Y"),'Precision '!C284,"")</f>
        <v/>
      </c>
      <c r="D282" s="204" t="str">
        <f>IF(AND(ISNUMBER('Precision '!D284),F$2="Y"),'Precision '!D284,"")</f>
        <v/>
      </c>
      <c r="E282" s="204" t="str">
        <f>IF(AND(ISNUMBER('Precision '!E284),G$2="Y"),'Precision '!E284,"")</f>
        <v/>
      </c>
      <c r="F282" s="204" t="str">
        <f>IF(AND(ISNUMBER('Precision '!F284),H$2="Y"),'Precision '!F284,"")</f>
        <v/>
      </c>
      <c r="G282" s="204" t="str">
        <f>IF(AND(ISNUMBER('Precision '!G284),I$2="Y"),'Precision '!G284,"")</f>
        <v/>
      </c>
      <c r="H282" s="204" t="str">
        <f>IF(AND(ISNUMBER('Precision '!H284),J$2="Y"),'Precision '!H284,"")</f>
        <v/>
      </c>
      <c r="I282" s="204" t="str">
        <f>IF(AND(ISNUMBER('Precision '!I284),K$2="Y"),'Precision '!I284,"")</f>
        <v/>
      </c>
      <c r="J282" s="204" t="str">
        <f>IF(AND(ISNUMBER('Precision '!J284),L$2="Y"),'Precision '!J284,"")</f>
        <v/>
      </c>
      <c r="K282" s="204" t="str">
        <f>IF(AND(ISNUMBER('Precision '!K284),M$2="Y"),'Precision '!K284,"")</f>
        <v/>
      </c>
      <c r="L282" s="204" t="str">
        <f>IF(AND(ISNUMBER('Precision '!L284),N$2="Y"),'Precision '!L284,"")</f>
        <v/>
      </c>
      <c r="M282" s="204" t="str">
        <f>IF(AND(ISNUMBER('Precision '!M284),O$2="Y"),'Precision '!M284,"")</f>
        <v/>
      </c>
      <c r="N282" s="204" t="str">
        <f>IF(AND(ISNUMBER('Precision '!N284),P$2="Y"),'Precision '!N284,"")</f>
        <v/>
      </c>
      <c r="O282" s="204" t="str">
        <f>IF(AND(ISNUMBER('Precision '!O284),E$3="Y"),'Precision '!O284,"")</f>
        <v/>
      </c>
      <c r="P282" s="204" t="str">
        <f>IF(AND(ISNUMBER('Precision '!P284),F$3="Y"),'Precision '!P284,"")</f>
        <v/>
      </c>
      <c r="Q282" s="204" t="str">
        <f>IF(AND(ISNUMBER('Precision '!Q284),G$3="Y"),'Precision '!Q284,"")</f>
        <v/>
      </c>
      <c r="R282" s="204" t="str">
        <f>IF(AND(ISNUMBER('Precision '!R284),H$3="Y"),'Precision '!R284,"")</f>
        <v/>
      </c>
      <c r="S282" s="204" t="str">
        <f>IF(AND(ISNUMBER('Precision '!S284),I$3="Y"),'Precision '!S284,"")</f>
        <v/>
      </c>
      <c r="T282" s="204" t="str">
        <f>IF(AND(ISNUMBER('Precision '!T284),J$3="Y"),'Precision '!T284,"")</f>
        <v/>
      </c>
      <c r="U282" s="204" t="str">
        <f>IF(AND(ISNUMBER('Precision '!U284),K$3="Y"),'Precision '!U284,"")</f>
        <v/>
      </c>
      <c r="V282" s="204" t="str">
        <f>IF(AND(ISNUMBER('Precision '!V284),L$3="Y"),'Precision '!V284,"")</f>
        <v/>
      </c>
      <c r="W282" s="204" t="str">
        <f>IF(AND(ISNUMBER('Precision '!W284),M$3="Y"),'Precision '!W284,"")</f>
        <v/>
      </c>
      <c r="X282" s="204" t="str">
        <f>IF(AND(ISNUMBER('Precision '!X284),N$3="Y"),'Precision '!X284,"")</f>
        <v/>
      </c>
      <c r="Y282" s="204" t="str">
        <f>IF(AND(ISNUMBER('Precision '!Y284),O$3="Y"),'Precision '!Y284,"")</f>
        <v/>
      </c>
      <c r="Z282" s="204" t="str">
        <f>IF(AND(ISNUMBER('Precision '!Z284),P$3="Y"),'Precision '!Z284,"")</f>
        <v/>
      </c>
      <c r="AA282" s="204"/>
      <c r="AB282" s="204"/>
      <c r="AC282" s="204"/>
      <c r="AD282" s="204"/>
      <c r="AE282" s="300">
        <v>246</v>
      </c>
      <c r="AF282" s="209" t="e">
        <f>IF(OR(ISBLANK('Precision '!C284),E$2="N"),NA(),'Precision '!C284)</f>
        <v>#N/A</v>
      </c>
      <c r="AG282" s="209" t="e">
        <f>IF(OR(ISBLANK('Precision '!D284),F$2="N"),NA(),'Precision '!D284)</f>
        <v>#N/A</v>
      </c>
      <c r="AH282" s="209" t="e">
        <f>IF(OR(ISBLANK('Precision '!E284),G$2="N"),NA(),'Precision '!E284)</f>
        <v>#N/A</v>
      </c>
      <c r="AI282" s="209" t="e">
        <f>IF(OR(ISBLANK('Precision '!F284),H$2="N"),NA(),'Precision '!F284)</f>
        <v>#N/A</v>
      </c>
      <c r="AJ282" s="209" t="e">
        <f>IF(OR(ISBLANK('Precision '!G284),I$2="N"),NA(),'Precision '!G284)</f>
        <v>#N/A</v>
      </c>
      <c r="AK282" s="209" t="e">
        <f>IF(OR(ISBLANK('Precision '!H284),J$2="N"),NA(),'Precision '!H284)</f>
        <v>#N/A</v>
      </c>
      <c r="AL282" s="209" t="e">
        <f>IF(OR(ISBLANK('Precision '!I284),K$2="N"),NA(),'Precision '!I284)</f>
        <v>#N/A</v>
      </c>
      <c r="AM282" s="209" t="e">
        <f>IF(OR(ISBLANK('Precision '!J284),L$2="N"),NA(),'Precision '!J284)</f>
        <v>#N/A</v>
      </c>
      <c r="AN282" s="209" t="e">
        <f>IF(OR(ISBLANK('Precision '!K284),M$2="N"),NA(),'Precision '!K284)</f>
        <v>#N/A</v>
      </c>
      <c r="AO282" s="209" t="e">
        <f>IF(OR(ISBLANK('Precision '!L284),N$2="N"),NA(),'Precision '!L284)</f>
        <v>#N/A</v>
      </c>
      <c r="AP282" s="209" t="e">
        <f>IF(OR(ISBLANK('Precision '!M284),O$2="N"),NA(),'Precision '!M284)</f>
        <v>#N/A</v>
      </c>
      <c r="AQ282" s="209" t="e">
        <f>IF(OR(ISBLANK('Precision '!N284),P$2="N"),NA(),'Precision '!N284)</f>
        <v>#N/A</v>
      </c>
      <c r="AR282" s="209" t="e">
        <f>IF(OR(ISBLANK('Precision '!O284),E$3="N"),NA(),'Precision '!O284)</f>
        <v>#N/A</v>
      </c>
      <c r="AS282" s="209" t="e">
        <f>IF(OR(ISBLANK('Precision '!P284),F$3="N"),NA(),'Precision '!P284)</f>
        <v>#N/A</v>
      </c>
      <c r="AT282" s="209" t="e">
        <f>IF(OR(ISBLANK('Precision '!Q284),G$3="N"),NA(),'Precision '!Q284)</f>
        <v>#N/A</v>
      </c>
      <c r="AU282" s="209" t="e">
        <f>IF(OR(ISBLANK('Precision '!R284),H$3="N"),NA(),'Precision '!R284)</f>
        <v>#N/A</v>
      </c>
      <c r="AV282" s="209" t="e">
        <f>IF(OR(ISBLANK('Precision '!S284),I$3="N"),NA(),'Precision '!S284)</f>
        <v>#N/A</v>
      </c>
      <c r="AW282" s="209" t="e">
        <f>IF(OR(ISBLANK('Precision '!T284),J$3="N"),NA(),'Precision '!T284)</f>
        <v>#N/A</v>
      </c>
      <c r="AX282" s="209" t="e">
        <f>IF(OR(ISBLANK('Precision '!U284),K$3="N"),NA(),'Precision '!U284)</f>
        <v>#N/A</v>
      </c>
      <c r="AY282" s="209" t="e">
        <f>IF(OR(ISBLANK('Precision '!V284),L$3="N"),NA(),'Precision '!V284)</f>
        <v>#N/A</v>
      </c>
      <c r="AZ282" s="209" t="e">
        <f>IF(OR(ISBLANK('Precision '!W284),M$3="N"),NA(),'Precision '!W284)</f>
        <v>#N/A</v>
      </c>
      <c r="BA282" s="209" t="e">
        <f>IF(OR(ISBLANK('Precision '!X284),N$3="N"),NA(),'Precision '!X284)</f>
        <v>#N/A</v>
      </c>
      <c r="BB282" s="209" t="e">
        <f>IF(OR(ISBLANK('Precision '!Y284),O$3="N"),NA(),'Precision '!Y284)</f>
        <v>#N/A</v>
      </c>
      <c r="BC282" s="209" t="e">
        <f>IF(OR(ISBLANK('Precision '!Z284),P$3="N"),NA(),'Precision '!Z284)</f>
        <v>#N/A</v>
      </c>
      <c r="BD282" s="204"/>
      <c r="BE282" s="204"/>
      <c r="BF282" s="204"/>
      <c r="BG282" s="204"/>
      <c r="BH282" s="204"/>
    </row>
    <row r="283" spans="1:60" x14ac:dyDescent="0.2">
      <c r="A283" s="204"/>
      <c r="B283" s="204"/>
      <c r="C283" s="204" t="str">
        <f>IF(AND(ISNUMBER('Precision '!C285),E$2="Y"),'Precision '!C285,"")</f>
        <v/>
      </c>
      <c r="D283" s="204" t="str">
        <f>IF(AND(ISNUMBER('Precision '!D285),F$2="Y"),'Precision '!D285,"")</f>
        <v/>
      </c>
      <c r="E283" s="204" t="str">
        <f>IF(AND(ISNUMBER('Precision '!E285),G$2="Y"),'Precision '!E285,"")</f>
        <v/>
      </c>
      <c r="F283" s="204" t="str">
        <f>IF(AND(ISNUMBER('Precision '!F285),H$2="Y"),'Precision '!F285,"")</f>
        <v/>
      </c>
      <c r="G283" s="204" t="str">
        <f>IF(AND(ISNUMBER('Precision '!G285),I$2="Y"),'Precision '!G285,"")</f>
        <v/>
      </c>
      <c r="H283" s="204" t="str">
        <f>IF(AND(ISNUMBER('Precision '!H285),J$2="Y"),'Precision '!H285,"")</f>
        <v/>
      </c>
      <c r="I283" s="204" t="str">
        <f>IF(AND(ISNUMBER('Precision '!I285),K$2="Y"),'Precision '!I285,"")</f>
        <v/>
      </c>
      <c r="J283" s="204" t="str">
        <f>IF(AND(ISNUMBER('Precision '!J285),L$2="Y"),'Precision '!J285,"")</f>
        <v/>
      </c>
      <c r="K283" s="204" t="str">
        <f>IF(AND(ISNUMBER('Precision '!K285),M$2="Y"),'Precision '!K285,"")</f>
        <v/>
      </c>
      <c r="L283" s="204" t="str">
        <f>IF(AND(ISNUMBER('Precision '!L285),N$2="Y"),'Precision '!L285,"")</f>
        <v/>
      </c>
      <c r="M283" s="204" t="str">
        <f>IF(AND(ISNUMBER('Precision '!M285),O$2="Y"),'Precision '!M285,"")</f>
        <v/>
      </c>
      <c r="N283" s="204" t="str">
        <f>IF(AND(ISNUMBER('Precision '!N285),P$2="Y"),'Precision '!N285,"")</f>
        <v/>
      </c>
      <c r="O283" s="204" t="str">
        <f>IF(AND(ISNUMBER('Precision '!O285),E$3="Y"),'Precision '!O285,"")</f>
        <v/>
      </c>
      <c r="P283" s="204" t="str">
        <f>IF(AND(ISNUMBER('Precision '!P285),F$3="Y"),'Precision '!P285,"")</f>
        <v/>
      </c>
      <c r="Q283" s="204" t="str">
        <f>IF(AND(ISNUMBER('Precision '!Q285),G$3="Y"),'Precision '!Q285,"")</f>
        <v/>
      </c>
      <c r="R283" s="204" t="str">
        <f>IF(AND(ISNUMBER('Precision '!R285),H$3="Y"),'Precision '!R285,"")</f>
        <v/>
      </c>
      <c r="S283" s="204" t="str">
        <f>IF(AND(ISNUMBER('Precision '!S285),I$3="Y"),'Precision '!S285,"")</f>
        <v/>
      </c>
      <c r="T283" s="204" t="str">
        <f>IF(AND(ISNUMBER('Precision '!T285),J$3="Y"),'Precision '!T285,"")</f>
        <v/>
      </c>
      <c r="U283" s="204" t="str">
        <f>IF(AND(ISNUMBER('Precision '!U285),K$3="Y"),'Precision '!U285,"")</f>
        <v/>
      </c>
      <c r="V283" s="204" t="str">
        <f>IF(AND(ISNUMBER('Precision '!V285),L$3="Y"),'Precision '!V285,"")</f>
        <v/>
      </c>
      <c r="W283" s="204" t="str">
        <f>IF(AND(ISNUMBER('Precision '!W285),M$3="Y"),'Precision '!W285,"")</f>
        <v/>
      </c>
      <c r="X283" s="204" t="str">
        <f>IF(AND(ISNUMBER('Precision '!X285),N$3="Y"),'Precision '!X285,"")</f>
        <v/>
      </c>
      <c r="Y283" s="204" t="str">
        <f>IF(AND(ISNUMBER('Precision '!Y285),O$3="Y"),'Precision '!Y285,"")</f>
        <v/>
      </c>
      <c r="Z283" s="204" t="str">
        <f>IF(AND(ISNUMBER('Precision '!Z285),P$3="Y"),'Precision '!Z285,"")</f>
        <v/>
      </c>
      <c r="AA283" s="204"/>
      <c r="AB283" s="204"/>
      <c r="AC283" s="204"/>
      <c r="AD283" s="204"/>
      <c r="AE283" s="300">
        <v>247</v>
      </c>
      <c r="AF283" s="209" t="e">
        <f>IF(OR(ISBLANK('Precision '!C285),E$2="N"),NA(),'Precision '!C285)</f>
        <v>#N/A</v>
      </c>
      <c r="AG283" s="209" t="e">
        <f>IF(OR(ISBLANK('Precision '!D285),F$2="N"),NA(),'Precision '!D285)</f>
        <v>#N/A</v>
      </c>
      <c r="AH283" s="209" t="e">
        <f>IF(OR(ISBLANK('Precision '!E285),G$2="N"),NA(),'Precision '!E285)</f>
        <v>#N/A</v>
      </c>
      <c r="AI283" s="209" t="e">
        <f>IF(OR(ISBLANK('Precision '!F285),H$2="N"),NA(),'Precision '!F285)</f>
        <v>#N/A</v>
      </c>
      <c r="AJ283" s="209" t="e">
        <f>IF(OR(ISBLANK('Precision '!G285),I$2="N"),NA(),'Precision '!G285)</f>
        <v>#N/A</v>
      </c>
      <c r="AK283" s="209" t="e">
        <f>IF(OR(ISBLANK('Precision '!H285),J$2="N"),NA(),'Precision '!H285)</f>
        <v>#N/A</v>
      </c>
      <c r="AL283" s="209" t="e">
        <f>IF(OR(ISBLANK('Precision '!I285),K$2="N"),NA(),'Precision '!I285)</f>
        <v>#N/A</v>
      </c>
      <c r="AM283" s="209" t="e">
        <f>IF(OR(ISBLANK('Precision '!J285),L$2="N"),NA(),'Precision '!J285)</f>
        <v>#N/A</v>
      </c>
      <c r="AN283" s="209" t="e">
        <f>IF(OR(ISBLANK('Precision '!K285),M$2="N"),NA(),'Precision '!K285)</f>
        <v>#N/A</v>
      </c>
      <c r="AO283" s="209" t="e">
        <f>IF(OR(ISBLANK('Precision '!L285),N$2="N"),NA(),'Precision '!L285)</f>
        <v>#N/A</v>
      </c>
      <c r="AP283" s="209" t="e">
        <f>IF(OR(ISBLANK('Precision '!M285),O$2="N"),NA(),'Precision '!M285)</f>
        <v>#N/A</v>
      </c>
      <c r="AQ283" s="209" t="e">
        <f>IF(OR(ISBLANK('Precision '!N285),P$2="N"),NA(),'Precision '!N285)</f>
        <v>#N/A</v>
      </c>
      <c r="AR283" s="209" t="e">
        <f>IF(OR(ISBLANK('Precision '!O285),E$3="N"),NA(),'Precision '!O285)</f>
        <v>#N/A</v>
      </c>
      <c r="AS283" s="209" t="e">
        <f>IF(OR(ISBLANK('Precision '!P285),F$3="N"),NA(),'Precision '!P285)</f>
        <v>#N/A</v>
      </c>
      <c r="AT283" s="209" t="e">
        <f>IF(OR(ISBLANK('Precision '!Q285),G$3="N"),NA(),'Precision '!Q285)</f>
        <v>#N/A</v>
      </c>
      <c r="AU283" s="209" t="e">
        <f>IF(OR(ISBLANK('Precision '!R285),H$3="N"),NA(),'Precision '!R285)</f>
        <v>#N/A</v>
      </c>
      <c r="AV283" s="209" t="e">
        <f>IF(OR(ISBLANK('Precision '!S285),I$3="N"),NA(),'Precision '!S285)</f>
        <v>#N/A</v>
      </c>
      <c r="AW283" s="209" t="e">
        <f>IF(OR(ISBLANK('Precision '!T285),J$3="N"),NA(),'Precision '!T285)</f>
        <v>#N/A</v>
      </c>
      <c r="AX283" s="209" t="e">
        <f>IF(OR(ISBLANK('Precision '!U285),K$3="N"),NA(),'Precision '!U285)</f>
        <v>#N/A</v>
      </c>
      <c r="AY283" s="209" t="e">
        <f>IF(OR(ISBLANK('Precision '!V285),L$3="N"),NA(),'Precision '!V285)</f>
        <v>#N/A</v>
      </c>
      <c r="AZ283" s="209" t="e">
        <f>IF(OR(ISBLANK('Precision '!W285),M$3="N"),NA(),'Precision '!W285)</f>
        <v>#N/A</v>
      </c>
      <c r="BA283" s="209" t="e">
        <f>IF(OR(ISBLANK('Precision '!X285),N$3="N"),NA(),'Precision '!X285)</f>
        <v>#N/A</v>
      </c>
      <c r="BB283" s="209" t="e">
        <f>IF(OR(ISBLANK('Precision '!Y285),O$3="N"),NA(),'Precision '!Y285)</f>
        <v>#N/A</v>
      </c>
      <c r="BC283" s="209" t="e">
        <f>IF(OR(ISBLANK('Precision '!Z285),P$3="N"),NA(),'Precision '!Z285)</f>
        <v>#N/A</v>
      </c>
      <c r="BD283" s="204"/>
      <c r="BE283" s="204"/>
      <c r="BF283" s="204"/>
      <c r="BG283" s="204"/>
      <c r="BH283" s="204"/>
    </row>
    <row r="284" spans="1:60" x14ac:dyDescent="0.2">
      <c r="A284" s="204"/>
      <c r="B284" s="204"/>
      <c r="C284" s="204" t="str">
        <f>IF(AND(ISNUMBER('Precision '!C286),E$2="Y"),'Precision '!C286,"")</f>
        <v/>
      </c>
      <c r="D284" s="204" t="str">
        <f>IF(AND(ISNUMBER('Precision '!D286),F$2="Y"),'Precision '!D286,"")</f>
        <v/>
      </c>
      <c r="E284" s="204" t="str">
        <f>IF(AND(ISNUMBER('Precision '!E286),G$2="Y"),'Precision '!E286,"")</f>
        <v/>
      </c>
      <c r="F284" s="204" t="str">
        <f>IF(AND(ISNUMBER('Precision '!F286),H$2="Y"),'Precision '!F286,"")</f>
        <v/>
      </c>
      <c r="G284" s="204" t="str">
        <f>IF(AND(ISNUMBER('Precision '!G286),I$2="Y"),'Precision '!G286,"")</f>
        <v/>
      </c>
      <c r="H284" s="204" t="str">
        <f>IF(AND(ISNUMBER('Precision '!H286),J$2="Y"),'Precision '!H286,"")</f>
        <v/>
      </c>
      <c r="I284" s="204" t="str">
        <f>IF(AND(ISNUMBER('Precision '!I286),K$2="Y"),'Precision '!I286,"")</f>
        <v/>
      </c>
      <c r="J284" s="204" t="str">
        <f>IF(AND(ISNUMBER('Precision '!J286),L$2="Y"),'Precision '!J286,"")</f>
        <v/>
      </c>
      <c r="K284" s="204" t="str">
        <f>IF(AND(ISNUMBER('Precision '!K286),M$2="Y"),'Precision '!K286,"")</f>
        <v/>
      </c>
      <c r="L284" s="204" t="str">
        <f>IF(AND(ISNUMBER('Precision '!L286),N$2="Y"),'Precision '!L286,"")</f>
        <v/>
      </c>
      <c r="M284" s="204" t="str">
        <f>IF(AND(ISNUMBER('Precision '!M286),O$2="Y"),'Precision '!M286,"")</f>
        <v/>
      </c>
      <c r="N284" s="204" t="str">
        <f>IF(AND(ISNUMBER('Precision '!N286),P$2="Y"),'Precision '!N286,"")</f>
        <v/>
      </c>
      <c r="O284" s="204" t="str">
        <f>IF(AND(ISNUMBER('Precision '!O286),E$3="Y"),'Precision '!O286,"")</f>
        <v/>
      </c>
      <c r="P284" s="204" t="str">
        <f>IF(AND(ISNUMBER('Precision '!P286),F$3="Y"),'Precision '!P286,"")</f>
        <v/>
      </c>
      <c r="Q284" s="204" t="str">
        <f>IF(AND(ISNUMBER('Precision '!Q286),G$3="Y"),'Precision '!Q286,"")</f>
        <v/>
      </c>
      <c r="R284" s="204" t="str">
        <f>IF(AND(ISNUMBER('Precision '!R286),H$3="Y"),'Precision '!R286,"")</f>
        <v/>
      </c>
      <c r="S284" s="204" t="str">
        <f>IF(AND(ISNUMBER('Precision '!S286),I$3="Y"),'Precision '!S286,"")</f>
        <v/>
      </c>
      <c r="T284" s="204" t="str">
        <f>IF(AND(ISNUMBER('Precision '!T286),J$3="Y"),'Precision '!T286,"")</f>
        <v/>
      </c>
      <c r="U284" s="204" t="str">
        <f>IF(AND(ISNUMBER('Precision '!U286),K$3="Y"),'Precision '!U286,"")</f>
        <v/>
      </c>
      <c r="V284" s="204" t="str">
        <f>IF(AND(ISNUMBER('Precision '!V286),L$3="Y"),'Precision '!V286,"")</f>
        <v/>
      </c>
      <c r="W284" s="204" t="str">
        <f>IF(AND(ISNUMBER('Precision '!W286),M$3="Y"),'Precision '!W286,"")</f>
        <v/>
      </c>
      <c r="X284" s="204" t="str">
        <f>IF(AND(ISNUMBER('Precision '!X286),N$3="Y"),'Precision '!X286,"")</f>
        <v/>
      </c>
      <c r="Y284" s="204" t="str">
        <f>IF(AND(ISNUMBER('Precision '!Y286),O$3="Y"),'Precision '!Y286,"")</f>
        <v/>
      </c>
      <c r="Z284" s="204" t="str">
        <f>IF(AND(ISNUMBER('Precision '!Z286),P$3="Y"),'Precision '!Z286,"")</f>
        <v/>
      </c>
      <c r="AA284" s="204"/>
      <c r="AB284" s="204"/>
      <c r="AC284" s="204"/>
      <c r="AD284" s="204"/>
      <c r="AE284" s="300">
        <v>248</v>
      </c>
      <c r="AF284" s="209" t="e">
        <f>IF(OR(ISBLANK('Precision '!C286),E$2="N"),NA(),'Precision '!C286)</f>
        <v>#N/A</v>
      </c>
      <c r="AG284" s="209" t="e">
        <f>IF(OR(ISBLANK('Precision '!D286),F$2="N"),NA(),'Precision '!D286)</f>
        <v>#N/A</v>
      </c>
      <c r="AH284" s="209" t="e">
        <f>IF(OR(ISBLANK('Precision '!E286),G$2="N"),NA(),'Precision '!E286)</f>
        <v>#N/A</v>
      </c>
      <c r="AI284" s="209" t="e">
        <f>IF(OR(ISBLANK('Precision '!F286),H$2="N"),NA(),'Precision '!F286)</f>
        <v>#N/A</v>
      </c>
      <c r="AJ284" s="209" t="e">
        <f>IF(OR(ISBLANK('Precision '!G286),I$2="N"),NA(),'Precision '!G286)</f>
        <v>#N/A</v>
      </c>
      <c r="AK284" s="209" t="e">
        <f>IF(OR(ISBLANK('Precision '!H286),J$2="N"),NA(),'Precision '!H286)</f>
        <v>#N/A</v>
      </c>
      <c r="AL284" s="209" t="e">
        <f>IF(OR(ISBLANK('Precision '!I286),K$2="N"),NA(),'Precision '!I286)</f>
        <v>#N/A</v>
      </c>
      <c r="AM284" s="209" t="e">
        <f>IF(OR(ISBLANK('Precision '!J286),L$2="N"),NA(),'Precision '!J286)</f>
        <v>#N/A</v>
      </c>
      <c r="AN284" s="209" t="e">
        <f>IF(OR(ISBLANK('Precision '!K286),M$2="N"),NA(),'Precision '!K286)</f>
        <v>#N/A</v>
      </c>
      <c r="AO284" s="209" t="e">
        <f>IF(OR(ISBLANK('Precision '!L286),N$2="N"),NA(),'Precision '!L286)</f>
        <v>#N/A</v>
      </c>
      <c r="AP284" s="209" t="e">
        <f>IF(OR(ISBLANK('Precision '!M286),O$2="N"),NA(),'Precision '!M286)</f>
        <v>#N/A</v>
      </c>
      <c r="AQ284" s="209" t="e">
        <f>IF(OR(ISBLANK('Precision '!N286),P$2="N"),NA(),'Precision '!N286)</f>
        <v>#N/A</v>
      </c>
      <c r="AR284" s="209" t="e">
        <f>IF(OR(ISBLANK('Precision '!O286),E$3="N"),NA(),'Precision '!O286)</f>
        <v>#N/A</v>
      </c>
      <c r="AS284" s="209" t="e">
        <f>IF(OR(ISBLANK('Precision '!P286),F$3="N"),NA(),'Precision '!P286)</f>
        <v>#N/A</v>
      </c>
      <c r="AT284" s="209" t="e">
        <f>IF(OR(ISBLANK('Precision '!Q286),G$3="N"),NA(),'Precision '!Q286)</f>
        <v>#N/A</v>
      </c>
      <c r="AU284" s="209" t="e">
        <f>IF(OR(ISBLANK('Precision '!R286),H$3="N"),NA(),'Precision '!R286)</f>
        <v>#N/A</v>
      </c>
      <c r="AV284" s="209" t="e">
        <f>IF(OR(ISBLANK('Precision '!S286),I$3="N"),NA(),'Precision '!S286)</f>
        <v>#N/A</v>
      </c>
      <c r="AW284" s="209" t="e">
        <f>IF(OR(ISBLANK('Precision '!T286),J$3="N"),NA(),'Precision '!T286)</f>
        <v>#N/A</v>
      </c>
      <c r="AX284" s="209" t="e">
        <f>IF(OR(ISBLANK('Precision '!U286),K$3="N"),NA(),'Precision '!U286)</f>
        <v>#N/A</v>
      </c>
      <c r="AY284" s="209" t="e">
        <f>IF(OR(ISBLANK('Precision '!V286),L$3="N"),NA(),'Precision '!V286)</f>
        <v>#N/A</v>
      </c>
      <c r="AZ284" s="209" t="e">
        <f>IF(OR(ISBLANK('Precision '!W286),M$3="N"),NA(),'Precision '!W286)</f>
        <v>#N/A</v>
      </c>
      <c r="BA284" s="209" t="e">
        <f>IF(OR(ISBLANK('Precision '!X286),N$3="N"),NA(),'Precision '!X286)</f>
        <v>#N/A</v>
      </c>
      <c r="BB284" s="209" t="e">
        <f>IF(OR(ISBLANK('Precision '!Y286),O$3="N"),NA(),'Precision '!Y286)</f>
        <v>#N/A</v>
      </c>
      <c r="BC284" s="209" t="e">
        <f>IF(OR(ISBLANK('Precision '!Z286),P$3="N"),NA(),'Precision '!Z286)</f>
        <v>#N/A</v>
      </c>
      <c r="BD284" s="204"/>
      <c r="BE284" s="204"/>
      <c r="BF284" s="204"/>
      <c r="BG284" s="204"/>
      <c r="BH284" s="204"/>
    </row>
    <row r="285" spans="1:60" x14ac:dyDescent="0.2">
      <c r="A285" s="204"/>
      <c r="B285" s="204"/>
      <c r="C285" s="204" t="str">
        <f>IF(AND(ISNUMBER('Precision '!C287),E$2="Y"),'Precision '!C287,"")</f>
        <v/>
      </c>
      <c r="D285" s="204" t="str">
        <f>IF(AND(ISNUMBER('Precision '!D287),F$2="Y"),'Precision '!D287,"")</f>
        <v/>
      </c>
      <c r="E285" s="204" t="str">
        <f>IF(AND(ISNUMBER('Precision '!E287),G$2="Y"),'Precision '!E287,"")</f>
        <v/>
      </c>
      <c r="F285" s="204" t="str">
        <f>IF(AND(ISNUMBER('Precision '!F287),H$2="Y"),'Precision '!F287,"")</f>
        <v/>
      </c>
      <c r="G285" s="204" t="str">
        <f>IF(AND(ISNUMBER('Precision '!G287),I$2="Y"),'Precision '!G287,"")</f>
        <v/>
      </c>
      <c r="H285" s="204" t="str">
        <f>IF(AND(ISNUMBER('Precision '!H287),J$2="Y"),'Precision '!H287,"")</f>
        <v/>
      </c>
      <c r="I285" s="204" t="str">
        <f>IF(AND(ISNUMBER('Precision '!I287),K$2="Y"),'Precision '!I287,"")</f>
        <v/>
      </c>
      <c r="J285" s="204" t="str">
        <f>IF(AND(ISNUMBER('Precision '!J287),L$2="Y"),'Precision '!J287,"")</f>
        <v/>
      </c>
      <c r="K285" s="204" t="str">
        <f>IF(AND(ISNUMBER('Precision '!K287),M$2="Y"),'Precision '!K287,"")</f>
        <v/>
      </c>
      <c r="L285" s="204" t="str">
        <f>IF(AND(ISNUMBER('Precision '!L287),N$2="Y"),'Precision '!L287,"")</f>
        <v/>
      </c>
      <c r="M285" s="204" t="str">
        <f>IF(AND(ISNUMBER('Precision '!M287),O$2="Y"),'Precision '!M287,"")</f>
        <v/>
      </c>
      <c r="N285" s="204" t="str">
        <f>IF(AND(ISNUMBER('Precision '!N287),P$2="Y"),'Precision '!N287,"")</f>
        <v/>
      </c>
      <c r="O285" s="204" t="str">
        <f>IF(AND(ISNUMBER('Precision '!O287),E$3="Y"),'Precision '!O287,"")</f>
        <v/>
      </c>
      <c r="P285" s="204" t="str">
        <f>IF(AND(ISNUMBER('Precision '!P287),F$3="Y"),'Precision '!P287,"")</f>
        <v/>
      </c>
      <c r="Q285" s="204" t="str">
        <f>IF(AND(ISNUMBER('Precision '!Q287),G$3="Y"),'Precision '!Q287,"")</f>
        <v/>
      </c>
      <c r="R285" s="204" t="str">
        <f>IF(AND(ISNUMBER('Precision '!R287),H$3="Y"),'Precision '!R287,"")</f>
        <v/>
      </c>
      <c r="S285" s="204" t="str">
        <f>IF(AND(ISNUMBER('Precision '!S287),I$3="Y"),'Precision '!S287,"")</f>
        <v/>
      </c>
      <c r="T285" s="204" t="str">
        <f>IF(AND(ISNUMBER('Precision '!T287),J$3="Y"),'Precision '!T287,"")</f>
        <v/>
      </c>
      <c r="U285" s="204" t="str">
        <f>IF(AND(ISNUMBER('Precision '!U287),K$3="Y"),'Precision '!U287,"")</f>
        <v/>
      </c>
      <c r="V285" s="204" t="str">
        <f>IF(AND(ISNUMBER('Precision '!V287),L$3="Y"),'Precision '!V287,"")</f>
        <v/>
      </c>
      <c r="W285" s="204" t="str">
        <f>IF(AND(ISNUMBER('Precision '!W287),M$3="Y"),'Precision '!W287,"")</f>
        <v/>
      </c>
      <c r="X285" s="204" t="str">
        <f>IF(AND(ISNUMBER('Precision '!X287),N$3="Y"),'Precision '!X287,"")</f>
        <v/>
      </c>
      <c r="Y285" s="204" t="str">
        <f>IF(AND(ISNUMBER('Precision '!Y287),O$3="Y"),'Precision '!Y287,"")</f>
        <v/>
      </c>
      <c r="Z285" s="204" t="str">
        <f>IF(AND(ISNUMBER('Precision '!Z287),P$3="Y"),'Precision '!Z287,"")</f>
        <v/>
      </c>
      <c r="AA285" s="204"/>
      <c r="AB285" s="204"/>
      <c r="AC285" s="204"/>
      <c r="AD285" s="204"/>
      <c r="AE285" s="300">
        <v>249</v>
      </c>
      <c r="AF285" s="209" t="e">
        <f>IF(OR(ISBLANK('Precision '!C287),E$2="N"),NA(),'Precision '!C287)</f>
        <v>#N/A</v>
      </c>
      <c r="AG285" s="209" t="e">
        <f>IF(OR(ISBLANK('Precision '!D287),F$2="N"),NA(),'Precision '!D287)</f>
        <v>#N/A</v>
      </c>
      <c r="AH285" s="209" t="e">
        <f>IF(OR(ISBLANK('Precision '!E287),G$2="N"),NA(),'Precision '!E287)</f>
        <v>#N/A</v>
      </c>
      <c r="AI285" s="209" t="e">
        <f>IF(OR(ISBLANK('Precision '!F287),H$2="N"),NA(),'Precision '!F287)</f>
        <v>#N/A</v>
      </c>
      <c r="AJ285" s="209" t="e">
        <f>IF(OR(ISBLANK('Precision '!G287),I$2="N"),NA(),'Precision '!G287)</f>
        <v>#N/A</v>
      </c>
      <c r="AK285" s="209" t="e">
        <f>IF(OR(ISBLANK('Precision '!H287),J$2="N"),NA(),'Precision '!H287)</f>
        <v>#N/A</v>
      </c>
      <c r="AL285" s="209" t="e">
        <f>IF(OR(ISBLANK('Precision '!I287),K$2="N"),NA(),'Precision '!I287)</f>
        <v>#N/A</v>
      </c>
      <c r="AM285" s="209" t="e">
        <f>IF(OR(ISBLANK('Precision '!J287),L$2="N"),NA(),'Precision '!J287)</f>
        <v>#N/A</v>
      </c>
      <c r="AN285" s="209" t="e">
        <f>IF(OR(ISBLANK('Precision '!K287),M$2="N"),NA(),'Precision '!K287)</f>
        <v>#N/A</v>
      </c>
      <c r="AO285" s="209" t="e">
        <f>IF(OR(ISBLANK('Precision '!L287),N$2="N"),NA(),'Precision '!L287)</f>
        <v>#N/A</v>
      </c>
      <c r="AP285" s="209" t="e">
        <f>IF(OR(ISBLANK('Precision '!M287),O$2="N"),NA(),'Precision '!M287)</f>
        <v>#N/A</v>
      </c>
      <c r="AQ285" s="209" t="e">
        <f>IF(OR(ISBLANK('Precision '!N287),P$2="N"),NA(),'Precision '!N287)</f>
        <v>#N/A</v>
      </c>
      <c r="AR285" s="209" t="e">
        <f>IF(OR(ISBLANK('Precision '!O287),E$3="N"),NA(),'Precision '!O287)</f>
        <v>#N/A</v>
      </c>
      <c r="AS285" s="209" t="e">
        <f>IF(OR(ISBLANK('Precision '!P287),F$3="N"),NA(),'Precision '!P287)</f>
        <v>#N/A</v>
      </c>
      <c r="AT285" s="209" t="e">
        <f>IF(OR(ISBLANK('Precision '!Q287),G$3="N"),NA(),'Precision '!Q287)</f>
        <v>#N/A</v>
      </c>
      <c r="AU285" s="209" t="e">
        <f>IF(OR(ISBLANK('Precision '!R287),H$3="N"),NA(),'Precision '!R287)</f>
        <v>#N/A</v>
      </c>
      <c r="AV285" s="209" t="e">
        <f>IF(OR(ISBLANK('Precision '!S287),I$3="N"),NA(),'Precision '!S287)</f>
        <v>#N/A</v>
      </c>
      <c r="AW285" s="209" t="e">
        <f>IF(OR(ISBLANK('Precision '!T287),J$3="N"),NA(),'Precision '!T287)</f>
        <v>#N/A</v>
      </c>
      <c r="AX285" s="209" t="e">
        <f>IF(OR(ISBLANK('Precision '!U287),K$3="N"),NA(),'Precision '!U287)</f>
        <v>#N/A</v>
      </c>
      <c r="AY285" s="209" t="e">
        <f>IF(OR(ISBLANK('Precision '!V287),L$3="N"),NA(),'Precision '!V287)</f>
        <v>#N/A</v>
      </c>
      <c r="AZ285" s="209" t="e">
        <f>IF(OR(ISBLANK('Precision '!W287),M$3="N"),NA(),'Precision '!W287)</f>
        <v>#N/A</v>
      </c>
      <c r="BA285" s="209" t="e">
        <f>IF(OR(ISBLANK('Precision '!X287),N$3="N"),NA(),'Precision '!X287)</f>
        <v>#N/A</v>
      </c>
      <c r="BB285" s="209" t="e">
        <f>IF(OR(ISBLANK('Precision '!Y287),O$3="N"),NA(),'Precision '!Y287)</f>
        <v>#N/A</v>
      </c>
      <c r="BC285" s="209" t="e">
        <f>IF(OR(ISBLANK('Precision '!Z287),P$3="N"),NA(),'Precision '!Z287)</f>
        <v>#N/A</v>
      </c>
      <c r="BD285" s="204"/>
      <c r="BE285" s="204"/>
      <c r="BF285" s="204"/>
      <c r="BG285" s="204"/>
      <c r="BH285" s="204"/>
    </row>
    <row r="286" spans="1:60" x14ac:dyDescent="0.2">
      <c r="A286" s="204"/>
      <c r="B286" s="204"/>
      <c r="C286" s="204" t="str">
        <f>IF(AND(ISNUMBER('Precision '!C288),E$2="Y"),'Precision '!C288,"")</f>
        <v/>
      </c>
      <c r="D286" s="204" t="str">
        <f>IF(AND(ISNUMBER('Precision '!D288),F$2="Y"),'Precision '!D288,"")</f>
        <v/>
      </c>
      <c r="E286" s="204" t="str">
        <f>IF(AND(ISNUMBER('Precision '!E288),G$2="Y"),'Precision '!E288,"")</f>
        <v/>
      </c>
      <c r="F286" s="204" t="str">
        <f>IF(AND(ISNUMBER('Precision '!F288),H$2="Y"),'Precision '!F288,"")</f>
        <v/>
      </c>
      <c r="G286" s="204" t="str">
        <f>IF(AND(ISNUMBER('Precision '!G288),I$2="Y"),'Precision '!G288,"")</f>
        <v/>
      </c>
      <c r="H286" s="204" t="str">
        <f>IF(AND(ISNUMBER('Precision '!H288),J$2="Y"),'Precision '!H288,"")</f>
        <v/>
      </c>
      <c r="I286" s="204" t="str">
        <f>IF(AND(ISNUMBER('Precision '!I288),K$2="Y"),'Precision '!I288,"")</f>
        <v/>
      </c>
      <c r="J286" s="204" t="str">
        <f>IF(AND(ISNUMBER('Precision '!J288),L$2="Y"),'Precision '!J288,"")</f>
        <v/>
      </c>
      <c r="K286" s="204" t="str">
        <f>IF(AND(ISNUMBER('Precision '!K288),M$2="Y"),'Precision '!K288,"")</f>
        <v/>
      </c>
      <c r="L286" s="204" t="str">
        <f>IF(AND(ISNUMBER('Precision '!L288),N$2="Y"),'Precision '!L288,"")</f>
        <v/>
      </c>
      <c r="M286" s="204" t="str">
        <f>IF(AND(ISNUMBER('Precision '!M288),O$2="Y"),'Precision '!M288,"")</f>
        <v/>
      </c>
      <c r="N286" s="204" t="str">
        <f>IF(AND(ISNUMBER('Precision '!N288),P$2="Y"),'Precision '!N288,"")</f>
        <v/>
      </c>
      <c r="O286" s="204" t="str">
        <f>IF(AND(ISNUMBER('Precision '!O288),E$3="Y"),'Precision '!O288,"")</f>
        <v/>
      </c>
      <c r="P286" s="204" t="str">
        <f>IF(AND(ISNUMBER('Precision '!P288),F$3="Y"),'Precision '!P288,"")</f>
        <v/>
      </c>
      <c r="Q286" s="204" t="str">
        <f>IF(AND(ISNUMBER('Precision '!Q288),G$3="Y"),'Precision '!Q288,"")</f>
        <v/>
      </c>
      <c r="R286" s="204" t="str">
        <f>IF(AND(ISNUMBER('Precision '!R288),H$3="Y"),'Precision '!R288,"")</f>
        <v/>
      </c>
      <c r="S286" s="204" t="str">
        <f>IF(AND(ISNUMBER('Precision '!S288),I$3="Y"),'Precision '!S288,"")</f>
        <v/>
      </c>
      <c r="T286" s="204" t="str">
        <f>IF(AND(ISNUMBER('Precision '!T288),J$3="Y"),'Precision '!T288,"")</f>
        <v/>
      </c>
      <c r="U286" s="204" t="str">
        <f>IF(AND(ISNUMBER('Precision '!U288),K$3="Y"),'Precision '!U288,"")</f>
        <v/>
      </c>
      <c r="V286" s="204" t="str">
        <f>IF(AND(ISNUMBER('Precision '!V288),L$3="Y"),'Precision '!V288,"")</f>
        <v/>
      </c>
      <c r="W286" s="204" t="str">
        <f>IF(AND(ISNUMBER('Precision '!W288),M$3="Y"),'Precision '!W288,"")</f>
        <v/>
      </c>
      <c r="X286" s="204" t="str">
        <f>IF(AND(ISNUMBER('Precision '!X288),N$3="Y"),'Precision '!X288,"")</f>
        <v/>
      </c>
      <c r="Y286" s="204" t="str">
        <f>IF(AND(ISNUMBER('Precision '!Y288),O$3="Y"),'Precision '!Y288,"")</f>
        <v/>
      </c>
      <c r="Z286" s="204" t="str">
        <f>IF(AND(ISNUMBER('Precision '!Z288),P$3="Y"),'Precision '!Z288,"")</f>
        <v/>
      </c>
      <c r="AA286" s="204"/>
      <c r="AB286" s="204"/>
      <c r="AC286" s="204"/>
      <c r="AD286" s="204"/>
      <c r="AE286" s="300">
        <v>250</v>
      </c>
      <c r="AF286" s="209" t="e">
        <f>IF(OR(ISBLANK('Precision '!C288),E$2="N"),NA(),'Precision '!C288)</f>
        <v>#N/A</v>
      </c>
      <c r="AG286" s="209" t="e">
        <f>IF(OR(ISBLANK('Precision '!D288),F$2="N"),NA(),'Precision '!D288)</f>
        <v>#N/A</v>
      </c>
      <c r="AH286" s="209" t="e">
        <f>IF(OR(ISBLANK('Precision '!E288),G$2="N"),NA(),'Precision '!E288)</f>
        <v>#N/A</v>
      </c>
      <c r="AI286" s="209" t="e">
        <f>IF(OR(ISBLANK('Precision '!F288),H$2="N"),NA(),'Precision '!F288)</f>
        <v>#N/A</v>
      </c>
      <c r="AJ286" s="209" t="e">
        <f>IF(OR(ISBLANK('Precision '!G288),I$2="N"),NA(),'Precision '!G288)</f>
        <v>#N/A</v>
      </c>
      <c r="AK286" s="209" t="e">
        <f>IF(OR(ISBLANK('Precision '!H288),J$2="N"),NA(),'Precision '!H288)</f>
        <v>#N/A</v>
      </c>
      <c r="AL286" s="209" t="e">
        <f>IF(OR(ISBLANK('Precision '!I288),K$2="N"),NA(),'Precision '!I288)</f>
        <v>#N/A</v>
      </c>
      <c r="AM286" s="209" t="e">
        <f>IF(OR(ISBLANK('Precision '!J288),L$2="N"),NA(),'Precision '!J288)</f>
        <v>#N/A</v>
      </c>
      <c r="AN286" s="209" t="e">
        <f>IF(OR(ISBLANK('Precision '!K288),M$2="N"),NA(),'Precision '!K288)</f>
        <v>#N/A</v>
      </c>
      <c r="AO286" s="209" t="e">
        <f>IF(OR(ISBLANK('Precision '!L288),N$2="N"),NA(),'Precision '!L288)</f>
        <v>#N/A</v>
      </c>
      <c r="AP286" s="209" t="e">
        <f>IF(OR(ISBLANK('Precision '!M288),O$2="N"),NA(),'Precision '!M288)</f>
        <v>#N/A</v>
      </c>
      <c r="AQ286" s="209" t="e">
        <f>IF(OR(ISBLANK('Precision '!N288),P$2="N"),NA(),'Precision '!N288)</f>
        <v>#N/A</v>
      </c>
      <c r="AR286" s="209" t="e">
        <f>IF(OR(ISBLANK('Precision '!O288),E$3="N"),NA(),'Precision '!O288)</f>
        <v>#N/A</v>
      </c>
      <c r="AS286" s="209" t="e">
        <f>IF(OR(ISBLANK('Precision '!P288),F$3="N"),NA(),'Precision '!P288)</f>
        <v>#N/A</v>
      </c>
      <c r="AT286" s="209" t="e">
        <f>IF(OR(ISBLANK('Precision '!Q288),G$3="N"),NA(),'Precision '!Q288)</f>
        <v>#N/A</v>
      </c>
      <c r="AU286" s="209" t="e">
        <f>IF(OR(ISBLANK('Precision '!R288),H$3="N"),NA(),'Precision '!R288)</f>
        <v>#N/A</v>
      </c>
      <c r="AV286" s="209" t="e">
        <f>IF(OR(ISBLANK('Precision '!S288),I$3="N"),NA(),'Precision '!S288)</f>
        <v>#N/A</v>
      </c>
      <c r="AW286" s="209" t="e">
        <f>IF(OR(ISBLANK('Precision '!T288),J$3="N"),NA(),'Precision '!T288)</f>
        <v>#N/A</v>
      </c>
      <c r="AX286" s="209" t="e">
        <f>IF(OR(ISBLANK('Precision '!U288),K$3="N"),NA(),'Precision '!U288)</f>
        <v>#N/A</v>
      </c>
      <c r="AY286" s="209" t="e">
        <f>IF(OR(ISBLANK('Precision '!V288),L$3="N"),NA(),'Precision '!V288)</f>
        <v>#N/A</v>
      </c>
      <c r="AZ286" s="209" t="e">
        <f>IF(OR(ISBLANK('Precision '!W288),M$3="N"),NA(),'Precision '!W288)</f>
        <v>#N/A</v>
      </c>
      <c r="BA286" s="209" t="e">
        <f>IF(OR(ISBLANK('Precision '!X288),N$3="N"),NA(),'Precision '!X288)</f>
        <v>#N/A</v>
      </c>
      <c r="BB286" s="209" t="e">
        <f>IF(OR(ISBLANK('Precision '!Y288),O$3="N"),NA(),'Precision '!Y288)</f>
        <v>#N/A</v>
      </c>
      <c r="BC286" s="209" t="e">
        <f>IF(OR(ISBLANK('Precision '!Z288),P$3="N"),NA(),'Precision '!Z288)</f>
        <v>#N/A</v>
      </c>
      <c r="BD286" s="204"/>
      <c r="BE286" s="204"/>
      <c r="BF286" s="204"/>
      <c r="BG286" s="204"/>
      <c r="BH286" s="204"/>
    </row>
    <row r="287" spans="1:60" x14ac:dyDescent="0.2">
      <c r="A287" s="204"/>
      <c r="B287" s="204"/>
      <c r="C287" s="204" t="str">
        <f>IF(AND(ISNUMBER('Precision '!C289),E$2="Y"),'Precision '!C289,"")</f>
        <v/>
      </c>
      <c r="D287" s="204" t="str">
        <f>IF(AND(ISNUMBER('Precision '!D289),F$2="Y"),'Precision '!D289,"")</f>
        <v/>
      </c>
      <c r="E287" s="204" t="str">
        <f>IF(AND(ISNUMBER('Precision '!E289),G$2="Y"),'Precision '!E289,"")</f>
        <v/>
      </c>
      <c r="F287" s="204" t="str">
        <f>IF(AND(ISNUMBER('Precision '!F289),H$2="Y"),'Precision '!F289,"")</f>
        <v/>
      </c>
      <c r="G287" s="204" t="str">
        <f>IF(AND(ISNUMBER('Precision '!G289),I$2="Y"),'Precision '!G289,"")</f>
        <v/>
      </c>
      <c r="H287" s="204" t="str">
        <f>IF(AND(ISNUMBER('Precision '!H289),J$2="Y"),'Precision '!H289,"")</f>
        <v/>
      </c>
      <c r="I287" s="204" t="str">
        <f>IF(AND(ISNUMBER('Precision '!I289),K$2="Y"),'Precision '!I289,"")</f>
        <v/>
      </c>
      <c r="J287" s="204" t="str">
        <f>IF(AND(ISNUMBER('Precision '!J289),L$2="Y"),'Precision '!J289,"")</f>
        <v/>
      </c>
      <c r="K287" s="204" t="str">
        <f>IF(AND(ISNUMBER('Precision '!K289),M$2="Y"),'Precision '!K289,"")</f>
        <v/>
      </c>
      <c r="L287" s="204" t="str">
        <f>IF(AND(ISNUMBER('Precision '!L289),N$2="Y"),'Precision '!L289,"")</f>
        <v/>
      </c>
      <c r="M287" s="204" t="str">
        <f>IF(AND(ISNUMBER('Precision '!M289),O$2="Y"),'Precision '!M289,"")</f>
        <v/>
      </c>
      <c r="N287" s="204" t="str">
        <f>IF(AND(ISNUMBER('Precision '!N289),P$2="Y"),'Precision '!N289,"")</f>
        <v/>
      </c>
      <c r="O287" s="204" t="str">
        <f>IF(AND(ISNUMBER('Precision '!O289),E$3="Y"),'Precision '!O289,"")</f>
        <v/>
      </c>
      <c r="P287" s="204" t="str">
        <f>IF(AND(ISNUMBER('Precision '!P289),F$3="Y"),'Precision '!P289,"")</f>
        <v/>
      </c>
      <c r="Q287" s="204" t="str">
        <f>IF(AND(ISNUMBER('Precision '!Q289),G$3="Y"),'Precision '!Q289,"")</f>
        <v/>
      </c>
      <c r="R287" s="204" t="str">
        <f>IF(AND(ISNUMBER('Precision '!R289),H$3="Y"),'Precision '!R289,"")</f>
        <v/>
      </c>
      <c r="S287" s="204" t="str">
        <f>IF(AND(ISNUMBER('Precision '!S289),I$3="Y"),'Precision '!S289,"")</f>
        <v/>
      </c>
      <c r="T287" s="204" t="str">
        <f>IF(AND(ISNUMBER('Precision '!T289),J$3="Y"),'Precision '!T289,"")</f>
        <v/>
      </c>
      <c r="U287" s="204" t="str">
        <f>IF(AND(ISNUMBER('Precision '!U289),K$3="Y"),'Precision '!U289,"")</f>
        <v/>
      </c>
      <c r="V287" s="204" t="str">
        <f>IF(AND(ISNUMBER('Precision '!V289),L$3="Y"),'Precision '!V289,"")</f>
        <v/>
      </c>
      <c r="W287" s="204" t="str">
        <f>IF(AND(ISNUMBER('Precision '!W289),M$3="Y"),'Precision '!W289,"")</f>
        <v/>
      </c>
      <c r="X287" s="204" t="str">
        <f>IF(AND(ISNUMBER('Precision '!X289),N$3="Y"),'Precision '!X289,"")</f>
        <v/>
      </c>
      <c r="Y287" s="204" t="str">
        <f>IF(AND(ISNUMBER('Precision '!Y289),O$3="Y"),'Precision '!Y289,"")</f>
        <v/>
      </c>
      <c r="Z287" s="204" t="str">
        <f>IF(AND(ISNUMBER('Precision '!Z289),P$3="Y"),'Precision '!Z289,"")</f>
        <v/>
      </c>
      <c r="AA287" s="204"/>
      <c r="AB287" s="204"/>
      <c r="AC287" s="204"/>
      <c r="AD287" s="204"/>
      <c r="AE287" s="300">
        <v>251</v>
      </c>
      <c r="AF287" s="209" t="e">
        <f>IF(OR(ISBLANK('Precision '!C289),E$2="N"),NA(),'Precision '!C289)</f>
        <v>#N/A</v>
      </c>
      <c r="AG287" s="209" t="e">
        <f>IF(OR(ISBLANK('Precision '!D289),F$2="N"),NA(),'Precision '!D289)</f>
        <v>#N/A</v>
      </c>
      <c r="AH287" s="209" t="e">
        <f>IF(OR(ISBLANK('Precision '!E289),G$2="N"),NA(),'Precision '!E289)</f>
        <v>#N/A</v>
      </c>
      <c r="AI287" s="209" t="e">
        <f>IF(OR(ISBLANK('Precision '!F289),H$2="N"),NA(),'Precision '!F289)</f>
        <v>#N/A</v>
      </c>
      <c r="AJ287" s="209" t="e">
        <f>IF(OR(ISBLANK('Precision '!G289),I$2="N"),NA(),'Precision '!G289)</f>
        <v>#N/A</v>
      </c>
      <c r="AK287" s="209" t="e">
        <f>IF(OR(ISBLANK('Precision '!H289),J$2="N"),NA(),'Precision '!H289)</f>
        <v>#N/A</v>
      </c>
      <c r="AL287" s="209" t="e">
        <f>IF(OR(ISBLANK('Precision '!I289),K$2="N"),NA(),'Precision '!I289)</f>
        <v>#N/A</v>
      </c>
      <c r="AM287" s="209" t="e">
        <f>IF(OR(ISBLANK('Precision '!J289),L$2="N"),NA(),'Precision '!J289)</f>
        <v>#N/A</v>
      </c>
      <c r="AN287" s="209" t="e">
        <f>IF(OR(ISBLANK('Precision '!K289),M$2="N"),NA(),'Precision '!K289)</f>
        <v>#N/A</v>
      </c>
      <c r="AO287" s="209" t="e">
        <f>IF(OR(ISBLANK('Precision '!L289),N$2="N"),NA(),'Precision '!L289)</f>
        <v>#N/A</v>
      </c>
      <c r="AP287" s="209" t="e">
        <f>IF(OR(ISBLANK('Precision '!M289),O$2="N"),NA(),'Precision '!M289)</f>
        <v>#N/A</v>
      </c>
      <c r="AQ287" s="209" t="e">
        <f>IF(OR(ISBLANK('Precision '!N289),P$2="N"),NA(),'Precision '!N289)</f>
        <v>#N/A</v>
      </c>
      <c r="AR287" s="209" t="e">
        <f>IF(OR(ISBLANK('Precision '!O289),E$3="N"),NA(),'Precision '!O289)</f>
        <v>#N/A</v>
      </c>
      <c r="AS287" s="209" t="e">
        <f>IF(OR(ISBLANK('Precision '!P289),F$3="N"),NA(),'Precision '!P289)</f>
        <v>#N/A</v>
      </c>
      <c r="AT287" s="209" t="e">
        <f>IF(OR(ISBLANK('Precision '!Q289),G$3="N"),NA(),'Precision '!Q289)</f>
        <v>#N/A</v>
      </c>
      <c r="AU287" s="209" t="e">
        <f>IF(OR(ISBLANK('Precision '!R289),H$3="N"),NA(),'Precision '!R289)</f>
        <v>#N/A</v>
      </c>
      <c r="AV287" s="209" t="e">
        <f>IF(OR(ISBLANK('Precision '!S289),I$3="N"),NA(),'Precision '!S289)</f>
        <v>#N/A</v>
      </c>
      <c r="AW287" s="209" t="e">
        <f>IF(OR(ISBLANK('Precision '!T289),J$3="N"),NA(),'Precision '!T289)</f>
        <v>#N/A</v>
      </c>
      <c r="AX287" s="209" t="e">
        <f>IF(OR(ISBLANK('Precision '!U289),K$3="N"),NA(),'Precision '!U289)</f>
        <v>#N/A</v>
      </c>
      <c r="AY287" s="209" t="e">
        <f>IF(OR(ISBLANK('Precision '!V289),L$3="N"),NA(),'Precision '!V289)</f>
        <v>#N/A</v>
      </c>
      <c r="AZ287" s="209" t="e">
        <f>IF(OR(ISBLANK('Precision '!W289),M$3="N"),NA(),'Precision '!W289)</f>
        <v>#N/A</v>
      </c>
      <c r="BA287" s="209" t="e">
        <f>IF(OR(ISBLANK('Precision '!X289),N$3="N"),NA(),'Precision '!X289)</f>
        <v>#N/A</v>
      </c>
      <c r="BB287" s="209" t="e">
        <f>IF(OR(ISBLANK('Precision '!Y289),O$3="N"),NA(),'Precision '!Y289)</f>
        <v>#N/A</v>
      </c>
      <c r="BC287" s="209" t="e">
        <f>IF(OR(ISBLANK('Precision '!Z289),P$3="N"),NA(),'Precision '!Z289)</f>
        <v>#N/A</v>
      </c>
      <c r="BD287" s="204"/>
      <c r="BE287" s="204"/>
      <c r="BF287" s="204"/>
      <c r="BG287" s="204"/>
      <c r="BH287" s="204"/>
    </row>
    <row r="288" spans="1:60" x14ac:dyDescent="0.2">
      <c r="A288" s="204"/>
      <c r="B288" s="204"/>
      <c r="C288" s="204" t="str">
        <f>IF(AND(ISNUMBER('Precision '!C290),E$2="Y"),'Precision '!C290,"")</f>
        <v/>
      </c>
      <c r="D288" s="204" t="str">
        <f>IF(AND(ISNUMBER('Precision '!D290),F$2="Y"),'Precision '!D290,"")</f>
        <v/>
      </c>
      <c r="E288" s="204" t="str">
        <f>IF(AND(ISNUMBER('Precision '!E290),G$2="Y"),'Precision '!E290,"")</f>
        <v/>
      </c>
      <c r="F288" s="204" t="str">
        <f>IF(AND(ISNUMBER('Precision '!F290),H$2="Y"),'Precision '!F290,"")</f>
        <v/>
      </c>
      <c r="G288" s="204" t="str">
        <f>IF(AND(ISNUMBER('Precision '!G290),I$2="Y"),'Precision '!G290,"")</f>
        <v/>
      </c>
      <c r="H288" s="204" t="str">
        <f>IF(AND(ISNUMBER('Precision '!H290),J$2="Y"),'Precision '!H290,"")</f>
        <v/>
      </c>
      <c r="I288" s="204" t="str">
        <f>IF(AND(ISNUMBER('Precision '!I290),K$2="Y"),'Precision '!I290,"")</f>
        <v/>
      </c>
      <c r="J288" s="204" t="str">
        <f>IF(AND(ISNUMBER('Precision '!J290),L$2="Y"),'Precision '!J290,"")</f>
        <v/>
      </c>
      <c r="K288" s="204" t="str">
        <f>IF(AND(ISNUMBER('Precision '!K290),M$2="Y"),'Precision '!K290,"")</f>
        <v/>
      </c>
      <c r="L288" s="204" t="str">
        <f>IF(AND(ISNUMBER('Precision '!L290),N$2="Y"),'Precision '!L290,"")</f>
        <v/>
      </c>
      <c r="M288" s="204" t="str">
        <f>IF(AND(ISNUMBER('Precision '!M290),O$2="Y"),'Precision '!M290,"")</f>
        <v/>
      </c>
      <c r="N288" s="204" t="str">
        <f>IF(AND(ISNUMBER('Precision '!N290),P$2="Y"),'Precision '!N290,"")</f>
        <v/>
      </c>
      <c r="O288" s="204" t="str">
        <f>IF(AND(ISNUMBER('Precision '!O290),E$3="Y"),'Precision '!O290,"")</f>
        <v/>
      </c>
      <c r="P288" s="204" t="str">
        <f>IF(AND(ISNUMBER('Precision '!P290),F$3="Y"),'Precision '!P290,"")</f>
        <v/>
      </c>
      <c r="Q288" s="204" t="str">
        <f>IF(AND(ISNUMBER('Precision '!Q290),G$3="Y"),'Precision '!Q290,"")</f>
        <v/>
      </c>
      <c r="R288" s="204" t="str">
        <f>IF(AND(ISNUMBER('Precision '!R290),H$3="Y"),'Precision '!R290,"")</f>
        <v/>
      </c>
      <c r="S288" s="204" t="str">
        <f>IF(AND(ISNUMBER('Precision '!S290),I$3="Y"),'Precision '!S290,"")</f>
        <v/>
      </c>
      <c r="T288" s="204" t="str">
        <f>IF(AND(ISNUMBER('Precision '!T290),J$3="Y"),'Precision '!T290,"")</f>
        <v/>
      </c>
      <c r="U288" s="204" t="str">
        <f>IF(AND(ISNUMBER('Precision '!U290),K$3="Y"),'Precision '!U290,"")</f>
        <v/>
      </c>
      <c r="V288" s="204" t="str">
        <f>IF(AND(ISNUMBER('Precision '!V290),L$3="Y"),'Precision '!V290,"")</f>
        <v/>
      </c>
      <c r="W288" s="204" t="str">
        <f>IF(AND(ISNUMBER('Precision '!W290),M$3="Y"),'Precision '!W290,"")</f>
        <v/>
      </c>
      <c r="X288" s="204" t="str">
        <f>IF(AND(ISNUMBER('Precision '!X290),N$3="Y"),'Precision '!X290,"")</f>
        <v/>
      </c>
      <c r="Y288" s="204" t="str">
        <f>IF(AND(ISNUMBER('Precision '!Y290),O$3="Y"),'Precision '!Y290,"")</f>
        <v/>
      </c>
      <c r="Z288" s="204" t="str">
        <f>IF(AND(ISNUMBER('Precision '!Z290),P$3="Y"),'Precision '!Z290,"")</f>
        <v/>
      </c>
      <c r="AA288" s="204"/>
      <c r="AB288" s="204"/>
      <c r="AC288" s="204"/>
      <c r="AD288" s="204"/>
      <c r="AE288" s="300">
        <v>252</v>
      </c>
      <c r="AF288" s="209" t="e">
        <f>IF(OR(ISBLANK('Precision '!C290),E$2="N"),NA(),'Precision '!C290)</f>
        <v>#N/A</v>
      </c>
      <c r="AG288" s="209" t="e">
        <f>IF(OR(ISBLANK('Precision '!D290),F$2="N"),NA(),'Precision '!D290)</f>
        <v>#N/A</v>
      </c>
      <c r="AH288" s="209" t="e">
        <f>IF(OR(ISBLANK('Precision '!E290),G$2="N"),NA(),'Precision '!E290)</f>
        <v>#N/A</v>
      </c>
      <c r="AI288" s="209" t="e">
        <f>IF(OR(ISBLANK('Precision '!F290),H$2="N"),NA(),'Precision '!F290)</f>
        <v>#N/A</v>
      </c>
      <c r="AJ288" s="209" t="e">
        <f>IF(OR(ISBLANK('Precision '!G290),I$2="N"),NA(),'Precision '!G290)</f>
        <v>#N/A</v>
      </c>
      <c r="AK288" s="209" t="e">
        <f>IF(OR(ISBLANK('Precision '!H290),J$2="N"),NA(),'Precision '!H290)</f>
        <v>#N/A</v>
      </c>
      <c r="AL288" s="209" t="e">
        <f>IF(OR(ISBLANK('Precision '!I290),K$2="N"),NA(),'Precision '!I290)</f>
        <v>#N/A</v>
      </c>
      <c r="AM288" s="209" t="e">
        <f>IF(OR(ISBLANK('Precision '!J290),L$2="N"),NA(),'Precision '!J290)</f>
        <v>#N/A</v>
      </c>
      <c r="AN288" s="209" t="e">
        <f>IF(OR(ISBLANK('Precision '!K290),M$2="N"),NA(),'Precision '!K290)</f>
        <v>#N/A</v>
      </c>
      <c r="AO288" s="209" t="e">
        <f>IF(OR(ISBLANK('Precision '!L290),N$2="N"),NA(),'Precision '!L290)</f>
        <v>#N/A</v>
      </c>
      <c r="AP288" s="209" t="e">
        <f>IF(OR(ISBLANK('Precision '!M290),O$2="N"),NA(),'Precision '!M290)</f>
        <v>#N/A</v>
      </c>
      <c r="AQ288" s="209" t="e">
        <f>IF(OR(ISBLANK('Precision '!N290),P$2="N"),NA(),'Precision '!N290)</f>
        <v>#N/A</v>
      </c>
      <c r="AR288" s="209" t="e">
        <f>IF(OR(ISBLANK('Precision '!O290),E$3="N"),NA(),'Precision '!O290)</f>
        <v>#N/A</v>
      </c>
      <c r="AS288" s="209" t="e">
        <f>IF(OR(ISBLANK('Precision '!P290),F$3="N"),NA(),'Precision '!P290)</f>
        <v>#N/A</v>
      </c>
      <c r="AT288" s="209" t="e">
        <f>IF(OR(ISBLANK('Precision '!Q290),G$3="N"),NA(),'Precision '!Q290)</f>
        <v>#N/A</v>
      </c>
      <c r="AU288" s="209" t="e">
        <f>IF(OR(ISBLANK('Precision '!R290),H$3="N"),NA(),'Precision '!R290)</f>
        <v>#N/A</v>
      </c>
      <c r="AV288" s="209" t="e">
        <f>IF(OR(ISBLANK('Precision '!S290),I$3="N"),NA(),'Precision '!S290)</f>
        <v>#N/A</v>
      </c>
      <c r="AW288" s="209" t="e">
        <f>IF(OR(ISBLANK('Precision '!T290),J$3="N"),NA(),'Precision '!T290)</f>
        <v>#N/A</v>
      </c>
      <c r="AX288" s="209" t="e">
        <f>IF(OR(ISBLANK('Precision '!U290),K$3="N"),NA(),'Precision '!U290)</f>
        <v>#N/A</v>
      </c>
      <c r="AY288" s="209" t="e">
        <f>IF(OR(ISBLANK('Precision '!V290),L$3="N"),NA(),'Precision '!V290)</f>
        <v>#N/A</v>
      </c>
      <c r="AZ288" s="209" t="e">
        <f>IF(OR(ISBLANK('Precision '!W290),M$3="N"),NA(),'Precision '!W290)</f>
        <v>#N/A</v>
      </c>
      <c r="BA288" s="209" t="e">
        <f>IF(OR(ISBLANK('Precision '!X290),N$3="N"),NA(),'Precision '!X290)</f>
        <v>#N/A</v>
      </c>
      <c r="BB288" s="209" t="e">
        <f>IF(OR(ISBLANK('Precision '!Y290),O$3="N"),NA(),'Precision '!Y290)</f>
        <v>#N/A</v>
      </c>
      <c r="BC288" s="209" t="e">
        <f>IF(OR(ISBLANK('Precision '!Z290),P$3="N"),NA(),'Precision '!Z290)</f>
        <v>#N/A</v>
      </c>
      <c r="BD288" s="204"/>
      <c r="BE288" s="204"/>
      <c r="BF288" s="204"/>
      <c r="BG288" s="204"/>
      <c r="BH288" s="204"/>
    </row>
    <row r="289" spans="1:60" x14ac:dyDescent="0.2">
      <c r="A289" s="204"/>
      <c r="B289" s="204"/>
      <c r="C289" s="204" t="str">
        <f>IF(AND(ISNUMBER('Precision '!C291),E$2="Y"),'Precision '!C291,"")</f>
        <v/>
      </c>
      <c r="D289" s="204" t="str">
        <f>IF(AND(ISNUMBER('Precision '!D291),F$2="Y"),'Precision '!D291,"")</f>
        <v/>
      </c>
      <c r="E289" s="204" t="str">
        <f>IF(AND(ISNUMBER('Precision '!E291),G$2="Y"),'Precision '!E291,"")</f>
        <v/>
      </c>
      <c r="F289" s="204" t="str">
        <f>IF(AND(ISNUMBER('Precision '!F291),H$2="Y"),'Precision '!F291,"")</f>
        <v/>
      </c>
      <c r="G289" s="204" t="str">
        <f>IF(AND(ISNUMBER('Precision '!G291),I$2="Y"),'Precision '!G291,"")</f>
        <v/>
      </c>
      <c r="H289" s="204" t="str">
        <f>IF(AND(ISNUMBER('Precision '!H291),J$2="Y"),'Precision '!H291,"")</f>
        <v/>
      </c>
      <c r="I289" s="204" t="str">
        <f>IF(AND(ISNUMBER('Precision '!I291),K$2="Y"),'Precision '!I291,"")</f>
        <v/>
      </c>
      <c r="J289" s="204" t="str">
        <f>IF(AND(ISNUMBER('Precision '!J291),L$2="Y"),'Precision '!J291,"")</f>
        <v/>
      </c>
      <c r="K289" s="204" t="str">
        <f>IF(AND(ISNUMBER('Precision '!K291),M$2="Y"),'Precision '!K291,"")</f>
        <v/>
      </c>
      <c r="L289" s="204" t="str">
        <f>IF(AND(ISNUMBER('Precision '!L291),N$2="Y"),'Precision '!L291,"")</f>
        <v/>
      </c>
      <c r="M289" s="204" t="str">
        <f>IF(AND(ISNUMBER('Precision '!M291),O$2="Y"),'Precision '!M291,"")</f>
        <v/>
      </c>
      <c r="N289" s="204" t="str">
        <f>IF(AND(ISNUMBER('Precision '!N291),P$2="Y"),'Precision '!N291,"")</f>
        <v/>
      </c>
      <c r="O289" s="204" t="str">
        <f>IF(AND(ISNUMBER('Precision '!O291),E$3="Y"),'Precision '!O291,"")</f>
        <v/>
      </c>
      <c r="P289" s="204" t="str">
        <f>IF(AND(ISNUMBER('Precision '!P291),F$3="Y"),'Precision '!P291,"")</f>
        <v/>
      </c>
      <c r="Q289" s="204" t="str">
        <f>IF(AND(ISNUMBER('Precision '!Q291),G$3="Y"),'Precision '!Q291,"")</f>
        <v/>
      </c>
      <c r="R289" s="204" t="str">
        <f>IF(AND(ISNUMBER('Precision '!R291),H$3="Y"),'Precision '!R291,"")</f>
        <v/>
      </c>
      <c r="S289" s="204" t="str">
        <f>IF(AND(ISNUMBER('Precision '!S291),I$3="Y"),'Precision '!S291,"")</f>
        <v/>
      </c>
      <c r="T289" s="204" t="str">
        <f>IF(AND(ISNUMBER('Precision '!T291),J$3="Y"),'Precision '!T291,"")</f>
        <v/>
      </c>
      <c r="U289" s="204" t="str">
        <f>IF(AND(ISNUMBER('Precision '!U291),K$3="Y"),'Precision '!U291,"")</f>
        <v/>
      </c>
      <c r="V289" s="204" t="str">
        <f>IF(AND(ISNUMBER('Precision '!V291),L$3="Y"),'Precision '!V291,"")</f>
        <v/>
      </c>
      <c r="W289" s="204" t="str">
        <f>IF(AND(ISNUMBER('Precision '!W291),M$3="Y"),'Precision '!W291,"")</f>
        <v/>
      </c>
      <c r="X289" s="204" t="str">
        <f>IF(AND(ISNUMBER('Precision '!X291),N$3="Y"),'Precision '!X291,"")</f>
        <v/>
      </c>
      <c r="Y289" s="204" t="str">
        <f>IF(AND(ISNUMBER('Precision '!Y291),O$3="Y"),'Precision '!Y291,"")</f>
        <v/>
      </c>
      <c r="Z289" s="204" t="str">
        <f>IF(AND(ISNUMBER('Precision '!Z291),P$3="Y"),'Precision '!Z291,"")</f>
        <v/>
      </c>
      <c r="AA289" s="204"/>
      <c r="AB289" s="204"/>
      <c r="AC289" s="204"/>
      <c r="AD289" s="204"/>
      <c r="AE289" s="300">
        <v>253</v>
      </c>
      <c r="AF289" s="209" t="e">
        <f>IF(OR(ISBLANK('Precision '!C291),E$2="N"),NA(),'Precision '!C291)</f>
        <v>#N/A</v>
      </c>
      <c r="AG289" s="209" t="e">
        <f>IF(OR(ISBLANK('Precision '!D291),F$2="N"),NA(),'Precision '!D291)</f>
        <v>#N/A</v>
      </c>
      <c r="AH289" s="209" t="e">
        <f>IF(OR(ISBLANK('Precision '!E291),G$2="N"),NA(),'Precision '!E291)</f>
        <v>#N/A</v>
      </c>
      <c r="AI289" s="209" t="e">
        <f>IF(OR(ISBLANK('Precision '!F291),H$2="N"),NA(),'Precision '!F291)</f>
        <v>#N/A</v>
      </c>
      <c r="AJ289" s="209" t="e">
        <f>IF(OR(ISBLANK('Precision '!G291),I$2="N"),NA(),'Precision '!G291)</f>
        <v>#N/A</v>
      </c>
      <c r="AK289" s="209" t="e">
        <f>IF(OR(ISBLANK('Precision '!H291),J$2="N"),NA(),'Precision '!H291)</f>
        <v>#N/A</v>
      </c>
      <c r="AL289" s="209" t="e">
        <f>IF(OR(ISBLANK('Precision '!I291),K$2="N"),NA(),'Precision '!I291)</f>
        <v>#N/A</v>
      </c>
      <c r="AM289" s="209" t="e">
        <f>IF(OR(ISBLANK('Precision '!J291),L$2="N"),NA(),'Precision '!J291)</f>
        <v>#N/A</v>
      </c>
      <c r="AN289" s="209" t="e">
        <f>IF(OR(ISBLANK('Precision '!K291),M$2="N"),NA(),'Precision '!K291)</f>
        <v>#N/A</v>
      </c>
      <c r="AO289" s="209" t="e">
        <f>IF(OR(ISBLANK('Precision '!L291),N$2="N"),NA(),'Precision '!L291)</f>
        <v>#N/A</v>
      </c>
      <c r="AP289" s="209" t="e">
        <f>IF(OR(ISBLANK('Precision '!M291),O$2="N"),NA(),'Precision '!M291)</f>
        <v>#N/A</v>
      </c>
      <c r="AQ289" s="209" t="e">
        <f>IF(OR(ISBLANK('Precision '!N291),P$2="N"),NA(),'Precision '!N291)</f>
        <v>#N/A</v>
      </c>
      <c r="AR289" s="209" t="e">
        <f>IF(OR(ISBLANK('Precision '!O291),E$3="N"),NA(),'Precision '!O291)</f>
        <v>#N/A</v>
      </c>
      <c r="AS289" s="209" t="e">
        <f>IF(OR(ISBLANK('Precision '!P291),F$3="N"),NA(),'Precision '!P291)</f>
        <v>#N/A</v>
      </c>
      <c r="AT289" s="209" t="e">
        <f>IF(OR(ISBLANK('Precision '!Q291),G$3="N"),NA(),'Precision '!Q291)</f>
        <v>#N/A</v>
      </c>
      <c r="AU289" s="209" t="e">
        <f>IF(OR(ISBLANK('Precision '!R291),H$3="N"),NA(),'Precision '!R291)</f>
        <v>#N/A</v>
      </c>
      <c r="AV289" s="209" t="e">
        <f>IF(OR(ISBLANK('Precision '!S291),I$3="N"),NA(),'Precision '!S291)</f>
        <v>#N/A</v>
      </c>
      <c r="AW289" s="209" t="e">
        <f>IF(OR(ISBLANK('Precision '!T291),J$3="N"),NA(),'Precision '!T291)</f>
        <v>#N/A</v>
      </c>
      <c r="AX289" s="209" t="e">
        <f>IF(OR(ISBLANK('Precision '!U291),K$3="N"),NA(),'Precision '!U291)</f>
        <v>#N/A</v>
      </c>
      <c r="AY289" s="209" t="e">
        <f>IF(OR(ISBLANK('Precision '!V291),L$3="N"),NA(),'Precision '!V291)</f>
        <v>#N/A</v>
      </c>
      <c r="AZ289" s="209" t="e">
        <f>IF(OR(ISBLANK('Precision '!W291),M$3="N"),NA(),'Precision '!W291)</f>
        <v>#N/A</v>
      </c>
      <c r="BA289" s="209" t="e">
        <f>IF(OR(ISBLANK('Precision '!X291),N$3="N"),NA(),'Precision '!X291)</f>
        <v>#N/A</v>
      </c>
      <c r="BB289" s="209" t="e">
        <f>IF(OR(ISBLANK('Precision '!Y291),O$3="N"),NA(),'Precision '!Y291)</f>
        <v>#N/A</v>
      </c>
      <c r="BC289" s="209" t="e">
        <f>IF(OR(ISBLANK('Precision '!Z291),P$3="N"),NA(),'Precision '!Z291)</f>
        <v>#N/A</v>
      </c>
      <c r="BD289" s="204"/>
      <c r="BE289" s="204"/>
      <c r="BF289" s="204"/>
      <c r="BG289" s="204"/>
      <c r="BH289" s="204"/>
    </row>
    <row r="290" spans="1:60" x14ac:dyDescent="0.2">
      <c r="A290" s="204"/>
      <c r="B290" s="204"/>
      <c r="C290" s="204" t="str">
        <f>IF(AND(ISNUMBER('Precision '!C292),E$2="Y"),'Precision '!C292,"")</f>
        <v/>
      </c>
      <c r="D290" s="204" t="str">
        <f>IF(AND(ISNUMBER('Precision '!D292),F$2="Y"),'Precision '!D292,"")</f>
        <v/>
      </c>
      <c r="E290" s="204" t="str">
        <f>IF(AND(ISNUMBER('Precision '!E292),G$2="Y"),'Precision '!E292,"")</f>
        <v/>
      </c>
      <c r="F290" s="204" t="str">
        <f>IF(AND(ISNUMBER('Precision '!F292),H$2="Y"),'Precision '!F292,"")</f>
        <v/>
      </c>
      <c r="G290" s="204" t="str">
        <f>IF(AND(ISNUMBER('Precision '!G292),I$2="Y"),'Precision '!G292,"")</f>
        <v/>
      </c>
      <c r="H290" s="204" t="str">
        <f>IF(AND(ISNUMBER('Precision '!H292),J$2="Y"),'Precision '!H292,"")</f>
        <v/>
      </c>
      <c r="I290" s="204" t="str">
        <f>IF(AND(ISNUMBER('Precision '!I292),K$2="Y"),'Precision '!I292,"")</f>
        <v/>
      </c>
      <c r="J290" s="204" t="str">
        <f>IF(AND(ISNUMBER('Precision '!J292),L$2="Y"),'Precision '!J292,"")</f>
        <v/>
      </c>
      <c r="K290" s="204" t="str">
        <f>IF(AND(ISNUMBER('Precision '!K292),M$2="Y"),'Precision '!K292,"")</f>
        <v/>
      </c>
      <c r="L290" s="204" t="str">
        <f>IF(AND(ISNUMBER('Precision '!L292),N$2="Y"),'Precision '!L292,"")</f>
        <v/>
      </c>
      <c r="M290" s="204" t="str">
        <f>IF(AND(ISNUMBER('Precision '!M292),O$2="Y"),'Precision '!M292,"")</f>
        <v/>
      </c>
      <c r="N290" s="204" t="str">
        <f>IF(AND(ISNUMBER('Precision '!N292),P$2="Y"),'Precision '!N292,"")</f>
        <v/>
      </c>
      <c r="O290" s="204" t="str">
        <f>IF(AND(ISNUMBER('Precision '!O292),E$3="Y"),'Precision '!O292,"")</f>
        <v/>
      </c>
      <c r="P290" s="204" t="str">
        <f>IF(AND(ISNUMBER('Precision '!P292),F$3="Y"),'Precision '!P292,"")</f>
        <v/>
      </c>
      <c r="Q290" s="204" t="str">
        <f>IF(AND(ISNUMBER('Precision '!Q292),G$3="Y"),'Precision '!Q292,"")</f>
        <v/>
      </c>
      <c r="R290" s="204" t="str">
        <f>IF(AND(ISNUMBER('Precision '!R292),H$3="Y"),'Precision '!R292,"")</f>
        <v/>
      </c>
      <c r="S290" s="204" t="str">
        <f>IF(AND(ISNUMBER('Precision '!S292),I$3="Y"),'Precision '!S292,"")</f>
        <v/>
      </c>
      <c r="T290" s="204" t="str">
        <f>IF(AND(ISNUMBER('Precision '!T292),J$3="Y"),'Precision '!T292,"")</f>
        <v/>
      </c>
      <c r="U290" s="204" t="str">
        <f>IF(AND(ISNUMBER('Precision '!U292),K$3="Y"),'Precision '!U292,"")</f>
        <v/>
      </c>
      <c r="V290" s="204" t="str">
        <f>IF(AND(ISNUMBER('Precision '!V292),L$3="Y"),'Precision '!V292,"")</f>
        <v/>
      </c>
      <c r="W290" s="204" t="str">
        <f>IF(AND(ISNUMBER('Precision '!W292),M$3="Y"),'Precision '!W292,"")</f>
        <v/>
      </c>
      <c r="X290" s="204" t="str">
        <f>IF(AND(ISNUMBER('Precision '!X292),N$3="Y"),'Precision '!X292,"")</f>
        <v/>
      </c>
      <c r="Y290" s="204" t="str">
        <f>IF(AND(ISNUMBER('Precision '!Y292),O$3="Y"),'Precision '!Y292,"")</f>
        <v/>
      </c>
      <c r="Z290" s="204" t="str">
        <f>IF(AND(ISNUMBER('Precision '!Z292),P$3="Y"),'Precision '!Z292,"")</f>
        <v/>
      </c>
      <c r="AA290" s="204"/>
      <c r="AB290" s="204"/>
      <c r="AC290" s="204"/>
      <c r="AD290" s="204"/>
      <c r="AE290" s="300">
        <v>254</v>
      </c>
      <c r="AF290" s="209" t="e">
        <f>IF(OR(ISBLANK('Precision '!C292),E$2="N"),NA(),'Precision '!C292)</f>
        <v>#N/A</v>
      </c>
      <c r="AG290" s="209" t="e">
        <f>IF(OR(ISBLANK('Precision '!D292),F$2="N"),NA(),'Precision '!D292)</f>
        <v>#N/A</v>
      </c>
      <c r="AH290" s="209" t="e">
        <f>IF(OR(ISBLANK('Precision '!E292),G$2="N"),NA(),'Precision '!E292)</f>
        <v>#N/A</v>
      </c>
      <c r="AI290" s="209" t="e">
        <f>IF(OR(ISBLANK('Precision '!F292),H$2="N"),NA(),'Precision '!F292)</f>
        <v>#N/A</v>
      </c>
      <c r="AJ290" s="209" t="e">
        <f>IF(OR(ISBLANK('Precision '!G292),I$2="N"),NA(),'Precision '!G292)</f>
        <v>#N/A</v>
      </c>
      <c r="AK290" s="209" t="e">
        <f>IF(OR(ISBLANK('Precision '!H292),J$2="N"),NA(),'Precision '!H292)</f>
        <v>#N/A</v>
      </c>
      <c r="AL290" s="209" t="e">
        <f>IF(OR(ISBLANK('Precision '!I292),K$2="N"),NA(),'Precision '!I292)</f>
        <v>#N/A</v>
      </c>
      <c r="AM290" s="209" t="e">
        <f>IF(OR(ISBLANK('Precision '!J292),L$2="N"),NA(),'Precision '!J292)</f>
        <v>#N/A</v>
      </c>
      <c r="AN290" s="209" t="e">
        <f>IF(OR(ISBLANK('Precision '!K292),M$2="N"),NA(),'Precision '!K292)</f>
        <v>#N/A</v>
      </c>
      <c r="AO290" s="209" t="e">
        <f>IF(OR(ISBLANK('Precision '!L292),N$2="N"),NA(),'Precision '!L292)</f>
        <v>#N/A</v>
      </c>
      <c r="AP290" s="209" t="e">
        <f>IF(OR(ISBLANK('Precision '!M292),O$2="N"),NA(),'Precision '!M292)</f>
        <v>#N/A</v>
      </c>
      <c r="AQ290" s="209" t="e">
        <f>IF(OR(ISBLANK('Precision '!N292),P$2="N"),NA(),'Precision '!N292)</f>
        <v>#N/A</v>
      </c>
      <c r="AR290" s="209" t="e">
        <f>IF(OR(ISBLANK('Precision '!O292),E$3="N"),NA(),'Precision '!O292)</f>
        <v>#N/A</v>
      </c>
      <c r="AS290" s="209" t="e">
        <f>IF(OR(ISBLANK('Precision '!P292),F$3="N"),NA(),'Precision '!P292)</f>
        <v>#N/A</v>
      </c>
      <c r="AT290" s="209" t="e">
        <f>IF(OR(ISBLANK('Precision '!Q292),G$3="N"),NA(),'Precision '!Q292)</f>
        <v>#N/A</v>
      </c>
      <c r="AU290" s="209" t="e">
        <f>IF(OR(ISBLANK('Precision '!R292),H$3="N"),NA(),'Precision '!R292)</f>
        <v>#N/A</v>
      </c>
      <c r="AV290" s="209" t="e">
        <f>IF(OR(ISBLANK('Precision '!S292),I$3="N"),NA(),'Precision '!S292)</f>
        <v>#N/A</v>
      </c>
      <c r="AW290" s="209" t="e">
        <f>IF(OR(ISBLANK('Precision '!T292),J$3="N"),NA(),'Precision '!T292)</f>
        <v>#N/A</v>
      </c>
      <c r="AX290" s="209" t="e">
        <f>IF(OR(ISBLANK('Precision '!U292),K$3="N"),NA(),'Precision '!U292)</f>
        <v>#N/A</v>
      </c>
      <c r="AY290" s="209" t="e">
        <f>IF(OR(ISBLANK('Precision '!V292),L$3="N"),NA(),'Precision '!V292)</f>
        <v>#N/A</v>
      </c>
      <c r="AZ290" s="209" t="e">
        <f>IF(OR(ISBLANK('Precision '!W292),M$3="N"),NA(),'Precision '!W292)</f>
        <v>#N/A</v>
      </c>
      <c r="BA290" s="209" t="e">
        <f>IF(OR(ISBLANK('Precision '!X292),N$3="N"),NA(),'Precision '!X292)</f>
        <v>#N/A</v>
      </c>
      <c r="BB290" s="209" t="e">
        <f>IF(OR(ISBLANK('Precision '!Y292),O$3="N"),NA(),'Precision '!Y292)</f>
        <v>#N/A</v>
      </c>
      <c r="BC290" s="209" t="e">
        <f>IF(OR(ISBLANK('Precision '!Z292),P$3="N"),NA(),'Precision '!Z292)</f>
        <v>#N/A</v>
      </c>
      <c r="BD290" s="204"/>
      <c r="BE290" s="204"/>
      <c r="BF290" s="204"/>
      <c r="BG290" s="204"/>
      <c r="BH290" s="204"/>
    </row>
    <row r="291" spans="1:60" x14ac:dyDescent="0.2">
      <c r="A291" s="204"/>
      <c r="B291" s="204"/>
      <c r="C291" s="204" t="str">
        <f>IF(AND(ISNUMBER('Precision '!C293),E$2="Y"),'Precision '!C293,"")</f>
        <v/>
      </c>
      <c r="D291" s="204" t="str">
        <f>IF(AND(ISNUMBER('Precision '!D293),F$2="Y"),'Precision '!D293,"")</f>
        <v/>
      </c>
      <c r="E291" s="204" t="str">
        <f>IF(AND(ISNUMBER('Precision '!E293),G$2="Y"),'Precision '!E293,"")</f>
        <v/>
      </c>
      <c r="F291" s="204" t="str">
        <f>IF(AND(ISNUMBER('Precision '!F293),H$2="Y"),'Precision '!F293,"")</f>
        <v/>
      </c>
      <c r="G291" s="204" t="str">
        <f>IF(AND(ISNUMBER('Precision '!G293),I$2="Y"),'Precision '!G293,"")</f>
        <v/>
      </c>
      <c r="H291" s="204" t="str">
        <f>IF(AND(ISNUMBER('Precision '!H293),J$2="Y"),'Precision '!H293,"")</f>
        <v/>
      </c>
      <c r="I291" s="204" t="str">
        <f>IF(AND(ISNUMBER('Precision '!I293),K$2="Y"),'Precision '!I293,"")</f>
        <v/>
      </c>
      <c r="J291" s="204" t="str">
        <f>IF(AND(ISNUMBER('Precision '!J293),L$2="Y"),'Precision '!J293,"")</f>
        <v/>
      </c>
      <c r="K291" s="204" t="str">
        <f>IF(AND(ISNUMBER('Precision '!K293),M$2="Y"),'Precision '!K293,"")</f>
        <v/>
      </c>
      <c r="L291" s="204" t="str">
        <f>IF(AND(ISNUMBER('Precision '!L293),N$2="Y"),'Precision '!L293,"")</f>
        <v/>
      </c>
      <c r="M291" s="204" t="str">
        <f>IF(AND(ISNUMBER('Precision '!M293),O$2="Y"),'Precision '!M293,"")</f>
        <v/>
      </c>
      <c r="N291" s="204" t="str">
        <f>IF(AND(ISNUMBER('Precision '!N293),P$2="Y"),'Precision '!N293,"")</f>
        <v/>
      </c>
      <c r="O291" s="204" t="str">
        <f>IF(AND(ISNUMBER('Precision '!O293),E$3="Y"),'Precision '!O293,"")</f>
        <v/>
      </c>
      <c r="P291" s="204" t="str">
        <f>IF(AND(ISNUMBER('Precision '!P293),F$3="Y"),'Precision '!P293,"")</f>
        <v/>
      </c>
      <c r="Q291" s="204" t="str">
        <f>IF(AND(ISNUMBER('Precision '!Q293),G$3="Y"),'Precision '!Q293,"")</f>
        <v/>
      </c>
      <c r="R291" s="204" t="str">
        <f>IF(AND(ISNUMBER('Precision '!R293),H$3="Y"),'Precision '!R293,"")</f>
        <v/>
      </c>
      <c r="S291" s="204" t="str">
        <f>IF(AND(ISNUMBER('Precision '!S293),I$3="Y"),'Precision '!S293,"")</f>
        <v/>
      </c>
      <c r="T291" s="204" t="str">
        <f>IF(AND(ISNUMBER('Precision '!T293),J$3="Y"),'Precision '!T293,"")</f>
        <v/>
      </c>
      <c r="U291" s="204" t="str">
        <f>IF(AND(ISNUMBER('Precision '!U293),K$3="Y"),'Precision '!U293,"")</f>
        <v/>
      </c>
      <c r="V291" s="204" t="str">
        <f>IF(AND(ISNUMBER('Precision '!V293),L$3="Y"),'Precision '!V293,"")</f>
        <v/>
      </c>
      <c r="W291" s="204" t="str">
        <f>IF(AND(ISNUMBER('Precision '!W293),M$3="Y"),'Precision '!W293,"")</f>
        <v/>
      </c>
      <c r="X291" s="204" t="str">
        <f>IF(AND(ISNUMBER('Precision '!X293),N$3="Y"),'Precision '!X293,"")</f>
        <v/>
      </c>
      <c r="Y291" s="204" t="str">
        <f>IF(AND(ISNUMBER('Precision '!Y293),O$3="Y"),'Precision '!Y293,"")</f>
        <v/>
      </c>
      <c r="Z291" s="204" t="str">
        <f>IF(AND(ISNUMBER('Precision '!Z293),P$3="Y"),'Precision '!Z293,"")</f>
        <v/>
      </c>
      <c r="AA291" s="204"/>
      <c r="AB291" s="204"/>
      <c r="AC291" s="204"/>
      <c r="AD291" s="204"/>
      <c r="AE291" s="300">
        <v>255</v>
      </c>
      <c r="AF291" s="209" t="e">
        <f>IF(OR(ISBLANK('Precision '!C293),E$2="N"),NA(),'Precision '!C293)</f>
        <v>#N/A</v>
      </c>
      <c r="AG291" s="209" t="e">
        <f>IF(OR(ISBLANK('Precision '!D293),F$2="N"),NA(),'Precision '!D293)</f>
        <v>#N/A</v>
      </c>
      <c r="AH291" s="209" t="e">
        <f>IF(OR(ISBLANK('Precision '!E293),G$2="N"),NA(),'Precision '!E293)</f>
        <v>#N/A</v>
      </c>
      <c r="AI291" s="209" t="e">
        <f>IF(OR(ISBLANK('Precision '!F293),H$2="N"),NA(),'Precision '!F293)</f>
        <v>#N/A</v>
      </c>
      <c r="AJ291" s="209" t="e">
        <f>IF(OR(ISBLANK('Precision '!G293),I$2="N"),NA(),'Precision '!G293)</f>
        <v>#N/A</v>
      </c>
      <c r="AK291" s="209" t="e">
        <f>IF(OR(ISBLANK('Precision '!H293),J$2="N"),NA(),'Precision '!H293)</f>
        <v>#N/A</v>
      </c>
      <c r="AL291" s="209" t="e">
        <f>IF(OR(ISBLANK('Precision '!I293),K$2="N"),NA(),'Precision '!I293)</f>
        <v>#N/A</v>
      </c>
      <c r="AM291" s="209" t="e">
        <f>IF(OR(ISBLANK('Precision '!J293),L$2="N"),NA(),'Precision '!J293)</f>
        <v>#N/A</v>
      </c>
      <c r="AN291" s="209" t="e">
        <f>IF(OR(ISBLANK('Precision '!K293),M$2="N"),NA(),'Precision '!K293)</f>
        <v>#N/A</v>
      </c>
      <c r="AO291" s="209" t="e">
        <f>IF(OR(ISBLANK('Precision '!L293),N$2="N"),NA(),'Precision '!L293)</f>
        <v>#N/A</v>
      </c>
      <c r="AP291" s="209" t="e">
        <f>IF(OR(ISBLANK('Precision '!M293),O$2="N"),NA(),'Precision '!M293)</f>
        <v>#N/A</v>
      </c>
      <c r="AQ291" s="209" t="e">
        <f>IF(OR(ISBLANK('Precision '!N293),P$2="N"),NA(),'Precision '!N293)</f>
        <v>#N/A</v>
      </c>
      <c r="AR291" s="209" t="e">
        <f>IF(OR(ISBLANK('Precision '!O293),E$3="N"),NA(),'Precision '!O293)</f>
        <v>#N/A</v>
      </c>
      <c r="AS291" s="209" t="e">
        <f>IF(OR(ISBLANK('Precision '!P293),F$3="N"),NA(),'Precision '!P293)</f>
        <v>#N/A</v>
      </c>
      <c r="AT291" s="209" t="e">
        <f>IF(OR(ISBLANK('Precision '!Q293),G$3="N"),NA(),'Precision '!Q293)</f>
        <v>#N/A</v>
      </c>
      <c r="AU291" s="209" t="e">
        <f>IF(OR(ISBLANK('Precision '!R293),H$3="N"),NA(),'Precision '!R293)</f>
        <v>#N/A</v>
      </c>
      <c r="AV291" s="209" t="e">
        <f>IF(OR(ISBLANK('Precision '!S293),I$3="N"),NA(),'Precision '!S293)</f>
        <v>#N/A</v>
      </c>
      <c r="AW291" s="209" t="e">
        <f>IF(OR(ISBLANK('Precision '!T293),J$3="N"),NA(),'Precision '!T293)</f>
        <v>#N/A</v>
      </c>
      <c r="AX291" s="209" t="e">
        <f>IF(OR(ISBLANK('Precision '!U293),K$3="N"),NA(),'Precision '!U293)</f>
        <v>#N/A</v>
      </c>
      <c r="AY291" s="209" t="e">
        <f>IF(OR(ISBLANK('Precision '!V293),L$3="N"),NA(),'Precision '!V293)</f>
        <v>#N/A</v>
      </c>
      <c r="AZ291" s="209" t="e">
        <f>IF(OR(ISBLANK('Precision '!W293),M$3="N"),NA(),'Precision '!W293)</f>
        <v>#N/A</v>
      </c>
      <c r="BA291" s="209" t="e">
        <f>IF(OR(ISBLANK('Precision '!X293),N$3="N"),NA(),'Precision '!X293)</f>
        <v>#N/A</v>
      </c>
      <c r="BB291" s="209" t="e">
        <f>IF(OR(ISBLANK('Precision '!Y293),O$3="N"),NA(),'Precision '!Y293)</f>
        <v>#N/A</v>
      </c>
      <c r="BC291" s="209" t="e">
        <f>IF(OR(ISBLANK('Precision '!Z293),P$3="N"),NA(),'Precision '!Z293)</f>
        <v>#N/A</v>
      </c>
      <c r="BD291" s="204"/>
      <c r="BE291" s="204"/>
      <c r="BF291" s="204"/>
      <c r="BG291" s="204"/>
      <c r="BH291" s="204"/>
    </row>
    <row r="292" spans="1:60" x14ac:dyDescent="0.2">
      <c r="A292" s="204"/>
      <c r="B292" s="204"/>
      <c r="C292" s="204" t="str">
        <f>IF(AND(ISNUMBER('Precision '!C294),E$2="Y"),'Precision '!C294,"")</f>
        <v/>
      </c>
      <c r="D292" s="204" t="str">
        <f>IF(AND(ISNUMBER('Precision '!D294),F$2="Y"),'Precision '!D294,"")</f>
        <v/>
      </c>
      <c r="E292" s="204" t="str">
        <f>IF(AND(ISNUMBER('Precision '!E294),G$2="Y"),'Precision '!E294,"")</f>
        <v/>
      </c>
      <c r="F292" s="204" t="str">
        <f>IF(AND(ISNUMBER('Precision '!F294),H$2="Y"),'Precision '!F294,"")</f>
        <v/>
      </c>
      <c r="G292" s="204" t="str">
        <f>IF(AND(ISNUMBER('Precision '!G294),I$2="Y"),'Precision '!G294,"")</f>
        <v/>
      </c>
      <c r="H292" s="204" t="str">
        <f>IF(AND(ISNUMBER('Precision '!H294),J$2="Y"),'Precision '!H294,"")</f>
        <v/>
      </c>
      <c r="I292" s="204" t="str">
        <f>IF(AND(ISNUMBER('Precision '!I294),K$2="Y"),'Precision '!I294,"")</f>
        <v/>
      </c>
      <c r="J292" s="204" t="str">
        <f>IF(AND(ISNUMBER('Precision '!J294),L$2="Y"),'Precision '!J294,"")</f>
        <v/>
      </c>
      <c r="K292" s="204" t="str">
        <f>IF(AND(ISNUMBER('Precision '!K294),M$2="Y"),'Precision '!K294,"")</f>
        <v/>
      </c>
      <c r="L292" s="204" t="str">
        <f>IF(AND(ISNUMBER('Precision '!L294),N$2="Y"),'Precision '!L294,"")</f>
        <v/>
      </c>
      <c r="M292" s="204" t="str">
        <f>IF(AND(ISNUMBER('Precision '!M294),O$2="Y"),'Precision '!M294,"")</f>
        <v/>
      </c>
      <c r="N292" s="204" t="str">
        <f>IF(AND(ISNUMBER('Precision '!N294),P$2="Y"),'Precision '!N294,"")</f>
        <v/>
      </c>
      <c r="O292" s="204" t="str">
        <f>IF(AND(ISNUMBER('Precision '!O294),E$3="Y"),'Precision '!O294,"")</f>
        <v/>
      </c>
      <c r="P292" s="204" t="str">
        <f>IF(AND(ISNUMBER('Precision '!P294),F$3="Y"),'Precision '!P294,"")</f>
        <v/>
      </c>
      <c r="Q292" s="204" t="str">
        <f>IF(AND(ISNUMBER('Precision '!Q294),G$3="Y"),'Precision '!Q294,"")</f>
        <v/>
      </c>
      <c r="R292" s="204" t="str">
        <f>IF(AND(ISNUMBER('Precision '!R294),H$3="Y"),'Precision '!R294,"")</f>
        <v/>
      </c>
      <c r="S292" s="204" t="str">
        <f>IF(AND(ISNUMBER('Precision '!S294),I$3="Y"),'Precision '!S294,"")</f>
        <v/>
      </c>
      <c r="T292" s="204" t="str">
        <f>IF(AND(ISNUMBER('Precision '!T294),J$3="Y"),'Precision '!T294,"")</f>
        <v/>
      </c>
      <c r="U292" s="204" t="str">
        <f>IF(AND(ISNUMBER('Precision '!U294),K$3="Y"),'Precision '!U294,"")</f>
        <v/>
      </c>
      <c r="V292" s="204" t="str">
        <f>IF(AND(ISNUMBER('Precision '!V294),L$3="Y"),'Precision '!V294,"")</f>
        <v/>
      </c>
      <c r="W292" s="204" t="str">
        <f>IF(AND(ISNUMBER('Precision '!W294),M$3="Y"),'Precision '!W294,"")</f>
        <v/>
      </c>
      <c r="X292" s="204" t="str">
        <f>IF(AND(ISNUMBER('Precision '!X294),N$3="Y"),'Precision '!X294,"")</f>
        <v/>
      </c>
      <c r="Y292" s="204" t="str">
        <f>IF(AND(ISNUMBER('Precision '!Y294),O$3="Y"),'Precision '!Y294,"")</f>
        <v/>
      </c>
      <c r="Z292" s="204" t="str">
        <f>IF(AND(ISNUMBER('Precision '!Z294),P$3="Y"),'Precision '!Z294,"")</f>
        <v/>
      </c>
      <c r="AA292" s="204"/>
      <c r="AB292" s="204"/>
      <c r="AC292" s="204"/>
      <c r="AD292" s="204"/>
      <c r="AE292" s="300">
        <v>256</v>
      </c>
      <c r="AF292" s="209" t="e">
        <f>IF(OR(ISBLANK('Precision '!C294),E$2="N"),NA(),'Precision '!C294)</f>
        <v>#N/A</v>
      </c>
      <c r="AG292" s="209" t="e">
        <f>IF(OR(ISBLANK('Precision '!D294),F$2="N"),NA(),'Precision '!D294)</f>
        <v>#N/A</v>
      </c>
      <c r="AH292" s="209" t="e">
        <f>IF(OR(ISBLANK('Precision '!E294),G$2="N"),NA(),'Precision '!E294)</f>
        <v>#N/A</v>
      </c>
      <c r="AI292" s="209" t="e">
        <f>IF(OR(ISBLANK('Precision '!F294),H$2="N"),NA(),'Precision '!F294)</f>
        <v>#N/A</v>
      </c>
      <c r="AJ292" s="209" t="e">
        <f>IF(OR(ISBLANK('Precision '!G294),I$2="N"),NA(),'Precision '!G294)</f>
        <v>#N/A</v>
      </c>
      <c r="AK292" s="209" t="e">
        <f>IF(OR(ISBLANK('Precision '!H294),J$2="N"),NA(),'Precision '!H294)</f>
        <v>#N/A</v>
      </c>
      <c r="AL292" s="209" t="e">
        <f>IF(OR(ISBLANK('Precision '!I294),K$2="N"),NA(),'Precision '!I294)</f>
        <v>#N/A</v>
      </c>
      <c r="AM292" s="209" t="e">
        <f>IF(OR(ISBLANK('Precision '!J294),L$2="N"),NA(),'Precision '!J294)</f>
        <v>#N/A</v>
      </c>
      <c r="AN292" s="209" t="e">
        <f>IF(OR(ISBLANK('Precision '!K294),M$2="N"),NA(),'Precision '!K294)</f>
        <v>#N/A</v>
      </c>
      <c r="AO292" s="209" t="e">
        <f>IF(OR(ISBLANK('Precision '!L294),N$2="N"),NA(),'Precision '!L294)</f>
        <v>#N/A</v>
      </c>
      <c r="AP292" s="209" t="e">
        <f>IF(OR(ISBLANK('Precision '!M294),O$2="N"),NA(),'Precision '!M294)</f>
        <v>#N/A</v>
      </c>
      <c r="AQ292" s="209" t="e">
        <f>IF(OR(ISBLANK('Precision '!N294),P$2="N"),NA(),'Precision '!N294)</f>
        <v>#N/A</v>
      </c>
      <c r="AR292" s="209" t="e">
        <f>IF(OR(ISBLANK('Precision '!O294),E$3="N"),NA(),'Precision '!O294)</f>
        <v>#N/A</v>
      </c>
      <c r="AS292" s="209" t="e">
        <f>IF(OR(ISBLANK('Precision '!P294),F$3="N"),NA(),'Precision '!P294)</f>
        <v>#N/A</v>
      </c>
      <c r="AT292" s="209" t="e">
        <f>IF(OR(ISBLANK('Precision '!Q294),G$3="N"),NA(),'Precision '!Q294)</f>
        <v>#N/A</v>
      </c>
      <c r="AU292" s="209" t="e">
        <f>IF(OR(ISBLANK('Precision '!R294),H$3="N"),NA(),'Precision '!R294)</f>
        <v>#N/A</v>
      </c>
      <c r="AV292" s="209" t="e">
        <f>IF(OR(ISBLANK('Precision '!S294),I$3="N"),NA(),'Precision '!S294)</f>
        <v>#N/A</v>
      </c>
      <c r="AW292" s="209" t="e">
        <f>IF(OR(ISBLANK('Precision '!T294),J$3="N"),NA(),'Precision '!T294)</f>
        <v>#N/A</v>
      </c>
      <c r="AX292" s="209" t="e">
        <f>IF(OR(ISBLANK('Precision '!U294),K$3="N"),NA(),'Precision '!U294)</f>
        <v>#N/A</v>
      </c>
      <c r="AY292" s="209" t="e">
        <f>IF(OR(ISBLANK('Precision '!V294),L$3="N"),NA(),'Precision '!V294)</f>
        <v>#N/A</v>
      </c>
      <c r="AZ292" s="209" t="e">
        <f>IF(OR(ISBLANK('Precision '!W294),M$3="N"),NA(),'Precision '!W294)</f>
        <v>#N/A</v>
      </c>
      <c r="BA292" s="209" t="e">
        <f>IF(OR(ISBLANK('Precision '!X294),N$3="N"),NA(),'Precision '!X294)</f>
        <v>#N/A</v>
      </c>
      <c r="BB292" s="209" t="e">
        <f>IF(OR(ISBLANK('Precision '!Y294),O$3="N"),NA(),'Precision '!Y294)</f>
        <v>#N/A</v>
      </c>
      <c r="BC292" s="209" t="e">
        <f>IF(OR(ISBLANK('Precision '!Z294),P$3="N"),NA(),'Precision '!Z294)</f>
        <v>#N/A</v>
      </c>
      <c r="BD292" s="204"/>
      <c r="BE292" s="204"/>
      <c r="BF292" s="204"/>
      <c r="BG292" s="204"/>
      <c r="BH292" s="204"/>
    </row>
    <row r="293" spans="1:60" x14ac:dyDescent="0.2">
      <c r="A293" s="204"/>
      <c r="B293" s="204"/>
      <c r="C293" s="204" t="str">
        <f>IF(AND(ISNUMBER('Precision '!C295),E$2="Y"),'Precision '!C295,"")</f>
        <v/>
      </c>
      <c r="D293" s="204" t="str">
        <f>IF(AND(ISNUMBER('Precision '!D295),F$2="Y"),'Precision '!D295,"")</f>
        <v/>
      </c>
      <c r="E293" s="204" t="str">
        <f>IF(AND(ISNUMBER('Precision '!E295),G$2="Y"),'Precision '!E295,"")</f>
        <v/>
      </c>
      <c r="F293" s="204" t="str">
        <f>IF(AND(ISNUMBER('Precision '!F295),H$2="Y"),'Precision '!F295,"")</f>
        <v/>
      </c>
      <c r="G293" s="204" t="str">
        <f>IF(AND(ISNUMBER('Precision '!G295),I$2="Y"),'Precision '!G295,"")</f>
        <v/>
      </c>
      <c r="H293" s="204" t="str">
        <f>IF(AND(ISNUMBER('Precision '!H295),J$2="Y"),'Precision '!H295,"")</f>
        <v/>
      </c>
      <c r="I293" s="204" t="str">
        <f>IF(AND(ISNUMBER('Precision '!I295),K$2="Y"),'Precision '!I295,"")</f>
        <v/>
      </c>
      <c r="J293" s="204" t="str">
        <f>IF(AND(ISNUMBER('Precision '!J295),L$2="Y"),'Precision '!J295,"")</f>
        <v/>
      </c>
      <c r="K293" s="204" t="str">
        <f>IF(AND(ISNUMBER('Precision '!K295),M$2="Y"),'Precision '!K295,"")</f>
        <v/>
      </c>
      <c r="L293" s="204" t="str">
        <f>IF(AND(ISNUMBER('Precision '!L295),N$2="Y"),'Precision '!L295,"")</f>
        <v/>
      </c>
      <c r="M293" s="204" t="str">
        <f>IF(AND(ISNUMBER('Precision '!M295),O$2="Y"),'Precision '!M295,"")</f>
        <v/>
      </c>
      <c r="N293" s="204" t="str">
        <f>IF(AND(ISNUMBER('Precision '!N295),P$2="Y"),'Precision '!N295,"")</f>
        <v/>
      </c>
      <c r="O293" s="204" t="str">
        <f>IF(AND(ISNUMBER('Precision '!O295),E$3="Y"),'Precision '!O295,"")</f>
        <v/>
      </c>
      <c r="P293" s="204" t="str">
        <f>IF(AND(ISNUMBER('Precision '!P295),F$3="Y"),'Precision '!P295,"")</f>
        <v/>
      </c>
      <c r="Q293" s="204" t="str">
        <f>IF(AND(ISNUMBER('Precision '!Q295),G$3="Y"),'Precision '!Q295,"")</f>
        <v/>
      </c>
      <c r="R293" s="204" t="str">
        <f>IF(AND(ISNUMBER('Precision '!R295),H$3="Y"),'Precision '!R295,"")</f>
        <v/>
      </c>
      <c r="S293" s="204" t="str">
        <f>IF(AND(ISNUMBER('Precision '!S295),I$3="Y"),'Precision '!S295,"")</f>
        <v/>
      </c>
      <c r="T293" s="204" t="str">
        <f>IF(AND(ISNUMBER('Precision '!T295),J$3="Y"),'Precision '!T295,"")</f>
        <v/>
      </c>
      <c r="U293" s="204" t="str">
        <f>IF(AND(ISNUMBER('Precision '!U295),K$3="Y"),'Precision '!U295,"")</f>
        <v/>
      </c>
      <c r="V293" s="204" t="str">
        <f>IF(AND(ISNUMBER('Precision '!V295),L$3="Y"),'Precision '!V295,"")</f>
        <v/>
      </c>
      <c r="W293" s="204" t="str">
        <f>IF(AND(ISNUMBER('Precision '!W295),M$3="Y"),'Precision '!W295,"")</f>
        <v/>
      </c>
      <c r="X293" s="204" t="str">
        <f>IF(AND(ISNUMBER('Precision '!X295),N$3="Y"),'Precision '!X295,"")</f>
        <v/>
      </c>
      <c r="Y293" s="204" t="str">
        <f>IF(AND(ISNUMBER('Precision '!Y295),O$3="Y"),'Precision '!Y295,"")</f>
        <v/>
      </c>
      <c r="Z293" s="204" t="str">
        <f>IF(AND(ISNUMBER('Precision '!Z295),P$3="Y"),'Precision '!Z295,"")</f>
        <v/>
      </c>
      <c r="AA293" s="204"/>
      <c r="AB293" s="204"/>
      <c r="AC293" s="204"/>
      <c r="AD293" s="204"/>
      <c r="AE293" s="300">
        <v>257</v>
      </c>
      <c r="AF293" s="209" t="e">
        <f>IF(OR(ISBLANK('Precision '!C295),E$2="N"),NA(),'Precision '!C295)</f>
        <v>#N/A</v>
      </c>
      <c r="AG293" s="209" t="e">
        <f>IF(OR(ISBLANK('Precision '!D295),F$2="N"),NA(),'Precision '!D295)</f>
        <v>#N/A</v>
      </c>
      <c r="AH293" s="209" t="e">
        <f>IF(OR(ISBLANK('Precision '!E295),G$2="N"),NA(),'Precision '!E295)</f>
        <v>#N/A</v>
      </c>
      <c r="AI293" s="209" t="e">
        <f>IF(OR(ISBLANK('Precision '!F295),H$2="N"),NA(),'Precision '!F295)</f>
        <v>#N/A</v>
      </c>
      <c r="AJ293" s="209" t="e">
        <f>IF(OR(ISBLANK('Precision '!G295),I$2="N"),NA(),'Precision '!G295)</f>
        <v>#N/A</v>
      </c>
      <c r="AK293" s="209" t="e">
        <f>IF(OR(ISBLANK('Precision '!H295),J$2="N"),NA(),'Precision '!H295)</f>
        <v>#N/A</v>
      </c>
      <c r="AL293" s="209" t="e">
        <f>IF(OR(ISBLANK('Precision '!I295),K$2="N"),NA(),'Precision '!I295)</f>
        <v>#N/A</v>
      </c>
      <c r="AM293" s="209" t="e">
        <f>IF(OR(ISBLANK('Precision '!J295),L$2="N"),NA(),'Precision '!J295)</f>
        <v>#N/A</v>
      </c>
      <c r="AN293" s="209" t="e">
        <f>IF(OR(ISBLANK('Precision '!K295),M$2="N"),NA(),'Precision '!K295)</f>
        <v>#N/A</v>
      </c>
      <c r="AO293" s="209" t="e">
        <f>IF(OR(ISBLANK('Precision '!L295),N$2="N"),NA(),'Precision '!L295)</f>
        <v>#N/A</v>
      </c>
      <c r="AP293" s="209" t="e">
        <f>IF(OR(ISBLANK('Precision '!M295),O$2="N"),NA(),'Precision '!M295)</f>
        <v>#N/A</v>
      </c>
      <c r="AQ293" s="209" t="e">
        <f>IF(OR(ISBLANK('Precision '!N295),P$2="N"),NA(),'Precision '!N295)</f>
        <v>#N/A</v>
      </c>
      <c r="AR293" s="209" t="e">
        <f>IF(OR(ISBLANK('Precision '!O295),E$3="N"),NA(),'Precision '!O295)</f>
        <v>#N/A</v>
      </c>
      <c r="AS293" s="209" t="e">
        <f>IF(OR(ISBLANK('Precision '!P295),F$3="N"),NA(),'Precision '!P295)</f>
        <v>#N/A</v>
      </c>
      <c r="AT293" s="209" t="e">
        <f>IF(OR(ISBLANK('Precision '!Q295),G$3="N"),NA(),'Precision '!Q295)</f>
        <v>#N/A</v>
      </c>
      <c r="AU293" s="209" t="e">
        <f>IF(OR(ISBLANK('Precision '!R295),H$3="N"),NA(),'Precision '!R295)</f>
        <v>#N/A</v>
      </c>
      <c r="AV293" s="209" t="e">
        <f>IF(OR(ISBLANK('Precision '!S295),I$3="N"),NA(),'Precision '!S295)</f>
        <v>#N/A</v>
      </c>
      <c r="AW293" s="209" t="e">
        <f>IF(OR(ISBLANK('Precision '!T295),J$3="N"),NA(),'Precision '!T295)</f>
        <v>#N/A</v>
      </c>
      <c r="AX293" s="209" t="e">
        <f>IF(OR(ISBLANK('Precision '!U295),K$3="N"),NA(),'Precision '!U295)</f>
        <v>#N/A</v>
      </c>
      <c r="AY293" s="209" t="e">
        <f>IF(OR(ISBLANK('Precision '!V295),L$3="N"),NA(),'Precision '!V295)</f>
        <v>#N/A</v>
      </c>
      <c r="AZ293" s="209" t="e">
        <f>IF(OR(ISBLANK('Precision '!W295),M$3="N"),NA(),'Precision '!W295)</f>
        <v>#N/A</v>
      </c>
      <c r="BA293" s="209" t="e">
        <f>IF(OR(ISBLANK('Precision '!X295),N$3="N"),NA(),'Precision '!X295)</f>
        <v>#N/A</v>
      </c>
      <c r="BB293" s="209" t="e">
        <f>IF(OR(ISBLANK('Precision '!Y295),O$3="N"),NA(),'Precision '!Y295)</f>
        <v>#N/A</v>
      </c>
      <c r="BC293" s="209" t="e">
        <f>IF(OR(ISBLANK('Precision '!Z295),P$3="N"),NA(),'Precision '!Z295)</f>
        <v>#N/A</v>
      </c>
      <c r="BD293" s="204"/>
      <c r="BE293" s="204"/>
      <c r="BF293" s="204"/>
      <c r="BG293" s="204"/>
      <c r="BH293" s="204"/>
    </row>
    <row r="294" spans="1:60" x14ac:dyDescent="0.2">
      <c r="A294" s="204"/>
      <c r="B294" s="204"/>
      <c r="C294" s="204" t="str">
        <f>IF(AND(ISNUMBER('Precision '!C296),E$2="Y"),'Precision '!C296,"")</f>
        <v/>
      </c>
      <c r="D294" s="204" t="str">
        <f>IF(AND(ISNUMBER('Precision '!D296),F$2="Y"),'Precision '!D296,"")</f>
        <v/>
      </c>
      <c r="E294" s="204" t="str">
        <f>IF(AND(ISNUMBER('Precision '!E296),G$2="Y"),'Precision '!E296,"")</f>
        <v/>
      </c>
      <c r="F294" s="204" t="str">
        <f>IF(AND(ISNUMBER('Precision '!F296),H$2="Y"),'Precision '!F296,"")</f>
        <v/>
      </c>
      <c r="G294" s="204" t="str">
        <f>IF(AND(ISNUMBER('Precision '!G296),I$2="Y"),'Precision '!G296,"")</f>
        <v/>
      </c>
      <c r="H294" s="204" t="str">
        <f>IF(AND(ISNUMBER('Precision '!H296),J$2="Y"),'Precision '!H296,"")</f>
        <v/>
      </c>
      <c r="I294" s="204" t="str">
        <f>IF(AND(ISNUMBER('Precision '!I296),K$2="Y"),'Precision '!I296,"")</f>
        <v/>
      </c>
      <c r="J294" s="204" t="str">
        <f>IF(AND(ISNUMBER('Precision '!J296),L$2="Y"),'Precision '!J296,"")</f>
        <v/>
      </c>
      <c r="K294" s="204" t="str">
        <f>IF(AND(ISNUMBER('Precision '!K296),M$2="Y"),'Precision '!K296,"")</f>
        <v/>
      </c>
      <c r="L294" s="204" t="str">
        <f>IF(AND(ISNUMBER('Precision '!L296),N$2="Y"),'Precision '!L296,"")</f>
        <v/>
      </c>
      <c r="M294" s="204" t="str">
        <f>IF(AND(ISNUMBER('Precision '!M296),O$2="Y"),'Precision '!M296,"")</f>
        <v/>
      </c>
      <c r="N294" s="204" t="str">
        <f>IF(AND(ISNUMBER('Precision '!N296),P$2="Y"),'Precision '!N296,"")</f>
        <v/>
      </c>
      <c r="O294" s="204" t="str">
        <f>IF(AND(ISNUMBER('Precision '!O296),E$3="Y"),'Precision '!O296,"")</f>
        <v/>
      </c>
      <c r="P294" s="204" t="str">
        <f>IF(AND(ISNUMBER('Precision '!P296),F$3="Y"),'Precision '!P296,"")</f>
        <v/>
      </c>
      <c r="Q294" s="204" t="str">
        <f>IF(AND(ISNUMBER('Precision '!Q296),G$3="Y"),'Precision '!Q296,"")</f>
        <v/>
      </c>
      <c r="R294" s="204" t="str">
        <f>IF(AND(ISNUMBER('Precision '!R296),H$3="Y"),'Precision '!R296,"")</f>
        <v/>
      </c>
      <c r="S294" s="204" t="str">
        <f>IF(AND(ISNUMBER('Precision '!S296),I$3="Y"),'Precision '!S296,"")</f>
        <v/>
      </c>
      <c r="T294" s="204" t="str">
        <f>IF(AND(ISNUMBER('Precision '!T296),J$3="Y"),'Precision '!T296,"")</f>
        <v/>
      </c>
      <c r="U294" s="204" t="str">
        <f>IF(AND(ISNUMBER('Precision '!U296),K$3="Y"),'Precision '!U296,"")</f>
        <v/>
      </c>
      <c r="V294" s="204" t="str">
        <f>IF(AND(ISNUMBER('Precision '!V296),L$3="Y"),'Precision '!V296,"")</f>
        <v/>
      </c>
      <c r="W294" s="204" t="str">
        <f>IF(AND(ISNUMBER('Precision '!W296),M$3="Y"),'Precision '!W296,"")</f>
        <v/>
      </c>
      <c r="X294" s="204" t="str">
        <f>IF(AND(ISNUMBER('Precision '!X296),N$3="Y"),'Precision '!X296,"")</f>
        <v/>
      </c>
      <c r="Y294" s="204" t="str">
        <f>IF(AND(ISNUMBER('Precision '!Y296),O$3="Y"),'Precision '!Y296,"")</f>
        <v/>
      </c>
      <c r="Z294" s="204" t="str">
        <f>IF(AND(ISNUMBER('Precision '!Z296),P$3="Y"),'Precision '!Z296,"")</f>
        <v/>
      </c>
      <c r="AA294" s="204"/>
      <c r="AB294" s="204"/>
      <c r="AC294" s="204"/>
      <c r="AD294" s="204"/>
      <c r="AE294" s="300">
        <v>258</v>
      </c>
      <c r="AF294" s="209" t="e">
        <f>IF(OR(ISBLANK('Precision '!C296),E$2="N"),NA(),'Precision '!C296)</f>
        <v>#N/A</v>
      </c>
      <c r="AG294" s="209" t="e">
        <f>IF(OR(ISBLANK('Precision '!D296),F$2="N"),NA(),'Precision '!D296)</f>
        <v>#N/A</v>
      </c>
      <c r="AH294" s="209" t="e">
        <f>IF(OR(ISBLANK('Precision '!E296),G$2="N"),NA(),'Precision '!E296)</f>
        <v>#N/A</v>
      </c>
      <c r="AI294" s="209" t="e">
        <f>IF(OR(ISBLANK('Precision '!F296),H$2="N"),NA(),'Precision '!F296)</f>
        <v>#N/A</v>
      </c>
      <c r="AJ294" s="209" t="e">
        <f>IF(OR(ISBLANK('Precision '!G296),I$2="N"),NA(),'Precision '!G296)</f>
        <v>#N/A</v>
      </c>
      <c r="AK294" s="209" t="e">
        <f>IF(OR(ISBLANK('Precision '!H296),J$2="N"),NA(),'Precision '!H296)</f>
        <v>#N/A</v>
      </c>
      <c r="AL294" s="209" t="e">
        <f>IF(OR(ISBLANK('Precision '!I296),K$2="N"),NA(),'Precision '!I296)</f>
        <v>#N/A</v>
      </c>
      <c r="AM294" s="209" t="e">
        <f>IF(OR(ISBLANK('Precision '!J296),L$2="N"),NA(),'Precision '!J296)</f>
        <v>#N/A</v>
      </c>
      <c r="AN294" s="209" t="e">
        <f>IF(OR(ISBLANK('Precision '!K296),M$2="N"),NA(),'Precision '!K296)</f>
        <v>#N/A</v>
      </c>
      <c r="AO294" s="209" t="e">
        <f>IF(OR(ISBLANK('Precision '!L296),N$2="N"),NA(),'Precision '!L296)</f>
        <v>#N/A</v>
      </c>
      <c r="AP294" s="209" t="e">
        <f>IF(OR(ISBLANK('Precision '!M296),O$2="N"),NA(),'Precision '!M296)</f>
        <v>#N/A</v>
      </c>
      <c r="AQ294" s="209" t="e">
        <f>IF(OR(ISBLANK('Precision '!N296),P$2="N"),NA(),'Precision '!N296)</f>
        <v>#N/A</v>
      </c>
      <c r="AR294" s="209" t="e">
        <f>IF(OR(ISBLANK('Precision '!O296),E$3="N"),NA(),'Precision '!O296)</f>
        <v>#N/A</v>
      </c>
      <c r="AS294" s="209" t="e">
        <f>IF(OR(ISBLANK('Precision '!P296),F$3="N"),NA(),'Precision '!P296)</f>
        <v>#N/A</v>
      </c>
      <c r="AT294" s="209" t="e">
        <f>IF(OR(ISBLANK('Precision '!Q296),G$3="N"),NA(),'Precision '!Q296)</f>
        <v>#N/A</v>
      </c>
      <c r="AU294" s="209" t="e">
        <f>IF(OR(ISBLANK('Precision '!R296),H$3="N"),NA(),'Precision '!R296)</f>
        <v>#N/A</v>
      </c>
      <c r="AV294" s="209" t="e">
        <f>IF(OR(ISBLANK('Precision '!S296),I$3="N"),NA(),'Precision '!S296)</f>
        <v>#N/A</v>
      </c>
      <c r="AW294" s="209" t="e">
        <f>IF(OR(ISBLANK('Precision '!T296),J$3="N"),NA(),'Precision '!T296)</f>
        <v>#N/A</v>
      </c>
      <c r="AX294" s="209" t="e">
        <f>IF(OR(ISBLANK('Precision '!U296),K$3="N"),NA(),'Precision '!U296)</f>
        <v>#N/A</v>
      </c>
      <c r="AY294" s="209" t="e">
        <f>IF(OR(ISBLANK('Precision '!V296),L$3="N"),NA(),'Precision '!V296)</f>
        <v>#N/A</v>
      </c>
      <c r="AZ294" s="209" t="e">
        <f>IF(OR(ISBLANK('Precision '!W296),M$3="N"),NA(),'Precision '!W296)</f>
        <v>#N/A</v>
      </c>
      <c r="BA294" s="209" t="e">
        <f>IF(OR(ISBLANK('Precision '!X296),N$3="N"),NA(),'Precision '!X296)</f>
        <v>#N/A</v>
      </c>
      <c r="BB294" s="209" t="e">
        <f>IF(OR(ISBLANK('Precision '!Y296),O$3="N"),NA(),'Precision '!Y296)</f>
        <v>#N/A</v>
      </c>
      <c r="BC294" s="209" t="e">
        <f>IF(OR(ISBLANK('Precision '!Z296),P$3="N"),NA(),'Precision '!Z296)</f>
        <v>#N/A</v>
      </c>
      <c r="BD294" s="204"/>
      <c r="BE294" s="204"/>
      <c r="BF294" s="204"/>
      <c r="BG294" s="204"/>
      <c r="BH294" s="204"/>
    </row>
    <row r="295" spans="1:60" x14ac:dyDescent="0.2">
      <c r="A295" s="204"/>
      <c r="B295" s="204"/>
      <c r="C295" s="204" t="str">
        <f>IF(AND(ISNUMBER('Precision '!C297),E$2="Y"),'Precision '!C297,"")</f>
        <v/>
      </c>
      <c r="D295" s="204" t="str">
        <f>IF(AND(ISNUMBER('Precision '!D297),F$2="Y"),'Precision '!D297,"")</f>
        <v/>
      </c>
      <c r="E295" s="204" t="str">
        <f>IF(AND(ISNUMBER('Precision '!E297),G$2="Y"),'Precision '!E297,"")</f>
        <v/>
      </c>
      <c r="F295" s="204" t="str">
        <f>IF(AND(ISNUMBER('Precision '!F297),H$2="Y"),'Precision '!F297,"")</f>
        <v/>
      </c>
      <c r="G295" s="204" t="str">
        <f>IF(AND(ISNUMBER('Precision '!G297),I$2="Y"),'Precision '!G297,"")</f>
        <v/>
      </c>
      <c r="H295" s="204" t="str">
        <f>IF(AND(ISNUMBER('Precision '!H297),J$2="Y"),'Precision '!H297,"")</f>
        <v/>
      </c>
      <c r="I295" s="204" t="str">
        <f>IF(AND(ISNUMBER('Precision '!I297),K$2="Y"),'Precision '!I297,"")</f>
        <v/>
      </c>
      <c r="J295" s="204" t="str">
        <f>IF(AND(ISNUMBER('Precision '!J297),L$2="Y"),'Precision '!J297,"")</f>
        <v/>
      </c>
      <c r="K295" s="204" t="str">
        <f>IF(AND(ISNUMBER('Precision '!K297),M$2="Y"),'Precision '!K297,"")</f>
        <v/>
      </c>
      <c r="L295" s="204" t="str">
        <f>IF(AND(ISNUMBER('Precision '!L297),N$2="Y"),'Precision '!L297,"")</f>
        <v/>
      </c>
      <c r="M295" s="204" t="str">
        <f>IF(AND(ISNUMBER('Precision '!M297),O$2="Y"),'Precision '!M297,"")</f>
        <v/>
      </c>
      <c r="N295" s="204" t="str">
        <f>IF(AND(ISNUMBER('Precision '!N297),P$2="Y"),'Precision '!N297,"")</f>
        <v/>
      </c>
      <c r="O295" s="204" t="str">
        <f>IF(AND(ISNUMBER('Precision '!O297),E$3="Y"),'Precision '!O297,"")</f>
        <v/>
      </c>
      <c r="P295" s="204" t="str">
        <f>IF(AND(ISNUMBER('Precision '!P297),F$3="Y"),'Precision '!P297,"")</f>
        <v/>
      </c>
      <c r="Q295" s="204" t="str">
        <f>IF(AND(ISNUMBER('Precision '!Q297),G$3="Y"),'Precision '!Q297,"")</f>
        <v/>
      </c>
      <c r="R295" s="204" t="str">
        <f>IF(AND(ISNUMBER('Precision '!R297),H$3="Y"),'Precision '!R297,"")</f>
        <v/>
      </c>
      <c r="S295" s="204" t="str">
        <f>IF(AND(ISNUMBER('Precision '!S297),I$3="Y"),'Precision '!S297,"")</f>
        <v/>
      </c>
      <c r="T295" s="204" t="str">
        <f>IF(AND(ISNUMBER('Precision '!T297),J$3="Y"),'Precision '!T297,"")</f>
        <v/>
      </c>
      <c r="U295" s="204" t="str">
        <f>IF(AND(ISNUMBER('Precision '!U297),K$3="Y"),'Precision '!U297,"")</f>
        <v/>
      </c>
      <c r="V295" s="204" t="str">
        <f>IF(AND(ISNUMBER('Precision '!V297),L$3="Y"),'Precision '!V297,"")</f>
        <v/>
      </c>
      <c r="W295" s="204" t="str">
        <f>IF(AND(ISNUMBER('Precision '!W297),M$3="Y"),'Precision '!W297,"")</f>
        <v/>
      </c>
      <c r="X295" s="204" t="str">
        <f>IF(AND(ISNUMBER('Precision '!X297),N$3="Y"),'Precision '!X297,"")</f>
        <v/>
      </c>
      <c r="Y295" s="204" t="str">
        <f>IF(AND(ISNUMBER('Precision '!Y297),O$3="Y"),'Precision '!Y297,"")</f>
        <v/>
      </c>
      <c r="Z295" s="204" t="str">
        <f>IF(AND(ISNUMBER('Precision '!Z297),P$3="Y"),'Precision '!Z297,"")</f>
        <v/>
      </c>
      <c r="AA295" s="204"/>
      <c r="AB295" s="204"/>
      <c r="AC295" s="204"/>
      <c r="AD295" s="204"/>
      <c r="AE295" s="300">
        <v>259</v>
      </c>
      <c r="AF295" s="209" t="e">
        <f>IF(OR(ISBLANK('Precision '!C297),E$2="N"),NA(),'Precision '!C297)</f>
        <v>#N/A</v>
      </c>
      <c r="AG295" s="209" t="e">
        <f>IF(OR(ISBLANK('Precision '!D297),F$2="N"),NA(),'Precision '!D297)</f>
        <v>#N/A</v>
      </c>
      <c r="AH295" s="209" t="e">
        <f>IF(OR(ISBLANK('Precision '!E297),G$2="N"),NA(),'Precision '!E297)</f>
        <v>#N/A</v>
      </c>
      <c r="AI295" s="209" t="e">
        <f>IF(OR(ISBLANK('Precision '!F297),H$2="N"),NA(),'Precision '!F297)</f>
        <v>#N/A</v>
      </c>
      <c r="AJ295" s="209" t="e">
        <f>IF(OR(ISBLANK('Precision '!G297),I$2="N"),NA(),'Precision '!G297)</f>
        <v>#N/A</v>
      </c>
      <c r="AK295" s="209" t="e">
        <f>IF(OR(ISBLANK('Precision '!H297),J$2="N"),NA(),'Precision '!H297)</f>
        <v>#N/A</v>
      </c>
      <c r="AL295" s="209" t="e">
        <f>IF(OR(ISBLANK('Precision '!I297),K$2="N"),NA(),'Precision '!I297)</f>
        <v>#N/A</v>
      </c>
      <c r="AM295" s="209" t="e">
        <f>IF(OR(ISBLANK('Precision '!J297),L$2="N"),NA(),'Precision '!J297)</f>
        <v>#N/A</v>
      </c>
      <c r="AN295" s="209" t="e">
        <f>IF(OR(ISBLANK('Precision '!K297),M$2="N"),NA(),'Precision '!K297)</f>
        <v>#N/A</v>
      </c>
      <c r="AO295" s="209" t="e">
        <f>IF(OR(ISBLANK('Precision '!L297),N$2="N"),NA(),'Precision '!L297)</f>
        <v>#N/A</v>
      </c>
      <c r="AP295" s="209" t="e">
        <f>IF(OR(ISBLANK('Precision '!M297),O$2="N"),NA(),'Precision '!M297)</f>
        <v>#N/A</v>
      </c>
      <c r="AQ295" s="209" t="e">
        <f>IF(OR(ISBLANK('Precision '!N297),P$2="N"),NA(),'Precision '!N297)</f>
        <v>#N/A</v>
      </c>
      <c r="AR295" s="209" t="e">
        <f>IF(OR(ISBLANK('Precision '!O297),E$3="N"),NA(),'Precision '!O297)</f>
        <v>#N/A</v>
      </c>
      <c r="AS295" s="209" t="e">
        <f>IF(OR(ISBLANK('Precision '!P297),F$3="N"),NA(),'Precision '!P297)</f>
        <v>#N/A</v>
      </c>
      <c r="AT295" s="209" t="e">
        <f>IF(OR(ISBLANK('Precision '!Q297),G$3="N"),NA(),'Precision '!Q297)</f>
        <v>#N/A</v>
      </c>
      <c r="AU295" s="209" t="e">
        <f>IF(OR(ISBLANK('Precision '!R297),H$3="N"),NA(),'Precision '!R297)</f>
        <v>#N/A</v>
      </c>
      <c r="AV295" s="209" t="e">
        <f>IF(OR(ISBLANK('Precision '!S297),I$3="N"),NA(),'Precision '!S297)</f>
        <v>#N/A</v>
      </c>
      <c r="AW295" s="209" t="e">
        <f>IF(OR(ISBLANK('Precision '!T297),J$3="N"),NA(),'Precision '!T297)</f>
        <v>#N/A</v>
      </c>
      <c r="AX295" s="209" t="e">
        <f>IF(OR(ISBLANK('Precision '!U297),K$3="N"),NA(),'Precision '!U297)</f>
        <v>#N/A</v>
      </c>
      <c r="AY295" s="209" t="e">
        <f>IF(OR(ISBLANK('Precision '!V297),L$3="N"),NA(),'Precision '!V297)</f>
        <v>#N/A</v>
      </c>
      <c r="AZ295" s="209" t="e">
        <f>IF(OR(ISBLANK('Precision '!W297),M$3="N"),NA(),'Precision '!W297)</f>
        <v>#N/A</v>
      </c>
      <c r="BA295" s="209" t="e">
        <f>IF(OR(ISBLANK('Precision '!X297),N$3="N"),NA(),'Precision '!X297)</f>
        <v>#N/A</v>
      </c>
      <c r="BB295" s="209" t="e">
        <f>IF(OR(ISBLANK('Precision '!Y297),O$3="N"),NA(),'Precision '!Y297)</f>
        <v>#N/A</v>
      </c>
      <c r="BC295" s="209" t="e">
        <f>IF(OR(ISBLANK('Precision '!Z297),P$3="N"),NA(),'Precision '!Z297)</f>
        <v>#N/A</v>
      </c>
      <c r="BD295" s="204"/>
      <c r="BE295" s="204"/>
      <c r="BF295" s="204"/>
      <c r="BG295" s="204"/>
      <c r="BH295" s="204"/>
    </row>
    <row r="296" spans="1:60" x14ac:dyDescent="0.2">
      <c r="A296" s="204"/>
      <c r="B296" s="204"/>
      <c r="C296" s="204" t="str">
        <f>IF(AND(ISNUMBER('Precision '!C298),E$2="Y"),'Precision '!C298,"")</f>
        <v/>
      </c>
      <c r="D296" s="204" t="str">
        <f>IF(AND(ISNUMBER('Precision '!D298),F$2="Y"),'Precision '!D298,"")</f>
        <v/>
      </c>
      <c r="E296" s="204" t="str">
        <f>IF(AND(ISNUMBER('Precision '!E298),G$2="Y"),'Precision '!E298,"")</f>
        <v/>
      </c>
      <c r="F296" s="204" t="str">
        <f>IF(AND(ISNUMBER('Precision '!F298),H$2="Y"),'Precision '!F298,"")</f>
        <v/>
      </c>
      <c r="G296" s="204" t="str">
        <f>IF(AND(ISNUMBER('Precision '!G298),I$2="Y"),'Precision '!G298,"")</f>
        <v/>
      </c>
      <c r="H296" s="204" t="str">
        <f>IF(AND(ISNUMBER('Precision '!H298),J$2="Y"),'Precision '!H298,"")</f>
        <v/>
      </c>
      <c r="I296" s="204" t="str">
        <f>IF(AND(ISNUMBER('Precision '!I298),K$2="Y"),'Precision '!I298,"")</f>
        <v/>
      </c>
      <c r="J296" s="204" t="str">
        <f>IF(AND(ISNUMBER('Precision '!J298),L$2="Y"),'Precision '!J298,"")</f>
        <v/>
      </c>
      <c r="K296" s="204" t="str">
        <f>IF(AND(ISNUMBER('Precision '!K298),M$2="Y"),'Precision '!K298,"")</f>
        <v/>
      </c>
      <c r="L296" s="204" t="str">
        <f>IF(AND(ISNUMBER('Precision '!L298),N$2="Y"),'Precision '!L298,"")</f>
        <v/>
      </c>
      <c r="M296" s="204" t="str">
        <f>IF(AND(ISNUMBER('Precision '!M298),O$2="Y"),'Precision '!M298,"")</f>
        <v/>
      </c>
      <c r="N296" s="204" t="str">
        <f>IF(AND(ISNUMBER('Precision '!N298),P$2="Y"),'Precision '!N298,"")</f>
        <v/>
      </c>
      <c r="O296" s="204" t="str">
        <f>IF(AND(ISNUMBER('Precision '!O298),E$3="Y"),'Precision '!O298,"")</f>
        <v/>
      </c>
      <c r="P296" s="204" t="str">
        <f>IF(AND(ISNUMBER('Precision '!P298),F$3="Y"),'Precision '!P298,"")</f>
        <v/>
      </c>
      <c r="Q296" s="204" t="str">
        <f>IF(AND(ISNUMBER('Precision '!Q298),G$3="Y"),'Precision '!Q298,"")</f>
        <v/>
      </c>
      <c r="R296" s="204" t="str">
        <f>IF(AND(ISNUMBER('Precision '!R298),H$3="Y"),'Precision '!R298,"")</f>
        <v/>
      </c>
      <c r="S296" s="204" t="str">
        <f>IF(AND(ISNUMBER('Precision '!S298),I$3="Y"),'Precision '!S298,"")</f>
        <v/>
      </c>
      <c r="T296" s="204" t="str">
        <f>IF(AND(ISNUMBER('Precision '!T298),J$3="Y"),'Precision '!T298,"")</f>
        <v/>
      </c>
      <c r="U296" s="204" t="str">
        <f>IF(AND(ISNUMBER('Precision '!U298),K$3="Y"),'Precision '!U298,"")</f>
        <v/>
      </c>
      <c r="V296" s="204" t="str">
        <f>IF(AND(ISNUMBER('Precision '!V298),L$3="Y"),'Precision '!V298,"")</f>
        <v/>
      </c>
      <c r="W296" s="204" t="str">
        <f>IF(AND(ISNUMBER('Precision '!W298),M$3="Y"),'Precision '!W298,"")</f>
        <v/>
      </c>
      <c r="X296" s="204" t="str">
        <f>IF(AND(ISNUMBER('Precision '!X298),N$3="Y"),'Precision '!X298,"")</f>
        <v/>
      </c>
      <c r="Y296" s="204" t="str">
        <f>IF(AND(ISNUMBER('Precision '!Y298),O$3="Y"),'Precision '!Y298,"")</f>
        <v/>
      </c>
      <c r="Z296" s="204" t="str">
        <f>IF(AND(ISNUMBER('Precision '!Z298),P$3="Y"),'Precision '!Z298,"")</f>
        <v/>
      </c>
      <c r="AA296" s="204"/>
      <c r="AB296" s="204"/>
      <c r="AC296" s="204"/>
      <c r="AD296" s="204"/>
      <c r="AE296" s="300">
        <v>260</v>
      </c>
      <c r="AF296" s="209" t="e">
        <f>IF(OR(ISBLANK('Precision '!C298),E$2="N"),NA(),'Precision '!C298)</f>
        <v>#N/A</v>
      </c>
      <c r="AG296" s="209" t="e">
        <f>IF(OR(ISBLANK('Precision '!D298),F$2="N"),NA(),'Precision '!D298)</f>
        <v>#N/A</v>
      </c>
      <c r="AH296" s="209" t="e">
        <f>IF(OR(ISBLANK('Precision '!E298),G$2="N"),NA(),'Precision '!E298)</f>
        <v>#N/A</v>
      </c>
      <c r="AI296" s="209" t="e">
        <f>IF(OR(ISBLANK('Precision '!F298),H$2="N"),NA(),'Precision '!F298)</f>
        <v>#N/A</v>
      </c>
      <c r="AJ296" s="209" t="e">
        <f>IF(OR(ISBLANK('Precision '!G298),I$2="N"),NA(),'Precision '!G298)</f>
        <v>#N/A</v>
      </c>
      <c r="AK296" s="209" t="e">
        <f>IF(OR(ISBLANK('Precision '!H298),J$2="N"),NA(),'Precision '!H298)</f>
        <v>#N/A</v>
      </c>
      <c r="AL296" s="209" t="e">
        <f>IF(OR(ISBLANK('Precision '!I298),K$2="N"),NA(),'Precision '!I298)</f>
        <v>#N/A</v>
      </c>
      <c r="AM296" s="209" t="e">
        <f>IF(OR(ISBLANK('Precision '!J298),L$2="N"),NA(),'Precision '!J298)</f>
        <v>#N/A</v>
      </c>
      <c r="AN296" s="209" t="e">
        <f>IF(OR(ISBLANK('Precision '!K298),M$2="N"),NA(),'Precision '!K298)</f>
        <v>#N/A</v>
      </c>
      <c r="AO296" s="209" t="e">
        <f>IF(OR(ISBLANK('Precision '!L298),N$2="N"),NA(),'Precision '!L298)</f>
        <v>#N/A</v>
      </c>
      <c r="AP296" s="209" t="e">
        <f>IF(OR(ISBLANK('Precision '!M298),O$2="N"),NA(),'Precision '!M298)</f>
        <v>#N/A</v>
      </c>
      <c r="AQ296" s="209" t="e">
        <f>IF(OR(ISBLANK('Precision '!N298),P$2="N"),NA(),'Precision '!N298)</f>
        <v>#N/A</v>
      </c>
      <c r="AR296" s="209" t="e">
        <f>IF(OR(ISBLANK('Precision '!O298),E$3="N"),NA(),'Precision '!O298)</f>
        <v>#N/A</v>
      </c>
      <c r="AS296" s="209" t="e">
        <f>IF(OR(ISBLANK('Precision '!P298),F$3="N"),NA(),'Precision '!P298)</f>
        <v>#N/A</v>
      </c>
      <c r="AT296" s="209" t="e">
        <f>IF(OR(ISBLANK('Precision '!Q298),G$3="N"),NA(),'Precision '!Q298)</f>
        <v>#N/A</v>
      </c>
      <c r="AU296" s="209" t="e">
        <f>IF(OR(ISBLANK('Precision '!R298),H$3="N"),NA(),'Precision '!R298)</f>
        <v>#N/A</v>
      </c>
      <c r="AV296" s="209" t="e">
        <f>IF(OR(ISBLANK('Precision '!S298),I$3="N"),NA(),'Precision '!S298)</f>
        <v>#N/A</v>
      </c>
      <c r="AW296" s="209" t="e">
        <f>IF(OR(ISBLANK('Precision '!T298),J$3="N"),NA(),'Precision '!T298)</f>
        <v>#N/A</v>
      </c>
      <c r="AX296" s="209" t="e">
        <f>IF(OR(ISBLANK('Precision '!U298),K$3="N"),NA(),'Precision '!U298)</f>
        <v>#N/A</v>
      </c>
      <c r="AY296" s="209" t="e">
        <f>IF(OR(ISBLANK('Precision '!V298),L$3="N"),NA(),'Precision '!V298)</f>
        <v>#N/A</v>
      </c>
      <c r="AZ296" s="209" t="e">
        <f>IF(OR(ISBLANK('Precision '!W298),M$3="N"),NA(),'Precision '!W298)</f>
        <v>#N/A</v>
      </c>
      <c r="BA296" s="209" t="e">
        <f>IF(OR(ISBLANK('Precision '!X298),N$3="N"),NA(),'Precision '!X298)</f>
        <v>#N/A</v>
      </c>
      <c r="BB296" s="209" t="e">
        <f>IF(OR(ISBLANK('Precision '!Y298),O$3="N"),NA(),'Precision '!Y298)</f>
        <v>#N/A</v>
      </c>
      <c r="BC296" s="209" t="e">
        <f>IF(OR(ISBLANK('Precision '!Z298),P$3="N"),NA(),'Precision '!Z298)</f>
        <v>#N/A</v>
      </c>
      <c r="BD296" s="204"/>
      <c r="BE296" s="204"/>
      <c r="BF296" s="204"/>
      <c r="BG296" s="204"/>
      <c r="BH296" s="204"/>
    </row>
    <row r="297" spans="1:60" x14ac:dyDescent="0.2">
      <c r="A297" s="204"/>
      <c r="B297" s="204"/>
      <c r="C297" s="204" t="str">
        <f>IF(AND(ISNUMBER('Precision '!C299),E$2="Y"),'Precision '!C299,"")</f>
        <v/>
      </c>
      <c r="D297" s="204" t="str">
        <f>IF(AND(ISNUMBER('Precision '!D299),F$2="Y"),'Precision '!D299,"")</f>
        <v/>
      </c>
      <c r="E297" s="204" t="str">
        <f>IF(AND(ISNUMBER('Precision '!E299),G$2="Y"),'Precision '!E299,"")</f>
        <v/>
      </c>
      <c r="F297" s="204" t="str">
        <f>IF(AND(ISNUMBER('Precision '!F299),H$2="Y"),'Precision '!F299,"")</f>
        <v/>
      </c>
      <c r="G297" s="204" t="str">
        <f>IF(AND(ISNUMBER('Precision '!G299),I$2="Y"),'Precision '!G299,"")</f>
        <v/>
      </c>
      <c r="H297" s="204" t="str">
        <f>IF(AND(ISNUMBER('Precision '!H299),J$2="Y"),'Precision '!H299,"")</f>
        <v/>
      </c>
      <c r="I297" s="204" t="str">
        <f>IF(AND(ISNUMBER('Precision '!I299),K$2="Y"),'Precision '!I299,"")</f>
        <v/>
      </c>
      <c r="J297" s="204" t="str">
        <f>IF(AND(ISNUMBER('Precision '!J299),L$2="Y"),'Precision '!J299,"")</f>
        <v/>
      </c>
      <c r="K297" s="204" t="str">
        <f>IF(AND(ISNUMBER('Precision '!K299),M$2="Y"),'Precision '!K299,"")</f>
        <v/>
      </c>
      <c r="L297" s="204" t="str">
        <f>IF(AND(ISNUMBER('Precision '!L299),N$2="Y"),'Precision '!L299,"")</f>
        <v/>
      </c>
      <c r="M297" s="204" t="str">
        <f>IF(AND(ISNUMBER('Precision '!M299),O$2="Y"),'Precision '!M299,"")</f>
        <v/>
      </c>
      <c r="N297" s="204" t="str">
        <f>IF(AND(ISNUMBER('Precision '!N299),P$2="Y"),'Precision '!N299,"")</f>
        <v/>
      </c>
      <c r="O297" s="204" t="str">
        <f>IF(AND(ISNUMBER('Precision '!O299),E$3="Y"),'Precision '!O299,"")</f>
        <v/>
      </c>
      <c r="P297" s="204" t="str">
        <f>IF(AND(ISNUMBER('Precision '!P299),F$3="Y"),'Precision '!P299,"")</f>
        <v/>
      </c>
      <c r="Q297" s="204" t="str">
        <f>IF(AND(ISNUMBER('Precision '!Q299),G$3="Y"),'Precision '!Q299,"")</f>
        <v/>
      </c>
      <c r="R297" s="204" t="str">
        <f>IF(AND(ISNUMBER('Precision '!R299),H$3="Y"),'Precision '!R299,"")</f>
        <v/>
      </c>
      <c r="S297" s="204" t="str">
        <f>IF(AND(ISNUMBER('Precision '!S299),I$3="Y"),'Precision '!S299,"")</f>
        <v/>
      </c>
      <c r="T297" s="204" t="str">
        <f>IF(AND(ISNUMBER('Precision '!T299),J$3="Y"),'Precision '!T299,"")</f>
        <v/>
      </c>
      <c r="U297" s="204" t="str">
        <f>IF(AND(ISNUMBER('Precision '!U299),K$3="Y"),'Precision '!U299,"")</f>
        <v/>
      </c>
      <c r="V297" s="204" t="str">
        <f>IF(AND(ISNUMBER('Precision '!V299),L$3="Y"),'Precision '!V299,"")</f>
        <v/>
      </c>
      <c r="W297" s="204" t="str">
        <f>IF(AND(ISNUMBER('Precision '!W299),M$3="Y"),'Precision '!W299,"")</f>
        <v/>
      </c>
      <c r="X297" s="204" t="str">
        <f>IF(AND(ISNUMBER('Precision '!X299),N$3="Y"),'Precision '!X299,"")</f>
        <v/>
      </c>
      <c r="Y297" s="204" t="str">
        <f>IF(AND(ISNUMBER('Precision '!Y299),O$3="Y"),'Precision '!Y299,"")</f>
        <v/>
      </c>
      <c r="Z297" s="204" t="str">
        <f>IF(AND(ISNUMBER('Precision '!Z299),P$3="Y"),'Precision '!Z299,"")</f>
        <v/>
      </c>
      <c r="AA297" s="204"/>
      <c r="AB297" s="204"/>
      <c r="AC297" s="204"/>
      <c r="AD297" s="204"/>
      <c r="AE297" s="300">
        <v>261</v>
      </c>
      <c r="AF297" s="209" t="e">
        <f>IF(OR(ISBLANK('Precision '!C299),E$2="N"),NA(),'Precision '!C299)</f>
        <v>#N/A</v>
      </c>
      <c r="AG297" s="209" t="e">
        <f>IF(OR(ISBLANK('Precision '!D299),F$2="N"),NA(),'Precision '!D299)</f>
        <v>#N/A</v>
      </c>
      <c r="AH297" s="209" t="e">
        <f>IF(OR(ISBLANK('Precision '!E299),G$2="N"),NA(),'Precision '!E299)</f>
        <v>#N/A</v>
      </c>
      <c r="AI297" s="209" t="e">
        <f>IF(OR(ISBLANK('Precision '!F299),H$2="N"),NA(),'Precision '!F299)</f>
        <v>#N/A</v>
      </c>
      <c r="AJ297" s="209" t="e">
        <f>IF(OR(ISBLANK('Precision '!G299),I$2="N"),NA(),'Precision '!G299)</f>
        <v>#N/A</v>
      </c>
      <c r="AK297" s="209" t="e">
        <f>IF(OR(ISBLANK('Precision '!H299),J$2="N"),NA(),'Precision '!H299)</f>
        <v>#N/A</v>
      </c>
      <c r="AL297" s="209" t="e">
        <f>IF(OR(ISBLANK('Precision '!I299),K$2="N"),NA(),'Precision '!I299)</f>
        <v>#N/A</v>
      </c>
      <c r="AM297" s="209" t="e">
        <f>IF(OR(ISBLANK('Precision '!J299),L$2="N"),NA(),'Precision '!J299)</f>
        <v>#N/A</v>
      </c>
      <c r="AN297" s="209" t="e">
        <f>IF(OR(ISBLANK('Precision '!K299),M$2="N"),NA(),'Precision '!K299)</f>
        <v>#N/A</v>
      </c>
      <c r="AO297" s="209" t="e">
        <f>IF(OR(ISBLANK('Precision '!L299),N$2="N"),NA(),'Precision '!L299)</f>
        <v>#N/A</v>
      </c>
      <c r="AP297" s="209" t="e">
        <f>IF(OR(ISBLANK('Precision '!M299),O$2="N"),NA(),'Precision '!M299)</f>
        <v>#N/A</v>
      </c>
      <c r="AQ297" s="209" t="e">
        <f>IF(OR(ISBLANK('Precision '!N299),P$2="N"),NA(),'Precision '!N299)</f>
        <v>#N/A</v>
      </c>
      <c r="AR297" s="209" t="e">
        <f>IF(OR(ISBLANK('Precision '!O299),E$3="N"),NA(),'Precision '!O299)</f>
        <v>#N/A</v>
      </c>
      <c r="AS297" s="209" t="e">
        <f>IF(OR(ISBLANK('Precision '!P299),F$3="N"),NA(),'Precision '!P299)</f>
        <v>#N/A</v>
      </c>
      <c r="AT297" s="209" t="e">
        <f>IF(OR(ISBLANK('Precision '!Q299),G$3="N"),NA(),'Precision '!Q299)</f>
        <v>#N/A</v>
      </c>
      <c r="AU297" s="209" t="e">
        <f>IF(OR(ISBLANK('Precision '!R299),H$3="N"),NA(),'Precision '!R299)</f>
        <v>#N/A</v>
      </c>
      <c r="AV297" s="209" t="e">
        <f>IF(OR(ISBLANK('Precision '!S299),I$3="N"),NA(),'Precision '!S299)</f>
        <v>#N/A</v>
      </c>
      <c r="AW297" s="209" t="e">
        <f>IF(OR(ISBLANK('Precision '!T299),J$3="N"),NA(),'Precision '!T299)</f>
        <v>#N/A</v>
      </c>
      <c r="AX297" s="209" t="e">
        <f>IF(OR(ISBLANK('Precision '!U299),K$3="N"),NA(),'Precision '!U299)</f>
        <v>#N/A</v>
      </c>
      <c r="AY297" s="209" t="e">
        <f>IF(OR(ISBLANK('Precision '!V299),L$3="N"),NA(),'Precision '!V299)</f>
        <v>#N/A</v>
      </c>
      <c r="AZ297" s="209" t="e">
        <f>IF(OR(ISBLANK('Precision '!W299),M$3="N"),NA(),'Precision '!W299)</f>
        <v>#N/A</v>
      </c>
      <c r="BA297" s="209" t="e">
        <f>IF(OR(ISBLANK('Precision '!X299),N$3="N"),NA(),'Precision '!X299)</f>
        <v>#N/A</v>
      </c>
      <c r="BB297" s="209" t="e">
        <f>IF(OR(ISBLANK('Precision '!Y299),O$3="N"),NA(),'Precision '!Y299)</f>
        <v>#N/A</v>
      </c>
      <c r="BC297" s="209" t="e">
        <f>IF(OR(ISBLANK('Precision '!Z299),P$3="N"),NA(),'Precision '!Z299)</f>
        <v>#N/A</v>
      </c>
      <c r="BD297" s="204"/>
      <c r="BE297" s="204"/>
      <c r="BF297" s="204"/>
      <c r="BG297" s="204"/>
      <c r="BH297" s="204"/>
    </row>
    <row r="298" spans="1:60" x14ac:dyDescent="0.2">
      <c r="A298" s="204"/>
      <c r="B298" s="204"/>
      <c r="C298" s="204" t="str">
        <f>IF(AND(ISNUMBER('Precision '!C300),E$2="Y"),'Precision '!C300,"")</f>
        <v/>
      </c>
      <c r="D298" s="204" t="str">
        <f>IF(AND(ISNUMBER('Precision '!D300),F$2="Y"),'Precision '!D300,"")</f>
        <v/>
      </c>
      <c r="E298" s="204" t="str">
        <f>IF(AND(ISNUMBER('Precision '!E300),G$2="Y"),'Precision '!E300,"")</f>
        <v/>
      </c>
      <c r="F298" s="204" t="str">
        <f>IF(AND(ISNUMBER('Precision '!F300),H$2="Y"),'Precision '!F300,"")</f>
        <v/>
      </c>
      <c r="G298" s="204" t="str">
        <f>IF(AND(ISNUMBER('Precision '!G300),I$2="Y"),'Precision '!G300,"")</f>
        <v/>
      </c>
      <c r="H298" s="204" t="str">
        <f>IF(AND(ISNUMBER('Precision '!H300),J$2="Y"),'Precision '!H300,"")</f>
        <v/>
      </c>
      <c r="I298" s="204" t="str">
        <f>IF(AND(ISNUMBER('Precision '!I300),K$2="Y"),'Precision '!I300,"")</f>
        <v/>
      </c>
      <c r="J298" s="204" t="str">
        <f>IF(AND(ISNUMBER('Precision '!J300),L$2="Y"),'Precision '!J300,"")</f>
        <v/>
      </c>
      <c r="K298" s="204" t="str">
        <f>IF(AND(ISNUMBER('Precision '!K300),M$2="Y"),'Precision '!K300,"")</f>
        <v/>
      </c>
      <c r="L298" s="204" t="str">
        <f>IF(AND(ISNUMBER('Precision '!L300),N$2="Y"),'Precision '!L300,"")</f>
        <v/>
      </c>
      <c r="M298" s="204" t="str">
        <f>IF(AND(ISNUMBER('Precision '!M300),O$2="Y"),'Precision '!M300,"")</f>
        <v/>
      </c>
      <c r="N298" s="204" t="str">
        <f>IF(AND(ISNUMBER('Precision '!N300),P$2="Y"),'Precision '!N300,"")</f>
        <v/>
      </c>
      <c r="O298" s="204" t="str">
        <f>IF(AND(ISNUMBER('Precision '!O300),E$3="Y"),'Precision '!O300,"")</f>
        <v/>
      </c>
      <c r="P298" s="204" t="str">
        <f>IF(AND(ISNUMBER('Precision '!P300),F$3="Y"),'Precision '!P300,"")</f>
        <v/>
      </c>
      <c r="Q298" s="204" t="str">
        <f>IF(AND(ISNUMBER('Precision '!Q300),G$3="Y"),'Precision '!Q300,"")</f>
        <v/>
      </c>
      <c r="R298" s="204" t="str">
        <f>IF(AND(ISNUMBER('Precision '!R300),H$3="Y"),'Precision '!R300,"")</f>
        <v/>
      </c>
      <c r="S298" s="204" t="str">
        <f>IF(AND(ISNUMBER('Precision '!S300),I$3="Y"),'Precision '!S300,"")</f>
        <v/>
      </c>
      <c r="T298" s="204" t="str">
        <f>IF(AND(ISNUMBER('Precision '!T300),J$3="Y"),'Precision '!T300,"")</f>
        <v/>
      </c>
      <c r="U298" s="204" t="str">
        <f>IF(AND(ISNUMBER('Precision '!U300),K$3="Y"),'Precision '!U300,"")</f>
        <v/>
      </c>
      <c r="V298" s="204" t="str">
        <f>IF(AND(ISNUMBER('Precision '!V300),L$3="Y"),'Precision '!V300,"")</f>
        <v/>
      </c>
      <c r="W298" s="204" t="str">
        <f>IF(AND(ISNUMBER('Precision '!W300),M$3="Y"),'Precision '!W300,"")</f>
        <v/>
      </c>
      <c r="X298" s="204" t="str">
        <f>IF(AND(ISNUMBER('Precision '!X300),N$3="Y"),'Precision '!X300,"")</f>
        <v/>
      </c>
      <c r="Y298" s="204" t="str">
        <f>IF(AND(ISNUMBER('Precision '!Y300),O$3="Y"),'Precision '!Y300,"")</f>
        <v/>
      </c>
      <c r="Z298" s="204" t="str">
        <f>IF(AND(ISNUMBER('Precision '!Z300),P$3="Y"),'Precision '!Z300,"")</f>
        <v/>
      </c>
      <c r="AA298" s="204"/>
      <c r="AB298" s="204"/>
      <c r="AC298" s="204"/>
      <c r="AD298" s="204"/>
      <c r="AE298" s="300">
        <v>262</v>
      </c>
      <c r="AF298" s="209" t="e">
        <f>IF(OR(ISBLANK('Precision '!C300),E$2="N"),NA(),'Precision '!C300)</f>
        <v>#N/A</v>
      </c>
      <c r="AG298" s="209" t="e">
        <f>IF(OR(ISBLANK('Precision '!D300),F$2="N"),NA(),'Precision '!D300)</f>
        <v>#N/A</v>
      </c>
      <c r="AH298" s="209" t="e">
        <f>IF(OR(ISBLANK('Precision '!E300),G$2="N"),NA(),'Precision '!E300)</f>
        <v>#N/A</v>
      </c>
      <c r="AI298" s="209" t="e">
        <f>IF(OR(ISBLANK('Precision '!F300),H$2="N"),NA(),'Precision '!F300)</f>
        <v>#N/A</v>
      </c>
      <c r="AJ298" s="209" t="e">
        <f>IF(OR(ISBLANK('Precision '!G300),I$2="N"),NA(),'Precision '!G300)</f>
        <v>#N/A</v>
      </c>
      <c r="AK298" s="209" t="e">
        <f>IF(OR(ISBLANK('Precision '!H300),J$2="N"),NA(),'Precision '!H300)</f>
        <v>#N/A</v>
      </c>
      <c r="AL298" s="209" t="e">
        <f>IF(OR(ISBLANK('Precision '!I300),K$2="N"),NA(),'Precision '!I300)</f>
        <v>#N/A</v>
      </c>
      <c r="AM298" s="209" t="e">
        <f>IF(OR(ISBLANK('Precision '!J300),L$2="N"),NA(),'Precision '!J300)</f>
        <v>#N/A</v>
      </c>
      <c r="AN298" s="209" t="e">
        <f>IF(OR(ISBLANK('Precision '!K300),M$2="N"),NA(),'Precision '!K300)</f>
        <v>#N/A</v>
      </c>
      <c r="AO298" s="209" t="e">
        <f>IF(OR(ISBLANK('Precision '!L300),N$2="N"),NA(),'Precision '!L300)</f>
        <v>#N/A</v>
      </c>
      <c r="AP298" s="209" t="e">
        <f>IF(OR(ISBLANK('Precision '!M300),O$2="N"),NA(),'Precision '!M300)</f>
        <v>#N/A</v>
      </c>
      <c r="AQ298" s="209" t="e">
        <f>IF(OR(ISBLANK('Precision '!N300),P$2="N"),NA(),'Precision '!N300)</f>
        <v>#N/A</v>
      </c>
      <c r="AR298" s="209" t="e">
        <f>IF(OR(ISBLANK('Precision '!O300),E$3="N"),NA(),'Precision '!O300)</f>
        <v>#N/A</v>
      </c>
      <c r="AS298" s="209" t="e">
        <f>IF(OR(ISBLANK('Precision '!P300),F$3="N"),NA(),'Precision '!P300)</f>
        <v>#N/A</v>
      </c>
      <c r="AT298" s="209" t="e">
        <f>IF(OR(ISBLANK('Precision '!Q300),G$3="N"),NA(),'Precision '!Q300)</f>
        <v>#N/A</v>
      </c>
      <c r="AU298" s="209" t="e">
        <f>IF(OR(ISBLANK('Precision '!R300),H$3="N"),NA(),'Precision '!R300)</f>
        <v>#N/A</v>
      </c>
      <c r="AV298" s="209" t="e">
        <f>IF(OR(ISBLANK('Precision '!S300),I$3="N"),NA(),'Precision '!S300)</f>
        <v>#N/A</v>
      </c>
      <c r="AW298" s="209" t="e">
        <f>IF(OR(ISBLANK('Precision '!T300),J$3="N"),NA(),'Precision '!T300)</f>
        <v>#N/A</v>
      </c>
      <c r="AX298" s="209" t="e">
        <f>IF(OR(ISBLANK('Precision '!U300),K$3="N"),NA(),'Precision '!U300)</f>
        <v>#N/A</v>
      </c>
      <c r="AY298" s="209" t="e">
        <f>IF(OR(ISBLANK('Precision '!V300),L$3="N"),NA(),'Precision '!V300)</f>
        <v>#N/A</v>
      </c>
      <c r="AZ298" s="209" t="e">
        <f>IF(OR(ISBLANK('Precision '!W300),M$3="N"),NA(),'Precision '!W300)</f>
        <v>#N/A</v>
      </c>
      <c r="BA298" s="209" t="e">
        <f>IF(OR(ISBLANK('Precision '!X300),N$3="N"),NA(),'Precision '!X300)</f>
        <v>#N/A</v>
      </c>
      <c r="BB298" s="209" t="e">
        <f>IF(OR(ISBLANK('Precision '!Y300),O$3="N"),NA(),'Precision '!Y300)</f>
        <v>#N/A</v>
      </c>
      <c r="BC298" s="209" t="e">
        <f>IF(OR(ISBLANK('Precision '!Z300),P$3="N"),NA(),'Precision '!Z300)</f>
        <v>#N/A</v>
      </c>
      <c r="BD298" s="204"/>
      <c r="BE298" s="204"/>
      <c r="BF298" s="204"/>
      <c r="BG298" s="204"/>
      <c r="BH298" s="204"/>
    </row>
    <row r="299" spans="1:60" x14ac:dyDescent="0.2">
      <c r="A299" s="204"/>
      <c r="B299" s="204"/>
      <c r="C299" s="204" t="str">
        <f>IF(AND(ISNUMBER('Precision '!C301),E$2="Y"),'Precision '!C301,"")</f>
        <v/>
      </c>
      <c r="D299" s="204" t="str">
        <f>IF(AND(ISNUMBER('Precision '!D301),F$2="Y"),'Precision '!D301,"")</f>
        <v/>
      </c>
      <c r="E299" s="204" t="str">
        <f>IF(AND(ISNUMBER('Precision '!E301),G$2="Y"),'Precision '!E301,"")</f>
        <v/>
      </c>
      <c r="F299" s="204" t="str">
        <f>IF(AND(ISNUMBER('Precision '!F301),H$2="Y"),'Precision '!F301,"")</f>
        <v/>
      </c>
      <c r="G299" s="204" t="str">
        <f>IF(AND(ISNUMBER('Precision '!G301),I$2="Y"),'Precision '!G301,"")</f>
        <v/>
      </c>
      <c r="H299" s="204" t="str">
        <f>IF(AND(ISNUMBER('Precision '!H301),J$2="Y"),'Precision '!H301,"")</f>
        <v/>
      </c>
      <c r="I299" s="204" t="str">
        <f>IF(AND(ISNUMBER('Precision '!I301),K$2="Y"),'Precision '!I301,"")</f>
        <v/>
      </c>
      <c r="J299" s="204" t="str">
        <f>IF(AND(ISNUMBER('Precision '!J301),L$2="Y"),'Precision '!J301,"")</f>
        <v/>
      </c>
      <c r="K299" s="204" t="str">
        <f>IF(AND(ISNUMBER('Precision '!K301),M$2="Y"),'Precision '!K301,"")</f>
        <v/>
      </c>
      <c r="L299" s="204" t="str">
        <f>IF(AND(ISNUMBER('Precision '!L301),N$2="Y"),'Precision '!L301,"")</f>
        <v/>
      </c>
      <c r="M299" s="204" t="str">
        <f>IF(AND(ISNUMBER('Precision '!M301),O$2="Y"),'Precision '!M301,"")</f>
        <v/>
      </c>
      <c r="N299" s="204" t="str">
        <f>IF(AND(ISNUMBER('Precision '!N301),P$2="Y"),'Precision '!N301,"")</f>
        <v/>
      </c>
      <c r="O299" s="204" t="str">
        <f>IF(AND(ISNUMBER('Precision '!O301),E$3="Y"),'Precision '!O301,"")</f>
        <v/>
      </c>
      <c r="P299" s="204" t="str">
        <f>IF(AND(ISNUMBER('Precision '!P301),F$3="Y"),'Precision '!P301,"")</f>
        <v/>
      </c>
      <c r="Q299" s="204" t="str">
        <f>IF(AND(ISNUMBER('Precision '!Q301),G$3="Y"),'Precision '!Q301,"")</f>
        <v/>
      </c>
      <c r="R299" s="204" t="str">
        <f>IF(AND(ISNUMBER('Precision '!R301),H$3="Y"),'Precision '!R301,"")</f>
        <v/>
      </c>
      <c r="S299" s="204" t="str">
        <f>IF(AND(ISNUMBER('Precision '!S301),I$3="Y"),'Precision '!S301,"")</f>
        <v/>
      </c>
      <c r="T299" s="204" t="str">
        <f>IF(AND(ISNUMBER('Precision '!T301),J$3="Y"),'Precision '!T301,"")</f>
        <v/>
      </c>
      <c r="U299" s="204" t="str">
        <f>IF(AND(ISNUMBER('Precision '!U301),K$3="Y"),'Precision '!U301,"")</f>
        <v/>
      </c>
      <c r="V299" s="204" t="str">
        <f>IF(AND(ISNUMBER('Precision '!V301),L$3="Y"),'Precision '!V301,"")</f>
        <v/>
      </c>
      <c r="W299" s="204" t="str">
        <f>IF(AND(ISNUMBER('Precision '!W301),M$3="Y"),'Precision '!W301,"")</f>
        <v/>
      </c>
      <c r="X299" s="204" t="str">
        <f>IF(AND(ISNUMBER('Precision '!X301),N$3="Y"),'Precision '!X301,"")</f>
        <v/>
      </c>
      <c r="Y299" s="204" t="str">
        <f>IF(AND(ISNUMBER('Precision '!Y301),O$3="Y"),'Precision '!Y301,"")</f>
        <v/>
      </c>
      <c r="Z299" s="204" t="str">
        <f>IF(AND(ISNUMBER('Precision '!Z301),P$3="Y"),'Precision '!Z301,"")</f>
        <v/>
      </c>
      <c r="AA299" s="204"/>
      <c r="AB299" s="204"/>
      <c r="AC299" s="204"/>
      <c r="AD299" s="204"/>
      <c r="AE299" s="300">
        <v>263</v>
      </c>
      <c r="AF299" s="209" t="e">
        <f>IF(OR(ISBLANK('Precision '!C301),E$2="N"),NA(),'Precision '!C301)</f>
        <v>#N/A</v>
      </c>
      <c r="AG299" s="209" t="e">
        <f>IF(OR(ISBLANK('Precision '!D301),F$2="N"),NA(),'Precision '!D301)</f>
        <v>#N/A</v>
      </c>
      <c r="AH299" s="209" t="e">
        <f>IF(OR(ISBLANK('Precision '!E301),G$2="N"),NA(),'Precision '!E301)</f>
        <v>#N/A</v>
      </c>
      <c r="AI299" s="209" t="e">
        <f>IF(OR(ISBLANK('Precision '!F301),H$2="N"),NA(),'Precision '!F301)</f>
        <v>#N/A</v>
      </c>
      <c r="AJ299" s="209" t="e">
        <f>IF(OR(ISBLANK('Precision '!G301),I$2="N"),NA(),'Precision '!G301)</f>
        <v>#N/A</v>
      </c>
      <c r="AK299" s="209" t="e">
        <f>IF(OR(ISBLANK('Precision '!H301),J$2="N"),NA(),'Precision '!H301)</f>
        <v>#N/A</v>
      </c>
      <c r="AL299" s="209" t="e">
        <f>IF(OR(ISBLANK('Precision '!I301),K$2="N"),NA(),'Precision '!I301)</f>
        <v>#N/A</v>
      </c>
      <c r="AM299" s="209" t="e">
        <f>IF(OR(ISBLANK('Precision '!J301),L$2="N"),NA(),'Precision '!J301)</f>
        <v>#N/A</v>
      </c>
      <c r="AN299" s="209" t="e">
        <f>IF(OR(ISBLANK('Precision '!K301),M$2="N"),NA(),'Precision '!K301)</f>
        <v>#N/A</v>
      </c>
      <c r="AO299" s="209" t="e">
        <f>IF(OR(ISBLANK('Precision '!L301),N$2="N"),NA(),'Precision '!L301)</f>
        <v>#N/A</v>
      </c>
      <c r="AP299" s="209" t="e">
        <f>IF(OR(ISBLANK('Precision '!M301),O$2="N"),NA(),'Precision '!M301)</f>
        <v>#N/A</v>
      </c>
      <c r="AQ299" s="209" t="e">
        <f>IF(OR(ISBLANK('Precision '!N301),P$2="N"),NA(),'Precision '!N301)</f>
        <v>#N/A</v>
      </c>
      <c r="AR299" s="209" t="e">
        <f>IF(OR(ISBLANK('Precision '!O301),E$3="N"),NA(),'Precision '!O301)</f>
        <v>#N/A</v>
      </c>
      <c r="AS299" s="209" t="e">
        <f>IF(OR(ISBLANK('Precision '!P301),F$3="N"),NA(),'Precision '!P301)</f>
        <v>#N/A</v>
      </c>
      <c r="AT299" s="209" t="e">
        <f>IF(OR(ISBLANK('Precision '!Q301),G$3="N"),NA(),'Precision '!Q301)</f>
        <v>#N/A</v>
      </c>
      <c r="AU299" s="209" t="e">
        <f>IF(OR(ISBLANK('Precision '!R301),H$3="N"),NA(),'Precision '!R301)</f>
        <v>#N/A</v>
      </c>
      <c r="AV299" s="209" t="e">
        <f>IF(OR(ISBLANK('Precision '!S301),I$3="N"),NA(),'Precision '!S301)</f>
        <v>#N/A</v>
      </c>
      <c r="AW299" s="209" t="e">
        <f>IF(OR(ISBLANK('Precision '!T301),J$3="N"),NA(),'Precision '!T301)</f>
        <v>#N/A</v>
      </c>
      <c r="AX299" s="209" t="e">
        <f>IF(OR(ISBLANK('Precision '!U301),K$3="N"),NA(),'Precision '!U301)</f>
        <v>#N/A</v>
      </c>
      <c r="AY299" s="209" t="e">
        <f>IF(OR(ISBLANK('Precision '!V301),L$3="N"),NA(),'Precision '!V301)</f>
        <v>#N/A</v>
      </c>
      <c r="AZ299" s="209" t="e">
        <f>IF(OR(ISBLANK('Precision '!W301),M$3="N"),NA(),'Precision '!W301)</f>
        <v>#N/A</v>
      </c>
      <c r="BA299" s="209" t="e">
        <f>IF(OR(ISBLANK('Precision '!X301),N$3="N"),NA(),'Precision '!X301)</f>
        <v>#N/A</v>
      </c>
      <c r="BB299" s="209" t="e">
        <f>IF(OR(ISBLANK('Precision '!Y301),O$3="N"),NA(),'Precision '!Y301)</f>
        <v>#N/A</v>
      </c>
      <c r="BC299" s="209" t="e">
        <f>IF(OR(ISBLANK('Precision '!Z301),P$3="N"),NA(),'Precision '!Z301)</f>
        <v>#N/A</v>
      </c>
      <c r="BD299" s="204"/>
      <c r="BE299" s="204"/>
      <c r="BF299" s="204"/>
      <c r="BG299" s="204"/>
      <c r="BH299" s="204"/>
    </row>
    <row r="300" spans="1:60" x14ac:dyDescent="0.2">
      <c r="A300" s="204"/>
      <c r="B300" s="204"/>
      <c r="C300" s="204" t="str">
        <f>IF(AND(ISNUMBER('Precision '!C302),E$2="Y"),'Precision '!C302,"")</f>
        <v/>
      </c>
      <c r="D300" s="204" t="str">
        <f>IF(AND(ISNUMBER('Precision '!D302),F$2="Y"),'Precision '!D302,"")</f>
        <v/>
      </c>
      <c r="E300" s="204" t="str">
        <f>IF(AND(ISNUMBER('Precision '!E302),G$2="Y"),'Precision '!E302,"")</f>
        <v/>
      </c>
      <c r="F300" s="204" t="str">
        <f>IF(AND(ISNUMBER('Precision '!F302),H$2="Y"),'Precision '!F302,"")</f>
        <v/>
      </c>
      <c r="G300" s="204" t="str">
        <f>IF(AND(ISNUMBER('Precision '!G302),I$2="Y"),'Precision '!G302,"")</f>
        <v/>
      </c>
      <c r="H300" s="204" t="str">
        <f>IF(AND(ISNUMBER('Precision '!H302),J$2="Y"),'Precision '!H302,"")</f>
        <v/>
      </c>
      <c r="I300" s="204" t="str">
        <f>IF(AND(ISNUMBER('Precision '!I302),K$2="Y"),'Precision '!I302,"")</f>
        <v/>
      </c>
      <c r="J300" s="204" t="str">
        <f>IF(AND(ISNUMBER('Precision '!J302),L$2="Y"),'Precision '!J302,"")</f>
        <v/>
      </c>
      <c r="K300" s="204" t="str">
        <f>IF(AND(ISNUMBER('Precision '!K302),M$2="Y"),'Precision '!K302,"")</f>
        <v/>
      </c>
      <c r="L300" s="204" t="str">
        <f>IF(AND(ISNUMBER('Precision '!L302),N$2="Y"),'Precision '!L302,"")</f>
        <v/>
      </c>
      <c r="M300" s="204" t="str">
        <f>IF(AND(ISNUMBER('Precision '!M302),O$2="Y"),'Precision '!M302,"")</f>
        <v/>
      </c>
      <c r="N300" s="204" t="str">
        <f>IF(AND(ISNUMBER('Precision '!N302),P$2="Y"),'Precision '!N302,"")</f>
        <v/>
      </c>
      <c r="O300" s="204" t="str">
        <f>IF(AND(ISNUMBER('Precision '!O302),E$3="Y"),'Precision '!O302,"")</f>
        <v/>
      </c>
      <c r="P300" s="204" t="str">
        <f>IF(AND(ISNUMBER('Precision '!P302),F$3="Y"),'Precision '!P302,"")</f>
        <v/>
      </c>
      <c r="Q300" s="204" t="str">
        <f>IF(AND(ISNUMBER('Precision '!Q302),G$3="Y"),'Precision '!Q302,"")</f>
        <v/>
      </c>
      <c r="R300" s="204" t="str">
        <f>IF(AND(ISNUMBER('Precision '!R302),H$3="Y"),'Precision '!R302,"")</f>
        <v/>
      </c>
      <c r="S300" s="204" t="str">
        <f>IF(AND(ISNUMBER('Precision '!S302),I$3="Y"),'Precision '!S302,"")</f>
        <v/>
      </c>
      <c r="T300" s="204" t="str">
        <f>IF(AND(ISNUMBER('Precision '!T302),J$3="Y"),'Precision '!T302,"")</f>
        <v/>
      </c>
      <c r="U300" s="204" t="str">
        <f>IF(AND(ISNUMBER('Precision '!U302),K$3="Y"),'Precision '!U302,"")</f>
        <v/>
      </c>
      <c r="V300" s="204" t="str">
        <f>IF(AND(ISNUMBER('Precision '!V302),L$3="Y"),'Precision '!V302,"")</f>
        <v/>
      </c>
      <c r="W300" s="204" t="str">
        <f>IF(AND(ISNUMBER('Precision '!W302),M$3="Y"),'Precision '!W302,"")</f>
        <v/>
      </c>
      <c r="X300" s="204" t="str">
        <f>IF(AND(ISNUMBER('Precision '!X302),N$3="Y"),'Precision '!X302,"")</f>
        <v/>
      </c>
      <c r="Y300" s="204" t="str">
        <f>IF(AND(ISNUMBER('Precision '!Y302),O$3="Y"),'Precision '!Y302,"")</f>
        <v/>
      </c>
      <c r="Z300" s="204" t="str">
        <f>IF(AND(ISNUMBER('Precision '!Z302),P$3="Y"),'Precision '!Z302,"")</f>
        <v/>
      </c>
      <c r="AA300" s="204"/>
      <c r="AB300" s="204"/>
      <c r="AC300" s="204"/>
      <c r="AD300" s="204"/>
      <c r="AE300" s="300">
        <v>264</v>
      </c>
      <c r="AF300" s="209" t="e">
        <f>IF(OR(ISBLANK('Precision '!C302),E$2="N"),NA(),'Precision '!C302)</f>
        <v>#N/A</v>
      </c>
      <c r="AG300" s="209" t="e">
        <f>IF(OR(ISBLANK('Precision '!D302),F$2="N"),NA(),'Precision '!D302)</f>
        <v>#N/A</v>
      </c>
      <c r="AH300" s="209" t="e">
        <f>IF(OR(ISBLANK('Precision '!E302),G$2="N"),NA(),'Precision '!E302)</f>
        <v>#N/A</v>
      </c>
      <c r="AI300" s="209" t="e">
        <f>IF(OR(ISBLANK('Precision '!F302),H$2="N"),NA(),'Precision '!F302)</f>
        <v>#N/A</v>
      </c>
      <c r="AJ300" s="209" t="e">
        <f>IF(OR(ISBLANK('Precision '!G302),I$2="N"),NA(),'Precision '!G302)</f>
        <v>#N/A</v>
      </c>
      <c r="AK300" s="209" t="e">
        <f>IF(OR(ISBLANK('Precision '!H302),J$2="N"),NA(),'Precision '!H302)</f>
        <v>#N/A</v>
      </c>
      <c r="AL300" s="209" t="e">
        <f>IF(OR(ISBLANK('Precision '!I302),K$2="N"),NA(),'Precision '!I302)</f>
        <v>#N/A</v>
      </c>
      <c r="AM300" s="209" t="e">
        <f>IF(OR(ISBLANK('Precision '!J302),L$2="N"),NA(),'Precision '!J302)</f>
        <v>#N/A</v>
      </c>
      <c r="AN300" s="209" t="e">
        <f>IF(OR(ISBLANK('Precision '!K302),M$2="N"),NA(),'Precision '!K302)</f>
        <v>#N/A</v>
      </c>
      <c r="AO300" s="209" t="e">
        <f>IF(OR(ISBLANK('Precision '!L302),N$2="N"),NA(),'Precision '!L302)</f>
        <v>#N/A</v>
      </c>
      <c r="AP300" s="209" t="e">
        <f>IF(OR(ISBLANK('Precision '!M302),O$2="N"),NA(),'Precision '!M302)</f>
        <v>#N/A</v>
      </c>
      <c r="AQ300" s="209" t="e">
        <f>IF(OR(ISBLANK('Precision '!N302),P$2="N"),NA(),'Precision '!N302)</f>
        <v>#N/A</v>
      </c>
      <c r="AR300" s="209" t="e">
        <f>IF(OR(ISBLANK('Precision '!O302),E$3="N"),NA(),'Precision '!O302)</f>
        <v>#N/A</v>
      </c>
      <c r="AS300" s="209" t="e">
        <f>IF(OR(ISBLANK('Precision '!P302),F$3="N"),NA(),'Precision '!P302)</f>
        <v>#N/A</v>
      </c>
      <c r="AT300" s="209" t="e">
        <f>IF(OR(ISBLANK('Precision '!Q302),G$3="N"),NA(),'Precision '!Q302)</f>
        <v>#N/A</v>
      </c>
      <c r="AU300" s="209" t="e">
        <f>IF(OR(ISBLANK('Precision '!R302),H$3="N"),NA(),'Precision '!R302)</f>
        <v>#N/A</v>
      </c>
      <c r="AV300" s="209" t="e">
        <f>IF(OR(ISBLANK('Precision '!S302),I$3="N"),NA(),'Precision '!S302)</f>
        <v>#N/A</v>
      </c>
      <c r="AW300" s="209" t="e">
        <f>IF(OR(ISBLANK('Precision '!T302),J$3="N"),NA(),'Precision '!T302)</f>
        <v>#N/A</v>
      </c>
      <c r="AX300" s="209" t="e">
        <f>IF(OR(ISBLANK('Precision '!U302),K$3="N"),NA(),'Precision '!U302)</f>
        <v>#N/A</v>
      </c>
      <c r="AY300" s="209" t="e">
        <f>IF(OR(ISBLANK('Precision '!V302),L$3="N"),NA(),'Precision '!V302)</f>
        <v>#N/A</v>
      </c>
      <c r="AZ300" s="209" t="e">
        <f>IF(OR(ISBLANK('Precision '!W302),M$3="N"),NA(),'Precision '!W302)</f>
        <v>#N/A</v>
      </c>
      <c r="BA300" s="209" t="e">
        <f>IF(OR(ISBLANK('Precision '!X302),N$3="N"),NA(),'Precision '!X302)</f>
        <v>#N/A</v>
      </c>
      <c r="BB300" s="209" t="e">
        <f>IF(OR(ISBLANK('Precision '!Y302),O$3="N"),NA(),'Precision '!Y302)</f>
        <v>#N/A</v>
      </c>
      <c r="BC300" s="209" t="e">
        <f>IF(OR(ISBLANK('Precision '!Z302),P$3="N"),NA(),'Precision '!Z302)</f>
        <v>#N/A</v>
      </c>
      <c r="BD300" s="204"/>
      <c r="BE300" s="204"/>
      <c r="BF300" s="204"/>
      <c r="BG300" s="204"/>
      <c r="BH300" s="204"/>
    </row>
    <row r="301" spans="1:60" x14ac:dyDescent="0.2">
      <c r="A301" s="204"/>
      <c r="B301" s="204"/>
      <c r="C301" s="204" t="str">
        <f>IF(AND(ISNUMBER('Precision '!C303),E$2="Y"),'Precision '!C303,"")</f>
        <v/>
      </c>
      <c r="D301" s="204" t="str">
        <f>IF(AND(ISNUMBER('Precision '!D303),F$2="Y"),'Precision '!D303,"")</f>
        <v/>
      </c>
      <c r="E301" s="204" t="str">
        <f>IF(AND(ISNUMBER('Precision '!E303),G$2="Y"),'Precision '!E303,"")</f>
        <v/>
      </c>
      <c r="F301" s="204" t="str">
        <f>IF(AND(ISNUMBER('Precision '!F303),H$2="Y"),'Precision '!F303,"")</f>
        <v/>
      </c>
      <c r="G301" s="204" t="str">
        <f>IF(AND(ISNUMBER('Precision '!G303),I$2="Y"),'Precision '!G303,"")</f>
        <v/>
      </c>
      <c r="H301" s="204" t="str">
        <f>IF(AND(ISNUMBER('Precision '!H303),J$2="Y"),'Precision '!H303,"")</f>
        <v/>
      </c>
      <c r="I301" s="204" t="str">
        <f>IF(AND(ISNUMBER('Precision '!I303),K$2="Y"),'Precision '!I303,"")</f>
        <v/>
      </c>
      <c r="J301" s="204" t="str">
        <f>IF(AND(ISNUMBER('Precision '!J303),L$2="Y"),'Precision '!J303,"")</f>
        <v/>
      </c>
      <c r="K301" s="204" t="str">
        <f>IF(AND(ISNUMBER('Precision '!K303),M$2="Y"),'Precision '!K303,"")</f>
        <v/>
      </c>
      <c r="L301" s="204" t="str">
        <f>IF(AND(ISNUMBER('Precision '!L303),N$2="Y"),'Precision '!L303,"")</f>
        <v/>
      </c>
      <c r="M301" s="204" t="str">
        <f>IF(AND(ISNUMBER('Precision '!M303),O$2="Y"),'Precision '!M303,"")</f>
        <v/>
      </c>
      <c r="N301" s="204" t="str">
        <f>IF(AND(ISNUMBER('Precision '!N303),P$2="Y"),'Precision '!N303,"")</f>
        <v/>
      </c>
      <c r="O301" s="204" t="str">
        <f>IF(AND(ISNUMBER('Precision '!O303),E$3="Y"),'Precision '!O303,"")</f>
        <v/>
      </c>
      <c r="P301" s="204" t="str">
        <f>IF(AND(ISNUMBER('Precision '!P303),F$3="Y"),'Precision '!P303,"")</f>
        <v/>
      </c>
      <c r="Q301" s="204" t="str">
        <f>IF(AND(ISNUMBER('Precision '!Q303),G$3="Y"),'Precision '!Q303,"")</f>
        <v/>
      </c>
      <c r="R301" s="204" t="str">
        <f>IF(AND(ISNUMBER('Precision '!R303),H$3="Y"),'Precision '!R303,"")</f>
        <v/>
      </c>
      <c r="S301" s="204" t="str">
        <f>IF(AND(ISNUMBER('Precision '!S303),I$3="Y"),'Precision '!S303,"")</f>
        <v/>
      </c>
      <c r="T301" s="204" t="str">
        <f>IF(AND(ISNUMBER('Precision '!T303),J$3="Y"),'Precision '!T303,"")</f>
        <v/>
      </c>
      <c r="U301" s="204" t="str">
        <f>IF(AND(ISNUMBER('Precision '!U303),K$3="Y"),'Precision '!U303,"")</f>
        <v/>
      </c>
      <c r="V301" s="204" t="str">
        <f>IF(AND(ISNUMBER('Precision '!V303),L$3="Y"),'Precision '!V303,"")</f>
        <v/>
      </c>
      <c r="W301" s="204" t="str">
        <f>IF(AND(ISNUMBER('Precision '!W303),M$3="Y"),'Precision '!W303,"")</f>
        <v/>
      </c>
      <c r="X301" s="204" t="str">
        <f>IF(AND(ISNUMBER('Precision '!X303),N$3="Y"),'Precision '!X303,"")</f>
        <v/>
      </c>
      <c r="Y301" s="204" t="str">
        <f>IF(AND(ISNUMBER('Precision '!Y303),O$3="Y"),'Precision '!Y303,"")</f>
        <v/>
      </c>
      <c r="Z301" s="204" t="str">
        <f>IF(AND(ISNUMBER('Precision '!Z303),P$3="Y"),'Precision '!Z303,"")</f>
        <v/>
      </c>
      <c r="AA301" s="204"/>
      <c r="AB301" s="204"/>
      <c r="AC301" s="204"/>
      <c r="AD301" s="204"/>
      <c r="AE301" s="300">
        <v>265</v>
      </c>
      <c r="AF301" s="209" t="e">
        <f>IF(OR(ISBLANK('Precision '!C303),E$2="N"),NA(),'Precision '!C303)</f>
        <v>#N/A</v>
      </c>
      <c r="AG301" s="209" t="e">
        <f>IF(OR(ISBLANK('Precision '!D303),F$2="N"),NA(),'Precision '!D303)</f>
        <v>#N/A</v>
      </c>
      <c r="AH301" s="209" t="e">
        <f>IF(OR(ISBLANK('Precision '!E303),G$2="N"),NA(),'Precision '!E303)</f>
        <v>#N/A</v>
      </c>
      <c r="AI301" s="209" t="e">
        <f>IF(OR(ISBLANK('Precision '!F303),H$2="N"),NA(),'Precision '!F303)</f>
        <v>#N/A</v>
      </c>
      <c r="AJ301" s="209" t="e">
        <f>IF(OR(ISBLANK('Precision '!G303),I$2="N"),NA(),'Precision '!G303)</f>
        <v>#N/A</v>
      </c>
      <c r="AK301" s="209" t="e">
        <f>IF(OR(ISBLANK('Precision '!H303),J$2="N"),NA(),'Precision '!H303)</f>
        <v>#N/A</v>
      </c>
      <c r="AL301" s="209" t="e">
        <f>IF(OR(ISBLANK('Precision '!I303),K$2="N"),NA(),'Precision '!I303)</f>
        <v>#N/A</v>
      </c>
      <c r="AM301" s="209" t="e">
        <f>IF(OR(ISBLANK('Precision '!J303),L$2="N"),NA(),'Precision '!J303)</f>
        <v>#N/A</v>
      </c>
      <c r="AN301" s="209" t="e">
        <f>IF(OR(ISBLANK('Precision '!K303),M$2="N"),NA(),'Precision '!K303)</f>
        <v>#N/A</v>
      </c>
      <c r="AO301" s="209" t="e">
        <f>IF(OR(ISBLANK('Precision '!L303),N$2="N"),NA(),'Precision '!L303)</f>
        <v>#N/A</v>
      </c>
      <c r="AP301" s="209" t="e">
        <f>IF(OR(ISBLANK('Precision '!M303),O$2="N"),NA(),'Precision '!M303)</f>
        <v>#N/A</v>
      </c>
      <c r="AQ301" s="209" t="e">
        <f>IF(OR(ISBLANK('Precision '!N303),P$2="N"),NA(),'Precision '!N303)</f>
        <v>#N/A</v>
      </c>
      <c r="AR301" s="209" t="e">
        <f>IF(OR(ISBLANK('Precision '!O303),E$3="N"),NA(),'Precision '!O303)</f>
        <v>#N/A</v>
      </c>
      <c r="AS301" s="209" t="e">
        <f>IF(OR(ISBLANK('Precision '!P303),F$3="N"),NA(),'Precision '!P303)</f>
        <v>#N/A</v>
      </c>
      <c r="AT301" s="209" t="e">
        <f>IF(OR(ISBLANK('Precision '!Q303),G$3="N"),NA(),'Precision '!Q303)</f>
        <v>#N/A</v>
      </c>
      <c r="AU301" s="209" t="e">
        <f>IF(OR(ISBLANK('Precision '!R303),H$3="N"),NA(),'Precision '!R303)</f>
        <v>#N/A</v>
      </c>
      <c r="AV301" s="209" t="e">
        <f>IF(OR(ISBLANK('Precision '!S303),I$3="N"),NA(),'Precision '!S303)</f>
        <v>#N/A</v>
      </c>
      <c r="AW301" s="209" t="e">
        <f>IF(OR(ISBLANK('Precision '!T303),J$3="N"),NA(),'Precision '!T303)</f>
        <v>#N/A</v>
      </c>
      <c r="AX301" s="209" t="e">
        <f>IF(OR(ISBLANK('Precision '!U303),K$3="N"),NA(),'Precision '!U303)</f>
        <v>#N/A</v>
      </c>
      <c r="AY301" s="209" t="e">
        <f>IF(OR(ISBLANK('Precision '!V303),L$3="N"),NA(),'Precision '!V303)</f>
        <v>#N/A</v>
      </c>
      <c r="AZ301" s="209" t="e">
        <f>IF(OR(ISBLANK('Precision '!W303),M$3="N"),NA(),'Precision '!W303)</f>
        <v>#N/A</v>
      </c>
      <c r="BA301" s="209" t="e">
        <f>IF(OR(ISBLANK('Precision '!X303),N$3="N"),NA(),'Precision '!X303)</f>
        <v>#N/A</v>
      </c>
      <c r="BB301" s="209" t="e">
        <f>IF(OR(ISBLANK('Precision '!Y303),O$3="N"),NA(),'Precision '!Y303)</f>
        <v>#N/A</v>
      </c>
      <c r="BC301" s="209" t="e">
        <f>IF(OR(ISBLANK('Precision '!Z303),P$3="N"),NA(),'Precision '!Z303)</f>
        <v>#N/A</v>
      </c>
      <c r="BD301" s="204"/>
      <c r="BE301" s="204"/>
      <c r="BF301" s="204"/>
      <c r="BG301" s="204"/>
      <c r="BH301" s="204"/>
    </row>
    <row r="302" spans="1:60" x14ac:dyDescent="0.2">
      <c r="A302" s="204"/>
      <c r="B302" s="204"/>
      <c r="C302" s="204" t="str">
        <f>IF(AND(ISNUMBER('Precision '!C304),E$2="Y"),'Precision '!C304,"")</f>
        <v/>
      </c>
      <c r="D302" s="204" t="str">
        <f>IF(AND(ISNUMBER('Precision '!D304),F$2="Y"),'Precision '!D304,"")</f>
        <v/>
      </c>
      <c r="E302" s="204" t="str">
        <f>IF(AND(ISNUMBER('Precision '!E304),G$2="Y"),'Precision '!E304,"")</f>
        <v/>
      </c>
      <c r="F302" s="204" t="str">
        <f>IF(AND(ISNUMBER('Precision '!F304),H$2="Y"),'Precision '!F304,"")</f>
        <v/>
      </c>
      <c r="G302" s="204" t="str">
        <f>IF(AND(ISNUMBER('Precision '!G304),I$2="Y"),'Precision '!G304,"")</f>
        <v/>
      </c>
      <c r="H302" s="204" t="str">
        <f>IF(AND(ISNUMBER('Precision '!H304),J$2="Y"),'Precision '!H304,"")</f>
        <v/>
      </c>
      <c r="I302" s="204" t="str">
        <f>IF(AND(ISNUMBER('Precision '!I304),K$2="Y"),'Precision '!I304,"")</f>
        <v/>
      </c>
      <c r="J302" s="204" t="str">
        <f>IF(AND(ISNUMBER('Precision '!J304),L$2="Y"),'Precision '!J304,"")</f>
        <v/>
      </c>
      <c r="K302" s="204" t="str">
        <f>IF(AND(ISNUMBER('Precision '!K304),M$2="Y"),'Precision '!K304,"")</f>
        <v/>
      </c>
      <c r="L302" s="204" t="str">
        <f>IF(AND(ISNUMBER('Precision '!L304),N$2="Y"),'Precision '!L304,"")</f>
        <v/>
      </c>
      <c r="M302" s="204" t="str">
        <f>IF(AND(ISNUMBER('Precision '!M304),O$2="Y"),'Precision '!M304,"")</f>
        <v/>
      </c>
      <c r="N302" s="204" t="str">
        <f>IF(AND(ISNUMBER('Precision '!N304),P$2="Y"),'Precision '!N304,"")</f>
        <v/>
      </c>
      <c r="O302" s="204" t="str">
        <f>IF(AND(ISNUMBER('Precision '!O304),E$3="Y"),'Precision '!O304,"")</f>
        <v/>
      </c>
      <c r="P302" s="204" t="str">
        <f>IF(AND(ISNUMBER('Precision '!P304),F$3="Y"),'Precision '!P304,"")</f>
        <v/>
      </c>
      <c r="Q302" s="204" t="str">
        <f>IF(AND(ISNUMBER('Precision '!Q304),G$3="Y"),'Precision '!Q304,"")</f>
        <v/>
      </c>
      <c r="R302" s="204" t="str">
        <f>IF(AND(ISNUMBER('Precision '!R304),H$3="Y"),'Precision '!R304,"")</f>
        <v/>
      </c>
      <c r="S302" s="204" t="str">
        <f>IF(AND(ISNUMBER('Precision '!S304),I$3="Y"),'Precision '!S304,"")</f>
        <v/>
      </c>
      <c r="T302" s="204" t="str">
        <f>IF(AND(ISNUMBER('Precision '!T304),J$3="Y"),'Precision '!T304,"")</f>
        <v/>
      </c>
      <c r="U302" s="204" t="str">
        <f>IF(AND(ISNUMBER('Precision '!U304),K$3="Y"),'Precision '!U304,"")</f>
        <v/>
      </c>
      <c r="V302" s="204" t="str">
        <f>IF(AND(ISNUMBER('Precision '!V304),L$3="Y"),'Precision '!V304,"")</f>
        <v/>
      </c>
      <c r="W302" s="204" t="str">
        <f>IF(AND(ISNUMBER('Precision '!W304),M$3="Y"),'Precision '!W304,"")</f>
        <v/>
      </c>
      <c r="X302" s="204" t="str">
        <f>IF(AND(ISNUMBER('Precision '!X304),N$3="Y"),'Precision '!X304,"")</f>
        <v/>
      </c>
      <c r="Y302" s="204" t="str">
        <f>IF(AND(ISNUMBER('Precision '!Y304),O$3="Y"),'Precision '!Y304,"")</f>
        <v/>
      </c>
      <c r="Z302" s="204" t="str">
        <f>IF(AND(ISNUMBER('Precision '!Z304),P$3="Y"),'Precision '!Z304,"")</f>
        <v/>
      </c>
      <c r="AA302" s="204"/>
      <c r="AB302" s="204"/>
      <c r="AC302" s="204"/>
      <c r="AD302" s="204"/>
      <c r="AE302" s="300">
        <v>266</v>
      </c>
      <c r="AF302" s="209" t="e">
        <f>IF(OR(ISBLANK('Precision '!C304),E$2="N"),NA(),'Precision '!C304)</f>
        <v>#N/A</v>
      </c>
      <c r="AG302" s="209" t="e">
        <f>IF(OR(ISBLANK('Precision '!D304),F$2="N"),NA(),'Precision '!D304)</f>
        <v>#N/A</v>
      </c>
      <c r="AH302" s="209" t="e">
        <f>IF(OR(ISBLANK('Precision '!E304),G$2="N"),NA(),'Precision '!E304)</f>
        <v>#N/A</v>
      </c>
      <c r="AI302" s="209" t="e">
        <f>IF(OR(ISBLANK('Precision '!F304),H$2="N"),NA(),'Precision '!F304)</f>
        <v>#N/A</v>
      </c>
      <c r="AJ302" s="209" t="e">
        <f>IF(OR(ISBLANK('Precision '!G304),I$2="N"),NA(),'Precision '!G304)</f>
        <v>#N/A</v>
      </c>
      <c r="AK302" s="209" t="e">
        <f>IF(OR(ISBLANK('Precision '!H304),J$2="N"),NA(),'Precision '!H304)</f>
        <v>#N/A</v>
      </c>
      <c r="AL302" s="209" t="e">
        <f>IF(OR(ISBLANK('Precision '!I304),K$2="N"),NA(),'Precision '!I304)</f>
        <v>#N/A</v>
      </c>
      <c r="AM302" s="209" t="e">
        <f>IF(OR(ISBLANK('Precision '!J304),L$2="N"),NA(),'Precision '!J304)</f>
        <v>#N/A</v>
      </c>
      <c r="AN302" s="209" t="e">
        <f>IF(OR(ISBLANK('Precision '!K304),M$2="N"),NA(),'Precision '!K304)</f>
        <v>#N/A</v>
      </c>
      <c r="AO302" s="209" t="e">
        <f>IF(OR(ISBLANK('Precision '!L304),N$2="N"),NA(),'Precision '!L304)</f>
        <v>#N/A</v>
      </c>
      <c r="AP302" s="209" t="e">
        <f>IF(OR(ISBLANK('Precision '!M304),O$2="N"),NA(),'Precision '!M304)</f>
        <v>#N/A</v>
      </c>
      <c r="AQ302" s="209" t="e">
        <f>IF(OR(ISBLANK('Precision '!N304),P$2="N"),NA(),'Precision '!N304)</f>
        <v>#N/A</v>
      </c>
      <c r="AR302" s="209" t="e">
        <f>IF(OR(ISBLANK('Precision '!O304),E$3="N"),NA(),'Precision '!O304)</f>
        <v>#N/A</v>
      </c>
      <c r="AS302" s="209" t="e">
        <f>IF(OR(ISBLANK('Precision '!P304),F$3="N"),NA(),'Precision '!P304)</f>
        <v>#N/A</v>
      </c>
      <c r="AT302" s="209" t="e">
        <f>IF(OR(ISBLANK('Precision '!Q304),G$3="N"),NA(),'Precision '!Q304)</f>
        <v>#N/A</v>
      </c>
      <c r="AU302" s="209" t="e">
        <f>IF(OR(ISBLANK('Precision '!R304),H$3="N"),NA(),'Precision '!R304)</f>
        <v>#N/A</v>
      </c>
      <c r="AV302" s="209" t="e">
        <f>IF(OR(ISBLANK('Precision '!S304),I$3="N"),NA(),'Precision '!S304)</f>
        <v>#N/A</v>
      </c>
      <c r="AW302" s="209" t="e">
        <f>IF(OR(ISBLANK('Precision '!T304),J$3="N"),NA(),'Precision '!T304)</f>
        <v>#N/A</v>
      </c>
      <c r="AX302" s="209" t="e">
        <f>IF(OR(ISBLANK('Precision '!U304),K$3="N"),NA(),'Precision '!U304)</f>
        <v>#N/A</v>
      </c>
      <c r="AY302" s="209" t="e">
        <f>IF(OR(ISBLANK('Precision '!V304),L$3="N"),NA(),'Precision '!V304)</f>
        <v>#N/A</v>
      </c>
      <c r="AZ302" s="209" t="e">
        <f>IF(OR(ISBLANK('Precision '!W304),M$3="N"),NA(),'Precision '!W304)</f>
        <v>#N/A</v>
      </c>
      <c r="BA302" s="209" t="e">
        <f>IF(OR(ISBLANK('Precision '!X304),N$3="N"),NA(),'Precision '!X304)</f>
        <v>#N/A</v>
      </c>
      <c r="BB302" s="209" t="e">
        <f>IF(OR(ISBLANK('Precision '!Y304),O$3="N"),NA(),'Precision '!Y304)</f>
        <v>#N/A</v>
      </c>
      <c r="BC302" s="209" t="e">
        <f>IF(OR(ISBLANK('Precision '!Z304),P$3="N"),NA(),'Precision '!Z304)</f>
        <v>#N/A</v>
      </c>
      <c r="BD302" s="204"/>
      <c r="BE302" s="204"/>
      <c r="BF302" s="204"/>
      <c r="BG302" s="204"/>
      <c r="BH302" s="204"/>
    </row>
    <row r="303" spans="1:60" x14ac:dyDescent="0.2">
      <c r="A303" s="204"/>
      <c r="B303" s="204"/>
      <c r="C303" s="204" t="str">
        <f>IF(AND(ISNUMBER('Precision '!C305),E$2="Y"),'Precision '!C305,"")</f>
        <v/>
      </c>
      <c r="D303" s="204" t="str">
        <f>IF(AND(ISNUMBER('Precision '!D305),F$2="Y"),'Precision '!D305,"")</f>
        <v/>
      </c>
      <c r="E303" s="204" t="str">
        <f>IF(AND(ISNUMBER('Precision '!E305),G$2="Y"),'Precision '!E305,"")</f>
        <v/>
      </c>
      <c r="F303" s="204" t="str">
        <f>IF(AND(ISNUMBER('Precision '!F305),H$2="Y"),'Precision '!F305,"")</f>
        <v/>
      </c>
      <c r="G303" s="204" t="str">
        <f>IF(AND(ISNUMBER('Precision '!G305),I$2="Y"),'Precision '!G305,"")</f>
        <v/>
      </c>
      <c r="H303" s="204" t="str">
        <f>IF(AND(ISNUMBER('Precision '!H305),J$2="Y"),'Precision '!H305,"")</f>
        <v/>
      </c>
      <c r="I303" s="204" t="str">
        <f>IF(AND(ISNUMBER('Precision '!I305),K$2="Y"),'Precision '!I305,"")</f>
        <v/>
      </c>
      <c r="J303" s="204" t="str">
        <f>IF(AND(ISNUMBER('Precision '!J305),L$2="Y"),'Precision '!J305,"")</f>
        <v/>
      </c>
      <c r="K303" s="204" t="str">
        <f>IF(AND(ISNUMBER('Precision '!K305),M$2="Y"),'Precision '!K305,"")</f>
        <v/>
      </c>
      <c r="L303" s="204" t="str">
        <f>IF(AND(ISNUMBER('Precision '!L305),N$2="Y"),'Precision '!L305,"")</f>
        <v/>
      </c>
      <c r="M303" s="204" t="str">
        <f>IF(AND(ISNUMBER('Precision '!M305),O$2="Y"),'Precision '!M305,"")</f>
        <v/>
      </c>
      <c r="N303" s="204" t="str">
        <f>IF(AND(ISNUMBER('Precision '!N305),P$2="Y"),'Precision '!N305,"")</f>
        <v/>
      </c>
      <c r="O303" s="204" t="str">
        <f>IF(AND(ISNUMBER('Precision '!O305),E$3="Y"),'Precision '!O305,"")</f>
        <v/>
      </c>
      <c r="P303" s="204" t="str">
        <f>IF(AND(ISNUMBER('Precision '!P305),F$3="Y"),'Precision '!P305,"")</f>
        <v/>
      </c>
      <c r="Q303" s="204" t="str">
        <f>IF(AND(ISNUMBER('Precision '!Q305),G$3="Y"),'Precision '!Q305,"")</f>
        <v/>
      </c>
      <c r="R303" s="204" t="str">
        <f>IF(AND(ISNUMBER('Precision '!R305),H$3="Y"),'Precision '!R305,"")</f>
        <v/>
      </c>
      <c r="S303" s="204" t="str">
        <f>IF(AND(ISNUMBER('Precision '!S305),I$3="Y"),'Precision '!S305,"")</f>
        <v/>
      </c>
      <c r="T303" s="204" t="str">
        <f>IF(AND(ISNUMBER('Precision '!T305),J$3="Y"),'Precision '!T305,"")</f>
        <v/>
      </c>
      <c r="U303" s="204" t="str">
        <f>IF(AND(ISNUMBER('Precision '!U305),K$3="Y"),'Precision '!U305,"")</f>
        <v/>
      </c>
      <c r="V303" s="204" t="str">
        <f>IF(AND(ISNUMBER('Precision '!V305),L$3="Y"),'Precision '!V305,"")</f>
        <v/>
      </c>
      <c r="W303" s="204" t="str">
        <f>IF(AND(ISNUMBER('Precision '!W305),M$3="Y"),'Precision '!W305,"")</f>
        <v/>
      </c>
      <c r="X303" s="204" t="str">
        <f>IF(AND(ISNUMBER('Precision '!X305),N$3="Y"),'Precision '!X305,"")</f>
        <v/>
      </c>
      <c r="Y303" s="204" t="str">
        <f>IF(AND(ISNUMBER('Precision '!Y305),O$3="Y"),'Precision '!Y305,"")</f>
        <v/>
      </c>
      <c r="Z303" s="204" t="str">
        <f>IF(AND(ISNUMBER('Precision '!Z305),P$3="Y"),'Precision '!Z305,"")</f>
        <v/>
      </c>
      <c r="AA303" s="204"/>
      <c r="AB303" s="204"/>
      <c r="AC303" s="204"/>
      <c r="AD303" s="204"/>
      <c r="AE303" s="300">
        <v>267</v>
      </c>
      <c r="AF303" s="209" t="e">
        <f>IF(OR(ISBLANK('Precision '!C305),E$2="N"),NA(),'Precision '!C305)</f>
        <v>#N/A</v>
      </c>
      <c r="AG303" s="209" t="e">
        <f>IF(OR(ISBLANK('Precision '!D305),F$2="N"),NA(),'Precision '!D305)</f>
        <v>#N/A</v>
      </c>
      <c r="AH303" s="209" t="e">
        <f>IF(OR(ISBLANK('Precision '!E305),G$2="N"),NA(),'Precision '!E305)</f>
        <v>#N/A</v>
      </c>
      <c r="AI303" s="209" t="e">
        <f>IF(OR(ISBLANK('Precision '!F305),H$2="N"),NA(),'Precision '!F305)</f>
        <v>#N/A</v>
      </c>
      <c r="AJ303" s="209" t="e">
        <f>IF(OR(ISBLANK('Precision '!G305),I$2="N"),NA(),'Precision '!G305)</f>
        <v>#N/A</v>
      </c>
      <c r="AK303" s="209" t="e">
        <f>IF(OR(ISBLANK('Precision '!H305),J$2="N"),NA(),'Precision '!H305)</f>
        <v>#N/A</v>
      </c>
      <c r="AL303" s="209" t="e">
        <f>IF(OR(ISBLANK('Precision '!I305),K$2="N"),NA(),'Precision '!I305)</f>
        <v>#N/A</v>
      </c>
      <c r="AM303" s="209" t="e">
        <f>IF(OR(ISBLANK('Precision '!J305),L$2="N"),NA(),'Precision '!J305)</f>
        <v>#N/A</v>
      </c>
      <c r="AN303" s="209" t="e">
        <f>IF(OR(ISBLANK('Precision '!K305),M$2="N"),NA(),'Precision '!K305)</f>
        <v>#N/A</v>
      </c>
      <c r="AO303" s="209" t="e">
        <f>IF(OR(ISBLANK('Precision '!L305),N$2="N"),NA(),'Precision '!L305)</f>
        <v>#N/A</v>
      </c>
      <c r="AP303" s="209" t="e">
        <f>IF(OR(ISBLANK('Precision '!M305),O$2="N"),NA(),'Precision '!M305)</f>
        <v>#N/A</v>
      </c>
      <c r="AQ303" s="209" t="e">
        <f>IF(OR(ISBLANK('Precision '!N305),P$2="N"),NA(),'Precision '!N305)</f>
        <v>#N/A</v>
      </c>
      <c r="AR303" s="209" t="e">
        <f>IF(OR(ISBLANK('Precision '!O305),E$3="N"),NA(),'Precision '!O305)</f>
        <v>#N/A</v>
      </c>
      <c r="AS303" s="209" t="e">
        <f>IF(OR(ISBLANK('Precision '!P305),F$3="N"),NA(),'Precision '!P305)</f>
        <v>#N/A</v>
      </c>
      <c r="AT303" s="209" t="e">
        <f>IF(OR(ISBLANK('Precision '!Q305),G$3="N"),NA(),'Precision '!Q305)</f>
        <v>#N/A</v>
      </c>
      <c r="AU303" s="209" t="e">
        <f>IF(OR(ISBLANK('Precision '!R305),H$3="N"),NA(),'Precision '!R305)</f>
        <v>#N/A</v>
      </c>
      <c r="AV303" s="209" t="e">
        <f>IF(OR(ISBLANK('Precision '!S305),I$3="N"),NA(),'Precision '!S305)</f>
        <v>#N/A</v>
      </c>
      <c r="AW303" s="209" t="e">
        <f>IF(OR(ISBLANK('Precision '!T305),J$3="N"),NA(),'Precision '!T305)</f>
        <v>#N/A</v>
      </c>
      <c r="AX303" s="209" t="e">
        <f>IF(OR(ISBLANK('Precision '!U305),K$3="N"),NA(),'Precision '!U305)</f>
        <v>#N/A</v>
      </c>
      <c r="AY303" s="209" t="e">
        <f>IF(OR(ISBLANK('Precision '!V305),L$3="N"),NA(),'Precision '!V305)</f>
        <v>#N/A</v>
      </c>
      <c r="AZ303" s="209" t="e">
        <f>IF(OR(ISBLANK('Precision '!W305),M$3="N"),NA(),'Precision '!W305)</f>
        <v>#N/A</v>
      </c>
      <c r="BA303" s="209" t="e">
        <f>IF(OR(ISBLANK('Precision '!X305),N$3="N"),NA(),'Precision '!X305)</f>
        <v>#N/A</v>
      </c>
      <c r="BB303" s="209" t="e">
        <f>IF(OR(ISBLANK('Precision '!Y305),O$3="N"),NA(),'Precision '!Y305)</f>
        <v>#N/A</v>
      </c>
      <c r="BC303" s="209" t="e">
        <f>IF(OR(ISBLANK('Precision '!Z305),P$3="N"),NA(),'Precision '!Z305)</f>
        <v>#N/A</v>
      </c>
      <c r="BD303" s="204"/>
      <c r="BE303" s="204"/>
      <c r="BF303" s="204"/>
      <c r="BG303" s="204"/>
      <c r="BH303" s="204"/>
    </row>
    <row r="304" spans="1:60" x14ac:dyDescent="0.2">
      <c r="A304" s="204"/>
      <c r="B304" s="204"/>
      <c r="C304" s="204" t="str">
        <f>IF(AND(ISNUMBER('Precision '!C306),E$2="Y"),'Precision '!C306,"")</f>
        <v/>
      </c>
      <c r="D304" s="204" t="str">
        <f>IF(AND(ISNUMBER('Precision '!D306),F$2="Y"),'Precision '!D306,"")</f>
        <v/>
      </c>
      <c r="E304" s="204" t="str">
        <f>IF(AND(ISNUMBER('Precision '!E306),G$2="Y"),'Precision '!E306,"")</f>
        <v/>
      </c>
      <c r="F304" s="204" t="str">
        <f>IF(AND(ISNUMBER('Precision '!F306),H$2="Y"),'Precision '!F306,"")</f>
        <v/>
      </c>
      <c r="G304" s="204" t="str">
        <f>IF(AND(ISNUMBER('Precision '!G306),I$2="Y"),'Precision '!G306,"")</f>
        <v/>
      </c>
      <c r="H304" s="204" t="str">
        <f>IF(AND(ISNUMBER('Precision '!H306),J$2="Y"),'Precision '!H306,"")</f>
        <v/>
      </c>
      <c r="I304" s="204" t="str">
        <f>IF(AND(ISNUMBER('Precision '!I306),K$2="Y"),'Precision '!I306,"")</f>
        <v/>
      </c>
      <c r="J304" s="204" t="str">
        <f>IF(AND(ISNUMBER('Precision '!J306),L$2="Y"),'Precision '!J306,"")</f>
        <v/>
      </c>
      <c r="K304" s="204" t="str">
        <f>IF(AND(ISNUMBER('Precision '!K306),M$2="Y"),'Precision '!K306,"")</f>
        <v/>
      </c>
      <c r="L304" s="204" t="str">
        <f>IF(AND(ISNUMBER('Precision '!L306),N$2="Y"),'Precision '!L306,"")</f>
        <v/>
      </c>
      <c r="M304" s="204" t="str">
        <f>IF(AND(ISNUMBER('Precision '!M306),O$2="Y"),'Precision '!M306,"")</f>
        <v/>
      </c>
      <c r="N304" s="204" t="str">
        <f>IF(AND(ISNUMBER('Precision '!N306),P$2="Y"),'Precision '!N306,"")</f>
        <v/>
      </c>
      <c r="O304" s="204" t="str">
        <f>IF(AND(ISNUMBER('Precision '!O306),E$3="Y"),'Precision '!O306,"")</f>
        <v/>
      </c>
      <c r="P304" s="204" t="str">
        <f>IF(AND(ISNUMBER('Precision '!P306),F$3="Y"),'Precision '!P306,"")</f>
        <v/>
      </c>
      <c r="Q304" s="204" t="str">
        <f>IF(AND(ISNUMBER('Precision '!Q306),G$3="Y"),'Precision '!Q306,"")</f>
        <v/>
      </c>
      <c r="R304" s="204" t="str">
        <f>IF(AND(ISNUMBER('Precision '!R306),H$3="Y"),'Precision '!R306,"")</f>
        <v/>
      </c>
      <c r="S304" s="204" t="str">
        <f>IF(AND(ISNUMBER('Precision '!S306),I$3="Y"),'Precision '!S306,"")</f>
        <v/>
      </c>
      <c r="T304" s="204" t="str">
        <f>IF(AND(ISNUMBER('Precision '!T306),J$3="Y"),'Precision '!T306,"")</f>
        <v/>
      </c>
      <c r="U304" s="204" t="str">
        <f>IF(AND(ISNUMBER('Precision '!U306),K$3="Y"),'Precision '!U306,"")</f>
        <v/>
      </c>
      <c r="V304" s="204" t="str">
        <f>IF(AND(ISNUMBER('Precision '!V306),L$3="Y"),'Precision '!V306,"")</f>
        <v/>
      </c>
      <c r="W304" s="204" t="str">
        <f>IF(AND(ISNUMBER('Precision '!W306),M$3="Y"),'Precision '!W306,"")</f>
        <v/>
      </c>
      <c r="X304" s="204" t="str">
        <f>IF(AND(ISNUMBER('Precision '!X306),N$3="Y"),'Precision '!X306,"")</f>
        <v/>
      </c>
      <c r="Y304" s="204" t="str">
        <f>IF(AND(ISNUMBER('Precision '!Y306),O$3="Y"),'Precision '!Y306,"")</f>
        <v/>
      </c>
      <c r="Z304" s="204" t="str">
        <f>IF(AND(ISNUMBER('Precision '!Z306),P$3="Y"),'Precision '!Z306,"")</f>
        <v/>
      </c>
      <c r="AA304" s="204"/>
      <c r="AB304" s="204"/>
      <c r="AC304" s="204"/>
      <c r="AD304" s="204"/>
      <c r="AE304" s="300">
        <v>268</v>
      </c>
      <c r="AF304" s="209" t="e">
        <f>IF(OR(ISBLANK('Precision '!C306),E$2="N"),NA(),'Precision '!C306)</f>
        <v>#N/A</v>
      </c>
      <c r="AG304" s="209" t="e">
        <f>IF(OR(ISBLANK('Precision '!D306),F$2="N"),NA(),'Precision '!D306)</f>
        <v>#N/A</v>
      </c>
      <c r="AH304" s="209" t="e">
        <f>IF(OR(ISBLANK('Precision '!E306),G$2="N"),NA(),'Precision '!E306)</f>
        <v>#N/A</v>
      </c>
      <c r="AI304" s="209" t="e">
        <f>IF(OR(ISBLANK('Precision '!F306),H$2="N"),NA(),'Precision '!F306)</f>
        <v>#N/A</v>
      </c>
      <c r="AJ304" s="209" t="e">
        <f>IF(OR(ISBLANK('Precision '!G306),I$2="N"),NA(),'Precision '!G306)</f>
        <v>#N/A</v>
      </c>
      <c r="AK304" s="209" t="e">
        <f>IF(OR(ISBLANK('Precision '!H306),J$2="N"),NA(),'Precision '!H306)</f>
        <v>#N/A</v>
      </c>
      <c r="AL304" s="209" t="e">
        <f>IF(OR(ISBLANK('Precision '!I306),K$2="N"),NA(),'Precision '!I306)</f>
        <v>#N/A</v>
      </c>
      <c r="AM304" s="209" t="e">
        <f>IF(OR(ISBLANK('Precision '!J306),L$2="N"),NA(),'Precision '!J306)</f>
        <v>#N/A</v>
      </c>
      <c r="AN304" s="209" t="e">
        <f>IF(OR(ISBLANK('Precision '!K306),M$2="N"),NA(),'Precision '!K306)</f>
        <v>#N/A</v>
      </c>
      <c r="AO304" s="209" t="e">
        <f>IF(OR(ISBLANK('Precision '!L306),N$2="N"),NA(),'Precision '!L306)</f>
        <v>#N/A</v>
      </c>
      <c r="AP304" s="209" t="e">
        <f>IF(OR(ISBLANK('Precision '!M306),O$2="N"),NA(),'Precision '!M306)</f>
        <v>#N/A</v>
      </c>
      <c r="AQ304" s="209" t="e">
        <f>IF(OR(ISBLANK('Precision '!N306),P$2="N"),NA(),'Precision '!N306)</f>
        <v>#N/A</v>
      </c>
      <c r="AR304" s="209" t="e">
        <f>IF(OR(ISBLANK('Precision '!O306),E$3="N"),NA(),'Precision '!O306)</f>
        <v>#N/A</v>
      </c>
      <c r="AS304" s="209" t="e">
        <f>IF(OR(ISBLANK('Precision '!P306),F$3="N"),NA(),'Precision '!P306)</f>
        <v>#N/A</v>
      </c>
      <c r="AT304" s="209" t="e">
        <f>IF(OR(ISBLANK('Precision '!Q306),G$3="N"),NA(),'Precision '!Q306)</f>
        <v>#N/A</v>
      </c>
      <c r="AU304" s="209" t="e">
        <f>IF(OR(ISBLANK('Precision '!R306),H$3="N"),NA(),'Precision '!R306)</f>
        <v>#N/A</v>
      </c>
      <c r="AV304" s="209" t="e">
        <f>IF(OR(ISBLANK('Precision '!S306),I$3="N"),NA(),'Precision '!S306)</f>
        <v>#N/A</v>
      </c>
      <c r="AW304" s="209" t="e">
        <f>IF(OR(ISBLANK('Precision '!T306),J$3="N"),NA(),'Precision '!T306)</f>
        <v>#N/A</v>
      </c>
      <c r="AX304" s="209" t="e">
        <f>IF(OR(ISBLANK('Precision '!U306),K$3="N"),NA(),'Precision '!U306)</f>
        <v>#N/A</v>
      </c>
      <c r="AY304" s="209" t="e">
        <f>IF(OR(ISBLANK('Precision '!V306),L$3="N"),NA(),'Precision '!V306)</f>
        <v>#N/A</v>
      </c>
      <c r="AZ304" s="209" t="e">
        <f>IF(OR(ISBLANK('Precision '!W306),M$3="N"),NA(),'Precision '!W306)</f>
        <v>#N/A</v>
      </c>
      <c r="BA304" s="209" t="e">
        <f>IF(OR(ISBLANK('Precision '!X306),N$3="N"),NA(),'Precision '!X306)</f>
        <v>#N/A</v>
      </c>
      <c r="BB304" s="209" t="e">
        <f>IF(OR(ISBLANK('Precision '!Y306),O$3="N"),NA(),'Precision '!Y306)</f>
        <v>#N/A</v>
      </c>
      <c r="BC304" s="209" t="e">
        <f>IF(OR(ISBLANK('Precision '!Z306),P$3="N"),NA(),'Precision '!Z306)</f>
        <v>#N/A</v>
      </c>
      <c r="BD304" s="204"/>
      <c r="BE304" s="204"/>
      <c r="BF304" s="204"/>
      <c r="BG304" s="204"/>
      <c r="BH304" s="204"/>
    </row>
    <row r="305" spans="1:60" x14ac:dyDescent="0.2">
      <c r="A305" s="204"/>
      <c r="B305" s="204"/>
      <c r="C305" s="204" t="str">
        <f>IF(AND(ISNUMBER('Precision '!C307),E$2="Y"),'Precision '!C307,"")</f>
        <v/>
      </c>
      <c r="D305" s="204" t="str">
        <f>IF(AND(ISNUMBER('Precision '!D307),F$2="Y"),'Precision '!D307,"")</f>
        <v/>
      </c>
      <c r="E305" s="204" t="str">
        <f>IF(AND(ISNUMBER('Precision '!E307),G$2="Y"),'Precision '!E307,"")</f>
        <v/>
      </c>
      <c r="F305" s="204" t="str">
        <f>IF(AND(ISNUMBER('Precision '!F307),H$2="Y"),'Precision '!F307,"")</f>
        <v/>
      </c>
      <c r="G305" s="204" t="str">
        <f>IF(AND(ISNUMBER('Precision '!G307),I$2="Y"),'Precision '!G307,"")</f>
        <v/>
      </c>
      <c r="H305" s="204" t="str">
        <f>IF(AND(ISNUMBER('Precision '!H307),J$2="Y"),'Precision '!H307,"")</f>
        <v/>
      </c>
      <c r="I305" s="204" t="str">
        <f>IF(AND(ISNUMBER('Precision '!I307),K$2="Y"),'Precision '!I307,"")</f>
        <v/>
      </c>
      <c r="J305" s="204" t="str">
        <f>IF(AND(ISNUMBER('Precision '!J307),L$2="Y"),'Precision '!J307,"")</f>
        <v/>
      </c>
      <c r="K305" s="204" t="str">
        <f>IF(AND(ISNUMBER('Precision '!K307),M$2="Y"),'Precision '!K307,"")</f>
        <v/>
      </c>
      <c r="L305" s="204" t="str">
        <f>IF(AND(ISNUMBER('Precision '!L307),N$2="Y"),'Precision '!L307,"")</f>
        <v/>
      </c>
      <c r="M305" s="204" t="str">
        <f>IF(AND(ISNUMBER('Precision '!M307),O$2="Y"),'Precision '!M307,"")</f>
        <v/>
      </c>
      <c r="N305" s="204" t="str">
        <f>IF(AND(ISNUMBER('Precision '!N307),P$2="Y"),'Precision '!N307,"")</f>
        <v/>
      </c>
      <c r="O305" s="204" t="str">
        <f>IF(AND(ISNUMBER('Precision '!O307),E$3="Y"),'Precision '!O307,"")</f>
        <v/>
      </c>
      <c r="P305" s="204" t="str">
        <f>IF(AND(ISNUMBER('Precision '!P307),F$3="Y"),'Precision '!P307,"")</f>
        <v/>
      </c>
      <c r="Q305" s="204" t="str">
        <f>IF(AND(ISNUMBER('Precision '!Q307),G$3="Y"),'Precision '!Q307,"")</f>
        <v/>
      </c>
      <c r="R305" s="204" t="str">
        <f>IF(AND(ISNUMBER('Precision '!R307),H$3="Y"),'Precision '!R307,"")</f>
        <v/>
      </c>
      <c r="S305" s="204" t="str">
        <f>IF(AND(ISNUMBER('Precision '!S307),I$3="Y"),'Precision '!S307,"")</f>
        <v/>
      </c>
      <c r="T305" s="204" t="str">
        <f>IF(AND(ISNUMBER('Precision '!T307),J$3="Y"),'Precision '!T307,"")</f>
        <v/>
      </c>
      <c r="U305" s="204" t="str">
        <f>IF(AND(ISNUMBER('Precision '!U307),K$3="Y"),'Precision '!U307,"")</f>
        <v/>
      </c>
      <c r="V305" s="204" t="str">
        <f>IF(AND(ISNUMBER('Precision '!V307),L$3="Y"),'Precision '!V307,"")</f>
        <v/>
      </c>
      <c r="W305" s="204" t="str">
        <f>IF(AND(ISNUMBER('Precision '!W307),M$3="Y"),'Precision '!W307,"")</f>
        <v/>
      </c>
      <c r="X305" s="204" t="str">
        <f>IF(AND(ISNUMBER('Precision '!X307),N$3="Y"),'Precision '!X307,"")</f>
        <v/>
      </c>
      <c r="Y305" s="204" t="str">
        <f>IF(AND(ISNUMBER('Precision '!Y307),O$3="Y"),'Precision '!Y307,"")</f>
        <v/>
      </c>
      <c r="Z305" s="204" t="str">
        <f>IF(AND(ISNUMBER('Precision '!Z307),P$3="Y"),'Precision '!Z307,"")</f>
        <v/>
      </c>
      <c r="AA305" s="204"/>
      <c r="AB305" s="204"/>
      <c r="AC305" s="204"/>
      <c r="AD305" s="204"/>
      <c r="AE305" s="300">
        <v>269</v>
      </c>
      <c r="AF305" s="209" t="e">
        <f>IF(OR(ISBLANK('Precision '!C307),E$2="N"),NA(),'Precision '!C307)</f>
        <v>#N/A</v>
      </c>
      <c r="AG305" s="209" t="e">
        <f>IF(OR(ISBLANK('Precision '!D307),F$2="N"),NA(),'Precision '!D307)</f>
        <v>#N/A</v>
      </c>
      <c r="AH305" s="209" t="e">
        <f>IF(OR(ISBLANK('Precision '!E307),G$2="N"),NA(),'Precision '!E307)</f>
        <v>#N/A</v>
      </c>
      <c r="AI305" s="209" t="e">
        <f>IF(OR(ISBLANK('Precision '!F307),H$2="N"),NA(),'Precision '!F307)</f>
        <v>#N/A</v>
      </c>
      <c r="AJ305" s="209" t="e">
        <f>IF(OR(ISBLANK('Precision '!G307),I$2="N"),NA(),'Precision '!G307)</f>
        <v>#N/A</v>
      </c>
      <c r="AK305" s="209" t="e">
        <f>IF(OR(ISBLANK('Precision '!H307),J$2="N"),NA(),'Precision '!H307)</f>
        <v>#N/A</v>
      </c>
      <c r="AL305" s="209" t="e">
        <f>IF(OR(ISBLANK('Precision '!I307),K$2="N"),NA(),'Precision '!I307)</f>
        <v>#N/A</v>
      </c>
      <c r="AM305" s="209" t="e">
        <f>IF(OR(ISBLANK('Precision '!J307),L$2="N"),NA(),'Precision '!J307)</f>
        <v>#N/A</v>
      </c>
      <c r="AN305" s="209" t="e">
        <f>IF(OR(ISBLANK('Precision '!K307),M$2="N"),NA(),'Precision '!K307)</f>
        <v>#N/A</v>
      </c>
      <c r="AO305" s="209" t="e">
        <f>IF(OR(ISBLANK('Precision '!L307),N$2="N"),NA(),'Precision '!L307)</f>
        <v>#N/A</v>
      </c>
      <c r="AP305" s="209" t="e">
        <f>IF(OR(ISBLANK('Precision '!M307),O$2="N"),NA(),'Precision '!M307)</f>
        <v>#N/A</v>
      </c>
      <c r="AQ305" s="209" t="e">
        <f>IF(OR(ISBLANK('Precision '!N307),P$2="N"),NA(),'Precision '!N307)</f>
        <v>#N/A</v>
      </c>
      <c r="AR305" s="209" t="e">
        <f>IF(OR(ISBLANK('Precision '!O307),E$3="N"),NA(),'Precision '!O307)</f>
        <v>#N/A</v>
      </c>
      <c r="AS305" s="209" t="e">
        <f>IF(OR(ISBLANK('Precision '!P307),F$3="N"),NA(),'Precision '!P307)</f>
        <v>#N/A</v>
      </c>
      <c r="AT305" s="209" t="e">
        <f>IF(OR(ISBLANK('Precision '!Q307),G$3="N"),NA(),'Precision '!Q307)</f>
        <v>#N/A</v>
      </c>
      <c r="AU305" s="209" t="e">
        <f>IF(OR(ISBLANK('Precision '!R307),H$3="N"),NA(),'Precision '!R307)</f>
        <v>#N/A</v>
      </c>
      <c r="AV305" s="209" t="e">
        <f>IF(OR(ISBLANK('Precision '!S307),I$3="N"),NA(),'Precision '!S307)</f>
        <v>#N/A</v>
      </c>
      <c r="AW305" s="209" t="e">
        <f>IF(OR(ISBLANK('Precision '!T307),J$3="N"),NA(),'Precision '!T307)</f>
        <v>#N/A</v>
      </c>
      <c r="AX305" s="209" t="e">
        <f>IF(OR(ISBLANK('Precision '!U307),K$3="N"),NA(),'Precision '!U307)</f>
        <v>#N/A</v>
      </c>
      <c r="AY305" s="209" t="e">
        <f>IF(OR(ISBLANK('Precision '!V307),L$3="N"),NA(),'Precision '!V307)</f>
        <v>#N/A</v>
      </c>
      <c r="AZ305" s="209" t="e">
        <f>IF(OR(ISBLANK('Precision '!W307),M$3="N"),NA(),'Precision '!W307)</f>
        <v>#N/A</v>
      </c>
      <c r="BA305" s="209" t="e">
        <f>IF(OR(ISBLANK('Precision '!X307),N$3="N"),NA(),'Precision '!X307)</f>
        <v>#N/A</v>
      </c>
      <c r="BB305" s="209" t="e">
        <f>IF(OR(ISBLANK('Precision '!Y307),O$3="N"),NA(),'Precision '!Y307)</f>
        <v>#N/A</v>
      </c>
      <c r="BC305" s="209" t="e">
        <f>IF(OR(ISBLANK('Precision '!Z307),P$3="N"),NA(),'Precision '!Z307)</f>
        <v>#N/A</v>
      </c>
      <c r="BD305" s="204"/>
      <c r="BE305" s="204"/>
      <c r="BF305" s="204"/>
      <c r="BG305" s="204"/>
      <c r="BH305" s="204"/>
    </row>
    <row r="306" spans="1:60" x14ac:dyDescent="0.2">
      <c r="A306" s="204"/>
      <c r="B306" s="204"/>
      <c r="C306" s="204" t="str">
        <f>IF(AND(ISNUMBER('Precision '!C308),E$2="Y"),'Precision '!C308,"")</f>
        <v/>
      </c>
      <c r="D306" s="204" t="str">
        <f>IF(AND(ISNUMBER('Precision '!D308),F$2="Y"),'Precision '!D308,"")</f>
        <v/>
      </c>
      <c r="E306" s="204" t="str">
        <f>IF(AND(ISNUMBER('Precision '!E308),G$2="Y"),'Precision '!E308,"")</f>
        <v/>
      </c>
      <c r="F306" s="204" t="str">
        <f>IF(AND(ISNUMBER('Precision '!F308),H$2="Y"),'Precision '!F308,"")</f>
        <v/>
      </c>
      <c r="G306" s="204" t="str">
        <f>IF(AND(ISNUMBER('Precision '!G308),I$2="Y"),'Precision '!G308,"")</f>
        <v/>
      </c>
      <c r="H306" s="204" t="str">
        <f>IF(AND(ISNUMBER('Precision '!H308),J$2="Y"),'Precision '!H308,"")</f>
        <v/>
      </c>
      <c r="I306" s="204" t="str">
        <f>IF(AND(ISNUMBER('Precision '!I308),K$2="Y"),'Precision '!I308,"")</f>
        <v/>
      </c>
      <c r="J306" s="204" t="str">
        <f>IF(AND(ISNUMBER('Precision '!J308),L$2="Y"),'Precision '!J308,"")</f>
        <v/>
      </c>
      <c r="K306" s="204" t="str">
        <f>IF(AND(ISNUMBER('Precision '!K308),M$2="Y"),'Precision '!K308,"")</f>
        <v/>
      </c>
      <c r="L306" s="204" t="str">
        <f>IF(AND(ISNUMBER('Precision '!L308),N$2="Y"),'Precision '!L308,"")</f>
        <v/>
      </c>
      <c r="M306" s="204" t="str">
        <f>IF(AND(ISNUMBER('Precision '!M308),O$2="Y"),'Precision '!M308,"")</f>
        <v/>
      </c>
      <c r="N306" s="204" t="str">
        <f>IF(AND(ISNUMBER('Precision '!N308),P$2="Y"),'Precision '!N308,"")</f>
        <v/>
      </c>
      <c r="O306" s="204" t="str">
        <f>IF(AND(ISNUMBER('Precision '!O308),E$3="Y"),'Precision '!O308,"")</f>
        <v/>
      </c>
      <c r="P306" s="204" t="str">
        <f>IF(AND(ISNUMBER('Precision '!P308),F$3="Y"),'Precision '!P308,"")</f>
        <v/>
      </c>
      <c r="Q306" s="204" t="str">
        <f>IF(AND(ISNUMBER('Precision '!Q308),G$3="Y"),'Precision '!Q308,"")</f>
        <v/>
      </c>
      <c r="R306" s="204" t="str">
        <f>IF(AND(ISNUMBER('Precision '!R308),H$3="Y"),'Precision '!R308,"")</f>
        <v/>
      </c>
      <c r="S306" s="204" t="str">
        <f>IF(AND(ISNUMBER('Precision '!S308),I$3="Y"),'Precision '!S308,"")</f>
        <v/>
      </c>
      <c r="T306" s="204" t="str">
        <f>IF(AND(ISNUMBER('Precision '!T308),J$3="Y"),'Precision '!T308,"")</f>
        <v/>
      </c>
      <c r="U306" s="204" t="str">
        <f>IF(AND(ISNUMBER('Precision '!U308),K$3="Y"),'Precision '!U308,"")</f>
        <v/>
      </c>
      <c r="V306" s="204" t="str">
        <f>IF(AND(ISNUMBER('Precision '!V308),L$3="Y"),'Precision '!V308,"")</f>
        <v/>
      </c>
      <c r="W306" s="204" t="str">
        <f>IF(AND(ISNUMBER('Precision '!W308),M$3="Y"),'Precision '!W308,"")</f>
        <v/>
      </c>
      <c r="X306" s="204" t="str">
        <f>IF(AND(ISNUMBER('Precision '!X308),N$3="Y"),'Precision '!X308,"")</f>
        <v/>
      </c>
      <c r="Y306" s="204" t="str">
        <f>IF(AND(ISNUMBER('Precision '!Y308),O$3="Y"),'Precision '!Y308,"")</f>
        <v/>
      </c>
      <c r="Z306" s="204" t="str">
        <f>IF(AND(ISNUMBER('Precision '!Z308),P$3="Y"),'Precision '!Z308,"")</f>
        <v/>
      </c>
      <c r="AA306" s="204"/>
      <c r="AB306" s="204"/>
      <c r="AC306" s="204"/>
      <c r="AD306" s="204"/>
      <c r="AE306" s="300">
        <v>270</v>
      </c>
      <c r="AF306" s="209" t="e">
        <f>IF(OR(ISBLANK('Precision '!C308),E$2="N"),NA(),'Precision '!C308)</f>
        <v>#N/A</v>
      </c>
      <c r="AG306" s="209" t="e">
        <f>IF(OR(ISBLANK('Precision '!D308),F$2="N"),NA(),'Precision '!D308)</f>
        <v>#N/A</v>
      </c>
      <c r="AH306" s="209" t="e">
        <f>IF(OR(ISBLANK('Precision '!E308),G$2="N"),NA(),'Precision '!E308)</f>
        <v>#N/A</v>
      </c>
      <c r="AI306" s="209" t="e">
        <f>IF(OR(ISBLANK('Precision '!F308),H$2="N"),NA(),'Precision '!F308)</f>
        <v>#N/A</v>
      </c>
      <c r="AJ306" s="209" t="e">
        <f>IF(OR(ISBLANK('Precision '!G308),I$2="N"),NA(),'Precision '!G308)</f>
        <v>#N/A</v>
      </c>
      <c r="AK306" s="209" t="e">
        <f>IF(OR(ISBLANK('Precision '!H308),J$2="N"),NA(),'Precision '!H308)</f>
        <v>#N/A</v>
      </c>
      <c r="AL306" s="209" t="e">
        <f>IF(OR(ISBLANK('Precision '!I308),K$2="N"),NA(),'Precision '!I308)</f>
        <v>#N/A</v>
      </c>
      <c r="AM306" s="209" t="e">
        <f>IF(OR(ISBLANK('Precision '!J308),L$2="N"),NA(),'Precision '!J308)</f>
        <v>#N/A</v>
      </c>
      <c r="AN306" s="209" t="e">
        <f>IF(OR(ISBLANK('Precision '!K308),M$2="N"),NA(),'Precision '!K308)</f>
        <v>#N/A</v>
      </c>
      <c r="AO306" s="209" t="e">
        <f>IF(OR(ISBLANK('Precision '!L308),N$2="N"),NA(),'Precision '!L308)</f>
        <v>#N/A</v>
      </c>
      <c r="AP306" s="209" t="e">
        <f>IF(OR(ISBLANK('Precision '!M308),O$2="N"),NA(),'Precision '!M308)</f>
        <v>#N/A</v>
      </c>
      <c r="AQ306" s="209" t="e">
        <f>IF(OR(ISBLANK('Precision '!N308),P$2="N"),NA(),'Precision '!N308)</f>
        <v>#N/A</v>
      </c>
      <c r="AR306" s="209" t="e">
        <f>IF(OR(ISBLANK('Precision '!O308),E$3="N"),NA(),'Precision '!O308)</f>
        <v>#N/A</v>
      </c>
      <c r="AS306" s="209" t="e">
        <f>IF(OR(ISBLANK('Precision '!P308),F$3="N"),NA(),'Precision '!P308)</f>
        <v>#N/A</v>
      </c>
      <c r="AT306" s="209" t="e">
        <f>IF(OR(ISBLANK('Precision '!Q308),G$3="N"),NA(),'Precision '!Q308)</f>
        <v>#N/A</v>
      </c>
      <c r="AU306" s="209" t="e">
        <f>IF(OR(ISBLANK('Precision '!R308),H$3="N"),NA(),'Precision '!R308)</f>
        <v>#N/A</v>
      </c>
      <c r="AV306" s="209" t="e">
        <f>IF(OR(ISBLANK('Precision '!S308),I$3="N"),NA(),'Precision '!S308)</f>
        <v>#N/A</v>
      </c>
      <c r="AW306" s="209" t="e">
        <f>IF(OR(ISBLANK('Precision '!T308),J$3="N"),NA(),'Precision '!T308)</f>
        <v>#N/A</v>
      </c>
      <c r="AX306" s="209" t="e">
        <f>IF(OR(ISBLANK('Precision '!U308),K$3="N"),NA(),'Precision '!U308)</f>
        <v>#N/A</v>
      </c>
      <c r="AY306" s="209" t="e">
        <f>IF(OR(ISBLANK('Precision '!V308),L$3="N"),NA(),'Precision '!V308)</f>
        <v>#N/A</v>
      </c>
      <c r="AZ306" s="209" t="e">
        <f>IF(OR(ISBLANK('Precision '!W308),M$3="N"),NA(),'Precision '!W308)</f>
        <v>#N/A</v>
      </c>
      <c r="BA306" s="209" t="e">
        <f>IF(OR(ISBLANK('Precision '!X308),N$3="N"),NA(),'Precision '!X308)</f>
        <v>#N/A</v>
      </c>
      <c r="BB306" s="209" t="e">
        <f>IF(OR(ISBLANK('Precision '!Y308),O$3="N"),NA(),'Precision '!Y308)</f>
        <v>#N/A</v>
      </c>
      <c r="BC306" s="209" t="e">
        <f>IF(OR(ISBLANK('Precision '!Z308),P$3="N"),NA(),'Precision '!Z308)</f>
        <v>#N/A</v>
      </c>
      <c r="BD306" s="204"/>
      <c r="BE306" s="204"/>
      <c r="BF306" s="204"/>
      <c r="BG306" s="204"/>
      <c r="BH306" s="204"/>
    </row>
    <row r="307" spans="1:60" x14ac:dyDescent="0.2">
      <c r="A307" s="204"/>
      <c r="B307" s="204"/>
      <c r="C307" s="204" t="str">
        <f>IF(AND(ISNUMBER('Precision '!C309),E$2="Y"),'Precision '!C309,"")</f>
        <v/>
      </c>
      <c r="D307" s="204" t="str">
        <f>IF(AND(ISNUMBER('Precision '!D309),F$2="Y"),'Precision '!D309,"")</f>
        <v/>
      </c>
      <c r="E307" s="204" t="str">
        <f>IF(AND(ISNUMBER('Precision '!E309),G$2="Y"),'Precision '!E309,"")</f>
        <v/>
      </c>
      <c r="F307" s="204" t="str">
        <f>IF(AND(ISNUMBER('Precision '!F309),H$2="Y"),'Precision '!F309,"")</f>
        <v/>
      </c>
      <c r="G307" s="204" t="str">
        <f>IF(AND(ISNUMBER('Precision '!G309),I$2="Y"),'Precision '!G309,"")</f>
        <v/>
      </c>
      <c r="H307" s="204" t="str">
        <f>IF(AND(ISNUMBER('Precision '!H309),J$2="Y"),'Precision '!H309,"")</f>
        <v/>
      </c>
      <c r="I307" s="204" t="str">
        <f>IF(AND(ISNUMBER('Precision '!I309),K$2="Y"),'Precision '!I309,"")</f>
        <v/>
      </c>
      <c r="J307" s="204" t="str">
        <f>IF(AND(ISNUMBER('Precision '!J309),L$2="Y"),'Precision '!J309,"")</f>
        <v/>
      </c>
      <c r="K307" s="204" t="str">
        <f>IF(AND(ISNUMBER('Precision '!K309),M$2="Y"),'Precision '!K309,"")</f>
        <v/>
      </c>
      <c r="L307" s="204" t="str">
        <f>IF(AND(ISNUMBER('Precision '!L309),N$2="Y"),'Precision '!L309,"")</f>
        <v/>
      </c>
      <c r="M307" s="204" t="str">
        <f>IF(AND(ISNUMBER('Precision '!M309),O$2="Y"),'Precision '!M309,"")</f>
        <v/>
      </c>
      <c r="N307" s="204" t="str">
        <f>IF(AND(ISNUMBER('Precision '!N309),P$2="Y"),'Precision '!N309,"")</f>
        <v/>
      </c>
      <c r="O307" s="204" t="str">
        <f>IF(AND(ISNUMBER('Precision '!O309),E$3="Y"),'Precision '!O309,"")</f>
        <v/>
      </c>
      <c r="P307" s="204" t="str">
        <f>IF(AND(ISNUMBER('Precision '!P309),F$3="Y"),'Precision '!P309,"")</f>
        <v/>
      </c>
      <c r="Q307" s="204" t="str">
        <f>IF(AND(ISNUMBER('Precision '!Q309),G$3="Y"),'Precision '!Q309,"")</f>
        <v/>
      </c>
      <c r="R307" s="204" t="str">
        <f>IF(AND(ISNUMBER('Precision '!R309),H$3="Y"),'Precision '!R309,"")</f>
        <v/>
      </c>
      <c r="S307" s="204" t="str">
        <f>IF(AND(ISNUMBER('Precision '!S309),I$3="Y"),'Precision '!S309,"")</f>
        <v/>
      </c>
      <c r="T307" s="204" t="str">
        <f>IF(AND(ISNUMBER('Precision '!T309),J$3="Y"),'Precision '!T309,"")</f>
        <v/>
      </c>
      <c r="U307" s="204" t="str">
        <f>IF(AND(ISNUMBER('Precision '!U309),K$3="Y"),'Precision '!U309,"")</f>
        <v/>
      </c>
      <c r="V307" s="204" t="str">
        <f>IF(AND(ISNUMBER('Precision '!V309),L$3="Y"),'Precision '!V309,"")</f>
        <v/>
      </c>
      <c r="W307" s="204" t="str">
        <f>IF(AND(ISNUMBER('Precision '!W309),M$3="Y"),'Precision '!W309,"")</f>
        <v/>
      </c>
      <c r="X307" s="204" t="str">
        <f>IF(AND(ISNUMBER('Precision '!X309),N$3="Y"),'Precision '!X309,"")</f>
        <v/>
      </c>
      <c r="Y307" s="204" t="str">
        <f>IF(AND(ISNUMBER('Precision '!Y309),O$3="Y"),'Precision '!Y309,"")</f>
        <v/>
      </c>
      <c r="Z307" s="204" t="str">
        <f>IF(AND(ISNUMBER('Precision '!Z309),P$3="Y"),'Precision '!Z309,"")</f>
        <v/>
      </c>
      <c r="AA307" s="204"/>
      <c r="AB307" s="204"/>
      <c r="AC307" s="204"/>
      <c r="AD307" s="204"/>
      <c r="AE307" s="300">
        <v>271</v>
      </c>
      <c r="AF307" s="209" t="e">
        <f>IF(OR(ISBLANK('Precision '!C309),E$2="N"),NA(),'Precision '!C309)</f>
        <v>#N/A</v>
      </c>
      <c r="AG307" s="209" t="e">
        <f>IF(OR(ISBLANK('Precision '!D309),F$2="N"),NA(),'Precision '!D309)</f>
        <v>#N/A</v>
      </c>
      <c r="AH307" s="209" t="e">
        <f>IF(OR(ISBLANK('Precision '!E309),G$2="N"),NA(),'Precision '!E309)</f>
        <v>#N/A</v>
      </c>
      <c r="AI307" s="209" t="e">
        <f>IF(OR(ISBLANK('Precision '!F309),H$2="N"),NA(),'Precision '!F309)</f>
        <v>#N/A</v>
      </c>
      <c r="AJ307" s="209" t="e">
        <f>IF(OR(ISBLANK('Precision '!G309),I$2="N"),NA(),'Precision '!G309)</f>
        <v>#N/A</v>
      </c>
      <c r="AK307" s="209" t="e">
        <f>IF(OR(ISBLANK('Precision '!H309),J$2="N"),NA(),'Precision '!H309)</f>
        <v>#N/A</v>
      </c>
      <c r="AL307" s="209" t="e">
        <f>IF(OR(ISBLANK('Precision '!I309),K$2="N"),NA(),'Precision '!I309)</f>
        <v>#N/A</v>
      </c>
      <c r="AM307" s="209" t="e">
        <f>IF(OR(ISBLANK('Precision '!J309),L$2="N"),NA(),'Precision '!J309)</f>
        <v>#N/A</v>
      </c>
      <c r="AN307" s="209" t="e">
        <f>IF(OR(ISBLANK('Precision '!K309),M$2="N"),NA(),'Precision '!K309)</f>
        <v>#N/A</v>
      </c>
      <c r="AO307" s="209" t="e">
        <f>IF(OR(ISBLANK('Precision '!L309),N$2="N"),NA(),'Precision '!L309)</f>
        <v>#N/A</v>
      </c>
      <c r="AP307" s="209" t="e">
        <f>IF(OR(ISBLANK('Precision '!M309),O$2="N"),NA(),'Precision '!M309)</f>
        <v>#N/A</v>
      </c>
      <c r="AQ307" s="209" t="e">
        <f>IF(OR(ISBLANK('Precision '!N309),P$2="N"),NA(),'Precision '!N309)</f>
        <v>#N/A</v>
      </c>
      <c r="AR307" s="209" t="e">
        <f>IF(OR(ISBLANK('Precision '!O309),E$3="N"),NA(),'Precision '!O309)</f>
        <v>#N/A</v>
      </c>
      <c r="AS307" s="209" t="e">
        <f>IF(OR(ISBLANK('Precision '!P309),F$3="N"),NA(),'Precision '!P309)</f>
        <v>#N/A</v>
      </c>
      <c r="AT307" s="209" t="e">
        <f>IF(OR(ISBLANK('Precision '!Q309),G$3="N"),NA(),'Precision '!Q309)</f>
        <v>#N/A</v>
      </c>
      <c r="AU307" s="209" t="e">
        <f>IF(OR(ISBLANK('Precision '!R309),H$3="N"),NA(),'Precision '!R309)</f>
        <v>#N/A</v>
      </c>
      <c r="AV307" s="209" t="e">
        <f>IF(OR(ISBLANK('Precision '!S309),I$3="N"),NA(),'Precision '!S309)</f>
        <v>#N/A</v>
      </c>
      <c r="AW307" s="209" t="e">
        <f>IF(OR(ISBLANK('Precision '!T309),J$3="N"),NA(),'Precision '!T309)</f>
        <v>#N/A</v>
      </c>
      <c r="AX307" s="209" t="e">
        <f>IF(OR(ISBLANK('Precision '!U309),K$3="N"),NA(),'Precision '!U309)</f>
        <v>#N/A</v>
      </c>
      <c r="AY307" s="209" t="e">
        <f>IF(OR(ISBLANK('Precision '!V309),L$3="N"),NA(),'Precision '!V309)</f>
        <v>#N/A</v>
      </c>
      <c r="AZ307" s="209" t="e">
        <f>IF(OR(ISBLANK('Precision '!W309),M$3="N"),NA(),'Precision '!W309)</f>
        <v>#N/A</v>
      </c>
      <c r="BA307" s="209" t="e">
        <f>IF(OR(ISBLANK('Precision '!X309),N$3="N"),NA(),'Precision '!X309)</f>
        <v>#N/A</v>
      </c>
      <c r="BB307" s="209" t="e">
        <f>IF(OR(ISBLANK('Precision '!Y309),O$3="N"),NA(),'Precision '!Y309)</f>
        <v>#N/A</v>
      </c>
      <c r="BC307" s="209" t="e">
        <f>IF(OR(ISBLANK('Precision '!Z309),P$3="N"),NA(),'Precision '!Z309)</f>
        <v>#N/A</v>
      </c>
      <c r="BD307" s="204"/>
      <c r="BE307" s="204"/>
      <c r="BF307" s="204"/>
      <c r="BG307" s="204"/>
      <c r="BH307" s="204"/>
    </row>
    <row r="308" spans="1:60" x14ac:dyDescent="0.2">
      <c r="A308" s="204"/>
      <c r="B308" s="204"/>
      <c r="C308" s="204" t="str">
        <f>IF(AND(ISNUMBER('Precision '!C310),E$2="Y"),'Precision '!C310,"")</f>
        <v/>
      </c>
      <c r="D308" s="204" t="str">
        <f>IF(AND(ISNUMBER('Precision '!D310),F$2="Y"),'Precision '!D310,"")</f>
        <v/>
      </c>
      <c r="E308" s="204" t="str">
        <f>IF(AND(ISNUMBER('Precision '!E310),G$2="Y"),'Precision '!E310,"")</f>
        <v/>
      </c>
      <c r="F308" s="204" t="str">
        <f>IF(AND(ISNUMBER('Precision '!F310),H$2="Y"),'Precision '!F310,"")</f>
        <v/>
      </c>
      <c r="G308" s="204" t="str">
        <f>IF(AND(ISNUMBER('Precision '!G310),I$2="Y"),'Precision '!G310,"")</f>
        <v/>
      </c>
      <c r="H308" s="204" t="str">
        <f>IF(AND(ISNUMBER('Precision '!H310),J$2="Y"),'Precision '!H310,"")</f>
        <v/>
      </c>
      <c r="I308" s="204" t="str">
        <f>IF(AND(ISNUMBER('Precision '!I310),K$2="Y"),'Precision '!I310,"")</f>
        <v/>
      </c>
      <c r="J308" s="204" t="str">
        <f>IF(AND(ISNUMBER('Precision '!J310),L$2="Y"),'Precision '!J310,"")</f>
        <v/>
      </c>
      <c r="K308" s="204" t="str">
        <f>IF(AND(ISNUMBER('Precision '!K310),M$2="Y"),'Precision '!K310,"")</f>
        <v/>
      </c>
      <c r="L308" s="204" t="str">
        <f>IF(AND(ISNUMBER('Precision '!L310),N$2="Y"),'Precision '!L310,"")</f>
        <v/>
      </c>
      <c r="M308" s="204" t="str">
        <f>IF(AND(ISNUMBER('Precision '!M310),O$2="Y"),'Precision '!M310,"")</f>
        <v/>
      </c>
      <c r="N308" s="204" t="str">
        <f>IF(AND(ISNUMBER('Precision '!N310),P$2="Y"),'Precision '!N310,"")</f>
        <v/>
      </c>
      <c r="O308" s="204" t="str">
        <f>IF(AND(ISNUMBER('Precision '!O310),E$3="Y"),'Precision '!O310,"")</f>
        <v/>
      </c>
      <c r="P308" s="204" t="str">
        <f>IF(AND(ISNUMBER('Precision '!P310),F$3="Y"),'Precision '!P310,"")</f>
        <v/>
      </c>
      <c r="Q308" s="204" t="str">
        <f>IF(AND(ISNUMBER('Precision '!Q310),G$3="Y"),'Precision '!Q310,"")</f>
        <v/>
      </c>
      <c r="R308" s="204" t="str">
        <f>IF(AND(ISNUMBER('Precision '!R310),H$3="Y"),'Precision '!R310,"")</f>
        <v/>
      </c>
      <c r="S308" s="204" t="str">
        <f>IF(AND(ISNUMBER('Precision '!S310),I$3="Y"),'Precision '!S310,"")</f>
        <v/>
      </c>
      <c r="T308" s="204" t="str">
        <f>IF(AND(ISNUMBER('Precision '!T310),J$3="Y"),'Precision '!T310,"")</f>
        <v/>
      </c>
      <c r="U308" s="204" t="str">
        <f>IF(AND(ISNUMBER('Precision '!U310),K$3="Y"),'Precision '!U310,"")</f>
        <v/>
      </c>
      <c r="V308" s="204" t="str">
        <f>IF(AND(ISNUMBER('Precision '!V310),L$3="Y"),'Precision '!V310,"")</f>
        <v/>
      </c>
      <c r="W308" s="204" t="str">
        <f>IF(AND(ISNUMBER('Precision '!W310),M$3="Y"),'Precision '!W310,"")</f>
        <v/>
      </c>
      <c r="X308" s="204" t="str">
        <f>IF(AND(ISNUMBER('Precision '!X310),N$3="Y"),'Precision '!X310,"")</f>
        <v/>
      </c>
      <c r="Y308" s="204" t="str">
        <f>IF(AND(ISNUMBER('Precision '!Y310),O$3="Y"),'Precision '!Y310,"")</f>
        <v/>
      </c>
      <c r="Z308" s="204" t="str">
        <f>IF(AND(ISNUMBER('Precision '!Z310),P$3="Y"),'Precision '!Z310,"")</f>
        <v/>
      </c>
      <c r="AA308" s="204"/>
      <c r="AB308" s="204"/>
      <c r="AC308" s="204"/>
      <c r="AD308" s="204"/>
      <c r="AE308" s="300">
        <v>272</v>
      </c>
      <c r="AF308" s="209" t="e">
        <f>IF(OR(ISBLANK('Precision '!C310),E$2="N"),NA(),'Precision '!C310)</f>
        <v>#N/A</v>
      </c>
      <c r="AG308" s="209" t="e">
        <f>IF(OR(ISBLANK('Precision '!D310),F$2="N"),NA(),'Precision '!D310)</f>
        <v>#N/A</v>
      </c>
      <c r="AH308" s="209" t="e">
        <f>IF(OR(ISBLANK('Precision '!E310),G$2="N"),NA(),'Precision '!E310)</f>
        <v>#N/A</v>
      </c>
      <c r="AI308" s="209" t="e">
        <f>IF(OR(ISBLANK('Precision '!F310),H$2="N"),NA(),'Precision '!F310)</f>
        <v>#N/A</v>
      </c>
      <c r="AJ308" s="209" t="e">
        <f>IF(OR(ISBLANK('Precision '!G310),I$2="N"),NA(),'Precision '!G310)</f>
        <v>#N/A</v>
      </c>
      <c r="AK308" s="209" t="e">
        <f>IF(OR(ISBLANK('Precision '!H310),J$2="N"),NA(),'Precision '!H310)</f>
        <v>#N/A</v>
      </c>
      <c r="AL308" s="209" t="e">
        <f>IF(OR(ISBLANK('Precision '!I310),K$2="N"),NA(),'Precision '!I310)</f>
        <v>#N/A</v>
      </c>
      <c r="AM308" s="209" t="e">
        <f>IF(OR(ISBLANK('Precision '!J310),L$2="N"),NA(),'Precision '!J310)</f>
        <v>#N/A</v>
      </c>
      <c r="AN308" s="209" t="e">
        <f>IF(OR(ISBLANK('Precision '!K310),M$2="N"),NA(),'Precision '!K310)</f>
        <v>#N/A</v>
      </c>
      <c r="AO308" s="209" t="e">
        <f>IF(OR(ISBLANK('Precision '!L310),N$2="N"),NA(),'Precision '!L310)</f>
        <v>#N/A</v>
      </c>
      <c r="AP308" s="209" t="e">
        <f>IF(OR(ISBLANK('Precision '!M310),O$2="N"),NA(),'Precision '!M310)</f>
        <v>#N/A</v>
      </c>
      <c r="AQ308" s="209" t="e">
        <f>IF(OR(ISBLANK('Precision '!N310),P$2="N"),NA(),'Precision '!N310)</f>
        <v>#N/A</v>
      </c>
      <c r="AR308" s="209" t="e">
        <f>IF(OR(ISBLANK('Precision '!O310),E$3="N"),NA(),'Precision '!O310)</f>
        <v>#N/A</v>
      </c>
      <c r="AS308" s="209" t="e">
        <f>IF(OR(ISBLANK('Precision '!P310),F$3="N"),NA(),'Precision '!P310)</f>
        <v>#N/A</v>
      </c>
      <c r="AT308" s="209" t="e">
        <f>IF(OR(ISBLANK('Precision '!Q310),G$3="N"),NA(),'Precision '!Q310)</f>
        <v>#N/A</v>
      </c>
      <c r="AU308" s="209" t="e">
        <f>IF(OR(ISBLANK('Precision '!R310),H$3="N"),NA(),'Precision '!R310)</f>
        <v>#N/A</v>
      </c>
      <c r="AV308" s="209" t="e">
        <f>IF(OR(ISBLANK('Precision '!S310),I$3="N"),NA(),'Precision '!S310)</f>
        <v>#N/A</v>
      </c>
      <c r="AW308" s="209" t="e">
        <f>IF(OR(ISBLANK('Precision '!T310),J$3="N"),NA(),'Precision '!T310)</f>
        <v>#N/A</v>
      </c>
      <c r="AX308" s="209" t="e">
        <f>IF(OR(ISBLANK('Precision '!U310),K$3="N"),NA(),'Precision '!U310)</f>
        <v>#N/A</v>
      </c>
      <c r="AY308" s="209" t="e">
        <f>IF(OR(ISBLANK('Precision '!V310),L$3="N"),NA(),'Precision '!V310)</f>
        <v>#N/A</v>
      </c>
      <c r="AZ308" s="209" t="e">
        <f>IF(OR(ISBLANK('Precision '!W310),M$3="N"),NA(),'Precision '!W310)</f>
        <v>#N/A</v>
      </c>
      <c r="BA308" s="209" t="e">
        <f>IF(OR(ISBLANK('Precision '!X310),N$3="N"),NA(),'Precision '!X310)</f>
        <v>#N/A</v>
      </c>
      <c r="BB308" s="209" t="e">
        <f>IF(OR(ISBLANK('Precision '!Y310),O$3="N"),NA(),'Precision '!Y310)</f>
        <v>#N/A</v>
      </c>
      <c r="BC308" s="209" t="e">
        <f>IF(OR(ISBLANK('Precision '!Z310),P$3="N"),NA(),'Precision '!Z310)</f>
        <v>#N/A</v>
      </c>
      <c r="BD308" s="204"/>
      <c r="BE308" s="204"/>
      <c r="BF308" s="204"/>
      <c r="BG308" s="204"/>
      <c r="BH308" s="204"/>
    </row>
    <row r="309" spans="1:60" x14ac:dyDescent="0.2">
      <c r="A309" s="204"/>
      <c r="B309" s="204"/>
      <c r="C309" s="204" t="str">
        <f>IF(AND(ISNUMBER('Precision '!C311),E$2="Y"),'Precision '!C311,"")</f>
        <v/>
      </c>
      <c r="D309" s="204" t="str">
        <f>IF(AND(ISNUMBER('Precision '!D311),F$2="Y"),'Precision '!D311,"")</f>
        <v/>
      </c>
      <c r="E309" s="204" t="str">
        <f>IF(AND(ISNUMBER('Precision '!E311),G$2="Y"),'Precision '!E311,"")</f>
        <v/>
      </c>
      <c r="F309" s="204" t="str">
        <f>IF(AND(ISNUMBER('Precision '!F311),H$2="Y"),'Precision '!F311,"")</f>
        <v/>
      </c>
      <c r="G309" s="204" t="str">
        <f>IF(AND(ISNUMBER('Precision '!G311),I$2="Y"),'Precision '!G311,"")</f>
        <v/>
      </c>
      <c r="H309" s="204" t="str">
        <f>IF(AND(ISNUMBER('Precision '!H311),J$2="Y"),'Precision '!H311,"")</f>
        <v/>
      </c>
      <c r="I309" s="204" t="str">
        <f>IF(AND(ISNUMBER('Precision '!I311),K$2="Y"),'Precision '!I311,"")</f>
        <v/>
      </c>
      <c r="J309" s="204" t="str">
        <f>IF(AND(ISNUMBER('Precision '!J311),L$2="Y"),'Precision '!J311,"")</f>
        <v/>
      </c>
      <c r="K309" s="204" t="str">
        <f>IF(AND(ISNUMBER('Precision '!K311),M$2="Y"),'Precision '!K311,"")</f>
        <v/>
      </c>
      <c r="L309" s="204" t="str">
        <f>IF(AND(ISNUMBER('Precision '!L311),N$2="Y"),'Precision '!L311,"")</f>
        <v/>
      </c>
      <c r="M309" s="204" t="str">
        <f>IF(AND(ISNUMBER('Precision '!M311),O$2="Y"),'Precision '!M311,"")</f>
        <v/>
      </c>
      <c r="N309" s="204" t="str">
        <f>IF(AND(ISNUMBER('Precision '!N311),P$2="Y"),'Precision '!N311,"")</f>
        <v/>
      </c>
      <c r="O309" s="204" t="str">
        <f>IF(AND(ISNUMBER('Precision '!O311),E$3="Y"),'Precision '!O311,"")</f>
        <v/>
      </c>
      <c r="P309" s="204" t="str">
        <f>IF(AND(ISNUMBER('Precision '!P311),F$3="Y"),'Precision '!P311,"")</f>
        <v/>
      </c>
      <c r="Q309" s="204" t="str">
        <f>IF(AND(ISNUMBER('Precision '!Q311),G$3="Y"),'Precision '!Q311,"")</f>
        <v/>
      </c>
      <c r="R309" s="204" t="str">
        <f>IF(AND(ISNUMBER('Precision '!R311),H$3="Y"),'Precision '!R311,"")</f>
        <v/>
      </c>
      <c r="S309" s="204" t="str">
        <f>IF(AND(ISNUMBER('Precision '!S311),I$3="Y"),'Precision '!S311,"")</f>
        <v/>
      </c>
      <c r="T309" s="204" t="str">
        <f>IF(AND(ISNUMBER('Precision '!T311),J$3="Y"),'Precision '!T311,"")</f>
        <v/>
      </c>
      <c r="U309" s="204" t="str">
        <f>IF(AND(ISNUMBER('Precision '!U311),K$3="Y"),'Precision '!U311,"")</f>
        <v/>
      </c>
      <c r="V309" s="204" t="str">
        <f>IF(AND(ISNUMBER('Precision '!V311),L$3="Y"),'Precision '!V311,"")</f>
        <v/>
      </c>
      <c r="W309" s="204" t="str">
        <f>IF(AND(ISNUMBER('Precision '!W311),M$3="Y"),'Precision '!W311,"")</f>
        <v/>
      </c>
      <c r="X309" s="204" t="str">
        <f>IF(AND(ISNUMBER('Precision '!X311),N$3="Y"),'Precision '!X311,"")</f>
        <v/>
      </c>
      <c r="Y309" s="204" t="str">
        <f>IF(AND(ISNUMBER('Precision '!Y311),O$3="Y"),'Precision '!Y311,"")</f>
        <v/>
      </c>
      <c r="Z309" s="204" t="str">
        <f>IF(AND(ISNUMBER('Precision '!Z311),P$3="Y"),'Precision '!Z311,"")</f>
        <v/>
      </c>
      <c r="AA309" s="204"/>
      <c r="AB309" s="204"/>
      <c r="AC309" s="204"/>
      <c r="AD309" s="204"/>
      <c r="AE309" s="300">
        <v>273</v>
      </c>
      <c r="AF309" s="209" t="e">
        <f>IF(OR(ISBLANK('Precision '!C311),E$2="N"),NA(),'Precision '!C311)</f>
        <v>#N/A</v>
      </c>
      <c r="AG309" s="209" t="e">
        <f>IF(OR(ISBLANK('Precision '!D311),F$2="N"),NA(),'Precision '!D311)</f>
        <v>#N/A</v>
      </c>
      <c r="AH309" s="209" t="e">
        <f>IF(OR(ISBLANK('Precision '!E311),G$2="N"),NA(),'Precision '!E311)</f>
        <v>#N/A</v>
      </c>
      <c r="AI309" s="209" t="e">
        <f>IF(OR(ISBLANK('Precision '!F311),H$2="N"),NA(),'Precision '!F311)</f>
        <v>#N/A</v>
      </c>
      <c r="AJ309" s="209" t="e">
        <f>IF(OR(ISBLANK('Precision '!G311),I$2="N"),NA(),'Precision '!G311)</f>
        <v>#N/A</v>
      </c>
      <c r="AK309" s="209" t="e">
        <f>IF(OR(ISBLANK('Precision '!H311),J$2="N"),NA(),'Precision '!H311)</f>
        <v>#N/A</v>
      </c>
      <c r="AL309" s="209" t="e">
        <f>IF(OR(ISBLANK('Precision '!I311),K$2="N"),NA(),'Precision '!I311)</f>
        <v>#N/A</v>
      </c>
      <c r="AM309" s="209" t="e">
        <f>IF(OR(ISBLANK('Precision '!J311),L$2="N"),NA(),'Precision '!J311)</f>
        <v>#N/A</v>
      </c>
      <c r="AN309" s="209" t="e">
        <f>IF(OR(ISBLANK('Precision '!K311),M$2="N"),NA(),'Precision '!K311)</f>
        <v>#N/A</v>
      </c>
      <c r="AO309" s="209" t="e">
        <f>IF(OR(ISBLANK('Precision '!L311),N$2="N"),NA(),'Precision '!L311)</f>
        <v>#N/A</v>
      </c>
      <c r="AP309" s="209" t="e">
        <f>IF(OR(ISBLANK('Precision '!M311),O$2="N"),NA(),'Precision '!M311)</f>
        <v>#N/A</v>
      </c>
      <c r="AQ309" s="209" t="e">
        <f>IF(OR(ISBLANK('Precision '!N311),P$2="N"),NA(),'Precision '!N311)</f>
        <v>#N/A</v>
      </c>
      <c r="AR309" s="209" t="e">
        <f>IF(OR(ISBLANK('Precision '!O311),E$3="N"),NA(),'Precision '!O311)</f>
        <v>#N/A</v>
      </c>
      <c r="AS309" s="209" t="e">
        <f>IF(OR(ISBLANK('Precision '!P311),F$3="N"),NA(),'Precision '!P311)</f>
        <v>#N/A</v>
      </c>
      <c r="AT309" s="209" t="e">
        <f>IF(OR(ISBLANK('Precision '!Q311),G$3="N"),NA(),'Precision '!Q311)</f>
        <v>#N/A</v>
      </c>
      <c r="AU309" s="209" t="e">
        <f>IF(OR(ISBLANK('Precision '!R311),H$3="N"),NA(),'Precision '!R311)</f>
        <v>#N/A</v>
      </c>
      <c r="AV309" s="209" t="e">
        <f>IF(OR(ISBLANK('Precision '!S311),I$3="N"),NA(),'Precision '!S311)</f>
        <v>#N/A</v>
      </c>
      <c r="AW309" s="209" t="e">
        <f>IF(OR(ISBLANK('Precision '!T311),J$3="N"),NA(),'Precision '!T311)</f>
        <v>#N/A</v>
      </c>
      <c r="AX309" s="209" t="e">
        <f>IF(OR(ISBLANK('Precision '!U311),K$3="N"),NA(),'Precision '!U311)</f>
        <v>#N/A</v>
      </c>
      <c r="AY309" s="209" t="e">
        <f>IF(OR(ISBLANK('Precision '!V311),L$3="N"),NA(),'Precision '!V311)</f>
        <v>#N/A</v>
      </c>
      <c r="AZ309" s="209" t="e">
        <f>IF(OR(ISBLANK('Precision '!W311),M$3="N"),NA(),'Precision '!W311)</f>
        <v>#N/A</v>
      </c>
      <c r="BA309" s="209" t="e">
        <f>IF(OR(ISBLANK('Precision '!X311),N$3="N"),NA(),'Precision '!X311)</f>
        <v>#N/A</v>
      </c>
      <c r="BB309" s="209" t="e">
        <f>IF(OR(ISBLANK('Precision '!Y311),O$3="N"),NA(),'Precision '!Y311)</f>
        <v>#N/A</v>
      </c>
      <c r="BC309" s="209" t="e">
        <f>IF(OR(ISBLANK('Precision '!Z311),P$3="N"),NA(),'Precision '!Z311)</f>
        <v>#N/A</v>
      </c>
      <c r="BD309" s="204"/>
      <c r="BE309" s="204"/>
      <c r="BF309" s="204"/>
      <c r="BG309" s="204"/>
      <c r="BH309" s="204"/>
    </row>
    <row r="310" spans="1:60" x14ac:dyDescent="0.2">
      <c r="A310" s="204"/>
      <c r="B310" s="204"/>
      <c r="C310" s="204" t="str">
        <f>IF(AND(ISNUMBER('Precision '!C312),E$2="Y"),'Precision '!C312,"")</f>
        <v/>
      </c>
      <c r="D310" s="204" t="str">
        <f>IF(AND(ISNUMBER('Precision '!D312),F$2="Y"),'Precision '!D312,"")</f>
        <v/>
      </c>
      <c r="E310" s="204" t="str">
        <f>IF(AND(ISNUMBER('Precision '!E312),G$2="Y"),'Precision '!E312,"")</f>
        <v/>
      </c>
      <c r="F310" s="204" t="str">
        <f>IF(AND(ISNUMBER('Precision '!F312),H$2="Y"),'Precision '!F312,"")</f>
        <v/>
      </c>
      <c r="G310" s="204" t="str">
        <f>IF(AND(ISNUMBER('Precision '!G312),I$2="Y"),'Precision '!G312,"")</f>
        <v/>
      </c>
      <c r="H310" s="204" t="str">
        <f>IF(AND(ISNUMBER('Precision '!H312),J$2="Y"),'Precision '!H312,"")</f>
        <v/>
      </c>
      <c r="I310" s="204" t="str">
        <f>IF(AND(ISNUMBER('Precision '!I312),K$2="Y"),'Precision '!I312,"")</f>
        <v/>
      </c>
      <c r="J310" s="204" t="str">
        <f>IF(AND(ISNUMBER('Precision '!J312),L$2="Y"),'Precision '!J312,"")</f>
        <v/>
      </c>
      <c r="K310" s="204" t="str">
        <f>IF(AND(ISNUMBER('Precision '!K312),M$2="Y"),'Precision '!K312,"")</f>
        <v/>
      </c>
      <c r="L310" s="204" t="str">
        <f>IF(AND(ISNUMBER('Precision '!L312),N$2="Y"),'Precision '!L312,"")</f>
        <v/>
      </c>
      <c r="M310" s="204" t="str">
        <f>IF(AND(ISNUMBER('Precision '!M312),O$2="Y"),'Precision '!M312,"")</f>
        <v/>
      </c>
      <c r="N310" s="204" t="str">
        <f>IF(AND(ISNUMBER('Precision '!N312),P$2="Y"),'Precision '!N312,"")</f>
        <v/>
      </c>
      <c r="O310" s="204" t="str">
        <f>IF(AND(ISNUMBER('Precision '!O312),E$3="Y"),'Precision '!O312,"")</f>
        <v/>
      </c>
      <c r="P310" s="204" t="str">
        <f>IF(AND(ISNUMBER('Precision '!P312),F$3="Y"),'Precision '!P312,"")</f>
        <v/>
      </c>
      <c r="Q310" s="204" t="str">
        <f>IF(AND(ISNUMBER('Precision '!Q312),G$3="Y"),'Precision '!Q312,"")</f>
        <v/>
      </c>
      <c r="R310" s="204" t="str">
        <f>IF(AND(ISNUMBER('Precision '!R312),H$3="Y"),'Precision '!R312,"")</f>
        <v/>
      </c>
      <c r="S310" s="204" t="str">
        <f>IF(AND(ISNUMBER('Precision '!S312),I$3="Y"),'Precision '!S312,"")</f>
        <v/>
      </c>
      <c r="T310" s="204" t="str">
        <f>IF(AND(ISNUMBER('Precision '!T312),J$3="Y"),'Precision '!T312,"")</f>
        <v/>
      </c>
      <c r="U310" s="204" t="str">
        <f>IF(AND(ISNUMBER('Precision '!U312),K$3="Y"),'Precision '!U312,"")</f>
        <v/>
      </c>
      <c r="V310" s="204" t="str">
        <f>IF(AND(ISNUMBER('Precision '!V312),L$3="Y"),'Precision '!V312,"")</f>
        <v/>
      </c>
      <c r="W310" s="204" t="str">
        <f>IF(AND(ISNUMBER('Precision '!W312),M$3="Y"),'Precision '!W312,"")</f>
        <v/>
      </c>
      <c r="X310" s="204" t="str">
        <f>IF(AND(ISNUMBER('Precision '!X312),N$3="Y"),'Precision '!X312,"")</f>
        <v/>
      </c>
      <c r="Y310" s="204" t="str">
        <f>IF(AND(ISNUMBER('Precision '!Y312),O$3="Y"),'Precision '!Y312,"")</f>
        <v/>
      </c>
      <c r="Z310" s="204" t="str">
        <f>IF(AND(ISNUMBER('Precision '!Z312),P$3="Y"),'Precision '!Z312,"")</f>
        <v/>
      </c>
      <c r="AA310" s="204"/>
      <c r="AB310" s="204"/>
      <c r="AC310" s="204"/>
      <c r="AD310" s="204"/>
      <c r="AE310" s="300">
        <v>274</v>
      </c>
      <c r="AF310" s="209" t="e">
        <f>IF(OR(ISBLANK('Precision '!C312),E$2="N"),NA(),'Precision '!C312)</f>
        <v>#N/A</v>
      </c>
      <c r="AG310" s="209" t="e">
        <f>IF(OR(ISBLANK('Precision '!D312),F$2="N"),NA(),'Precision '!D312)</f>
        <v>#N/A</v>
      </c>
      <c r="AH310" s="209" t="e">
        <f>IF(OR(ISBLANK('Precision '!E312),G$2="N"),NA(),'Precision '!E312)</f>
        <v>#N/A</v>
      </c>
      <c r="AI310" s="209" t="e">
        <f>IF(OR(ISBLANK('Precision '!F312),H$2="N"),NA(),'Precision '!F312)</f>
        <v>#N/A</v>
      </c>
      <c r="AJ310" s="209" t="e">
        <f>IF(OR(ISBLANK('Precision '!G312),I$2="N"),NA(),'Precision '!G312)</f>
        <v>#N/A</v>
      </c>
      <c r="AK310" s="209" t="e">
        <f>IF(OR(ISBLANK('Precision '!H312),J$2="N"),NA(),'Precision '!H312)</f>
        <v>#N/A</v>
      </c>
      <c r="AL310" s="209" t="e">
        <f>IF(OR(ISBLANK('Precision '!I312),K$2="N"),NA(),'Precision '!I312)</f>
        <v>#N/A</v>
      </c>
      <c r="AM310" s="209" t="e">
        <f>IF(OR(ISBLANK('Precision '!J312),L$2="N"),NA(),'Precision '!J312)</f>
        <v>#N/A</v>
      </c>
      <c r="AN310" s="209" t="e">
        <f>IF(OR(ISBLANK('Precision '!K312),M$2="N"),NA(),'Precision '!K312)</f>
        <v>#N/A</v>
      </c>
      <c r="AO310" s="209" t="e">
        <f>IF(OR(ISBLANK('Precision '!L312),N$2="N"),NA(),'Precision '!L312)</f>
        <v>#N/A</v>
      </c>
      <c r="AP310" s="209" t="e">
        <f>IF(OR(ISBLANK('Precision '!M312),O$2="N"),NA(),'Precision '!M312)</f>
        <v>#N/A</v>
      </c>
      <c r="AQ310" s="209" t="e">
        <f>IF(OR(ISBLANK('Precision '!N312),P$2="N"),NA(),'Precision '!N312)</f>
        <v>#N/A</v>
      </c>
      <c r="AR310" s="209" t="e">
        <f>IF(OR(ISBLANK('Precision '!O312),E$3="N"),NA(),'Precision '!O312)</f>
        <v>#N/A</v>
      </c>
      <c r="AS310" s="209" t="e">
        <f>IF(OR(ISBLANK('Precision '!P312),F$3="N"),NA(),'Precision '!P312)</f>
        <v>#N/A</v>
      </c>
      <c r="AT310" s="209" t="e">
        <f>IF(OR(ISBLANK('Precision '!Q312),G$3="N"),NA(),'Precision '!Q312)</f>
        <v>#N/A</v>
      </c>
      <c r="AU310" s="209" t="e">
        <f>IF(OR(ISBLANK('Precision '!R312),H$3="N"),NA(),'Precision '!R312)</f>
        <v>#N/A</v>
      </c>
      <c r="AV310" s="209" t="e">
        <f>IF(OR(ISBLANK('Precision '!S312),I$3="N"),NA(),'Precision '!S312)</f>
        <v>#N/A</v>
      </c>
      <c r="AW310" s="209" t="e">
        <f>IF(OR(ISBLANK('Precision '!T312),J$3="N"),NA(),'Precision '!T312)</f>
        <v>#N/A</v>
      </c>
      <c r="AX310" s="209" t="e">
        <f>IF(OR(ISBLANK('Precision '!U312),K$3="N"),NA(),'Precision '!U312)</f>
        <v>#N/A</v>
      </c>
      <c r="AY310" s="209" t="e">
        <f>IF(OR(ISBLANK('Precision '!V312),L$3="N"),NA(),'Precision '!V312)</f>
        <v>#N/A</v>
      </c>
      <c r="AZ310" s="209" t="e">
        <f>IF(OR(ISBLANK('Precision '!W312),M$3="N"),NA(),'Precision '!W312)</f>
        <v>#N/A</v>
      </c>
      <c r="BA310" s="209" t="e">
        <f>IF(OR(ISBLANK('Precision '!X312),N$3="N"),NA(),'Precision '!X312)</f>
        <v>#N/A</v>
      </c>
      <c r="BB310" s="209" t="e">
        <f>IF(OR(ISBLANK('Precision '!Y312),O$3="N"),NA(),'Precision '!Y312)</f>
        <v>#N/A</v>
      </c>
      <c r="BC310" s="209" t="e">
        <f>IF(OR(ISBLANK('Precision '!Z312),P$3="N"),NA(),'Precision '!Z312)</f>
        <v>#N/A</v>
      </c>
      <c r="BD310" s="204"/>
      <c r="BE310" s="204"/>
      <c r="BF310" s="204"/>
      <c r="BG310" s="204"/>
      <c r="BH310" s="204"/>
    </row>
    <row r="311" spans="1:60" x14ac:dyDescent="0.2">
      <c r="A311" s="204"/>
      <c r="B311" s="204"/>
      <c r="C311" s="204" t="str">
        <f>IF(AND(ISNUMBER('Precision '!C313),E$2="Y"),'Precision '!C313,"")</f>
        <v/>
      </c>
      <c r="D311" s="204" t="str">
        <f>IF(AND(ISNUMBER('Precision '!D313),F$2="Y"),'Precision '!D313,"")</f>
        <v/>
      </c>
      <c r="E311" s="204" t="str">
        <f>IF(AND(ISNUMBER('Precision '!E313),G$2="Y"),'Precision '!E313,"")</f>
        <v/>
      </c>
      <c r="F311" s="204" t="str">
        <f>IF(AND(ISNUMBER('Precision '!F313),H$2="Y"),'Precision '!F313,"")</f>
        <v/>
      </c>
      <c r="G311" s="204" t="str">
        <f>IF(AND(ISNUMBER('Precision '!G313),I$2="Y"),'Precision '!G313,"")</f>
        <v/>
      </c>
      <c r="H311" s="204" t="str">
        <f>IF(AND(ISNUMBER('Precision '!H313),J$2="Y"),'Precision '!H313,"")</f>
        <v/>
      </c>
      <c r="I311" s="204" t="str">
        <f>IF(AND(ISNUMBER('Precision '!I313),K$2="Y"),'Precision '!I313,"")</f>
        <v/>
      </c>
      <c r="J311" s="204" t="str">
        <f>IF(AND(ISNUMBER('Precision '!J313),L$2="Y"),'Precision '!J313,"")</f>
        <v/>
      </c>
      <c r="K311" s="204" t="str">
        <f>IF(AND(ISNUMBER('Precision '!K313),M$2="Y"),'Precision '!K313,"")</f>
        <v/>
      </c>
      <c r="L311" s="204" t="str">
        <f>IF(AND(ISNUMBER('Precision '!L313),N$2="Y"),'Precision '!L313,"")</f>
        <v/>
      </c>
      <c r="M311" s="204" t="str">
        <f>IF(AND(ISNUMBER('Precision '!M313),O$2="Y"),'Precision '!M313,"")</f>
        <v/>
      </c>
      <c r="N311" s="204" t="str">
        <f>IF(AND(ISNUMBER('Precision '!N313),P$2="Y"),'Precision '!N313,"")</f>
        <v/>
      </c>
      <c r="O311" s="204" t="str">
        <f>IF(AND(ISNUMBER('Precision '!O313),E$3="Y"),'Precision '!O313,"")</f>
        <v/>
      </c>
      <c r="P311" s="204" t="str">
        <f>IF(AND(ISNUMBER('Precision '!P313),F$3="Y"),'Precision '!P313,"")</f>
        <v/>
      </c>
      <c r="Q311" s="204" t="str">
        <f>IF(AND(ISNUMBER('Precision '!Q313),G$3="Y"),'Precision '!Q313,"")</f>
        <v/>
      </c>
      <c r="R311" s="204" t="str">
        <f>IF(AND(ISNUMBER('Precision '!R313),H$3="Y"),'Precision '!R313,"")</f>
        <v/>
      </c>
      <c r="S311" s="204" t="str">
        <f>IF(AND(ISNUMBER('Precision '!S313),I$3="Y"),'Precision '!S313,"")</f>
        <v/>
      </c>
      <c r="T311" s="204" t="str">
        <f>IF(AND(ISNUMBER('Precision '!T313),J$3="Y"),'Precision '!T313,"")</f>
        <v/>
      </c>
      <c r="U311" s="204" t="str">
        <f>IF(AND(ISNUMBER('Precision '!U313),K$3="Y"),'Precision '!U313,"")</f>
        <v/>
      </c>
      <c r="V311" s="204" t="str">
        <f>IF(AND(ISNUMBER('Precision '!V313),L$3="Y"),'Precision '!V313,"")</f>
        <v/>
      </c>
      <c r="W311" s="204" t="str">
        <f>IF(AND(ISNUMBER('Precision '!W313),M$3="Y"),'Precision '!W313,"")</f>
        <v/>
      </c>
      <c r="X311" s="204" t="str">
        <f>IF(AND(ISNUMBER('Precision '!X313),N$3="Y"),'Precision '!X313,"")</f>
        <v/>
      </c>
      <c r="Y311" s="204" t="str">
        <f>IF(AND(ISNUMBER('Precision '!Y313),O$3="Y"),'Precision '!Y313,"")</f>
        <v/>
      </c>
      <c r="Z311" s="204" t="str">
        <f>IF(AND(ISNUMBER('Precision '!Z313),P$3="Y"),'Precision '!Z313,"")</f>
        <v/>
      </c>
      <c r="AA311" s="204"/>
      <c r="AB311" s="204"/>
      <c r="AC311" s="204"/>
      <c r="AD311" s="204"/>
      <c r="AE311" s="300">
        <v>275</v>
      </c>
      <c r="AF311" s="209" t="e">
        <f>IF(OR(ISBLANK('Precision '!C313),E$2="N"),NA(),'Precision '!C313)</f>
        <v>#N/A</v>
      </c>
      <c r="AG311" s="209" t="e">
        <f>IF(OR(ISBLANK('Precision '!D313),F$2="N"),NA(),'Precision '!D313)</f>
        <v>#N/A</v>
      </c>
      <c r="AH311" s="209" t="e">
        <f>IF(OR(ISBLANK('Precision '!E313),G$2="N"),NA(),'Precision '!E313)</f>
        <v>#N/A</v>
      </c>
      <c r="AI311" s="209" t="e">
        <f>IF(OR(ISBLANK('Precision '!F313),H$2="N"),NA(),'Precision '!F313)</f>
        <v>#N/A</v>
      </c>
      <c r="AJ311" s="209" t="e">
        <f>IF(OR(ISBLANK('Precision '!G313),I$2="N"),NA(),'Precision '!G313)</f>
        <v>#N/A</v>
      </c>
      <c r="AK311" s="209" t="e">
        <f>IF(OR(ISBLANK('Precision '!H313),J$2="N"),NA(),'Precision '!H313)</f>
        <v>#N/A</v>
      </c>
      <c r="AL311" s="209" t="e">
        <f>IF(OR(ISBLANK('Precision '!I313),K$2="N"),NA(),'Precision '!I313)</f>
        <v>#N/A</v>
      </c>
      <c r="AM311" s="209" t="e">
        <f>IF(OR(ISBLANK('Precision '!J313),L$2="N"),NA(),'Precision '!J313)</f>
        <v>#N/A</v>
      </c>
      <c r="AN311" s="209" t="e">
        <f>IF(OR(ISBLANK('Precision '!K313),M$2="N"),NA(),'Precision '!K313)</f>
        <v>#N/A</v>
      </c>
      <c r="AO311" s="209" t="e">
        <f>IF(OR(ISBLANK('Precision '!L313),N$2="N"),NA(),'Precision '!L313)</f>
        <v>#N/A</v>
      </c>
      <c r="AP311" s="209" t="e">
        <f>IF(OR(ISBLANK('Precision '!M313),O$2="N"),NA(),'Precision '!M313)</f>
        <v>#N/A</v>
      </c>
      <c r="AQ311" s="209" t="e">
        <f>IF(OR(ISBLANK('Precision '!N313),P$2="N"),NA(),'Precision '!N313)</f>
        <v>#N/A</v>
      </c>
      <c r="AR311" s="209" t="e">
        <f>IF(OR(ISBLANK('Precision '!O313),E$3="N"),NA(),'Precision '!O313)</f>
        <v>#N/A</v>
      </c>
      <c r="AS311" s="209" t="e">
        <f>IF(OR(ISBLANK('Precision '!P313),F$3="N"),NA(),'Precision '!P313)</f>
        <v>#N/A</v>
      </c>
      <c r="AT311" s="209" t="e">
        <f>IF(OR(ISBLANK('Precision '!Q313),G$3="N"),NA(),'Precision '!Q313)</f>
        <v>#N/A</v>
      </c>
      <c r="AU311" s="209" t="e">
        <f>IF(OR(ISBLANK('Precision '!R313),H$3="N"),NA(),'Precision '!R313)</f>
        <v>#N/A</v>
      </c>
      <c r="AV311" s="209" t="e">
        <f>IF(OR(ISBLANK('Precision '!S313),I$3="N"),NA(),'Precision '!S313)</f>
        <v>#N/A</v>
      </c>
      <c r="AW311" s="209" t="e">
        <f>IF(OR(ISBLANK('Precision '!T313),J$3="N"),NA(),'Precision '!T313)</f>
        <v>#N/A</v>
      </c>
      <c r="AX311" s="209" t="e">
        <f>IF(OR(ISBLANK('Precision '!U313),K$3="N"),NA(),'Precision '!U313)</f>
        <v>#N/A</v>
      </c>
      <c r="AY311" s="209" t="e">
        <f>IF(OR(ISBLANK('Precision '!V313),L$3="N"),NA(),'Precision '!V313)</f>
        <v>#N/A</v>
      </c>
      <c r="AZ311" s="209" t="e">
        <f>IF(OR(ISBLANK('Precision '!W313),M$3="N"),NA(),'Precision '!W313)</f>
        <v>#N/A</v>
      </c>
      <c r="BA311" s="209" t="e">
        <f>IF(OR(ISBLANK('Precision '!X313),N$3="N"),NA(),'Precision '!X313)</f>
        <v>#N/A</v>
      </c>
      <c r="BB311" s="209" t="e">
        <f>IF(OR(ISBLANK('Precision '!Y313),O$3="N"),NA(),'Precision '!Y313)</f>
        <v>#N/A</v>
      </c>
      <c r="BC311" s="209" t="e">
        <f>IF(OR(ISBLANK('Precision '!Z313),P$3="N"),NA(),'Precision '!Z313)</f>
        <v>#N/A</v>
      </c>
      <c r="BD311" s="204"/>
      <c r="BE311" s="204"/>
      <c r="BF311" s="204"/>
      <c r="BG311" s="204"/>
      <c r="BH311" s="204"/>
    </row>
    <row r="312" spans="1:60" x14ac:dyDescent="0.2">
      <c r="A312" s="204"/>
      <c r="B312" s="204"/>
      <c r="C312" s="204" t="str">
        <f>IF(AND(ISNUMBER('Precision '!C314),E$2="Y"),'Precision '!C314,"")</f>
        <v/>
      </c>
      <c r="D312" s="204" t="str">
        <f>IF(AND(ISNUMBER('Precision '!D314),F$2="Y"),'Precision '!D314,"")</f>
        <v/>
      </c>
      <c r="E312" s="204" t="str">
        <f>IF(AND(ISNUMBER('Precision '!E314),G$2="Y"),'Precision '!E314,"")</f>
        <v/>
      </c>
      <c r="F312" s="204" t="str">
        <f>IF(AND(ISNUMBER('Precision '!F314),H$2="Y"),'Precision '!F314,"")</f>
        <v/>
      </c>
      <c r="G312" s="204" t="str">
        <f>IF(AND(ISNUMBER('Precision '!G314),I$2="Y"),'Precision '!G314,"")</f>
        <v/>
      </c>
      <c r="H312" s="204" t="str">
        <f>IF(AND(ISNUMBER('Precision '!H314),J$2="Y"),'Precision '!H314,"")</f>
        <v/>
      </c>
      <c r="I312" s="204" t="str">
        <f>IF(AND(ISNUMBER('Precision '!I314),K$2="Y"),'Precision '!I314,"")</f>
        <v/>
      </c>
      <c r="J312" s="204" t="str">
        <f>IF(AND(ISNUMBER('Precision '!J314),L$2="Y"),'Precision '!J314,"")</f>
        <v/>
      </c>
      <c r="K312" s="204" t="str">
        <f>IF(AND(ISNUMBER('Precision '!K314),M$2="Y"),'Precision '!K314,"")</f>
        <v/>
      </c>
      <c r="L312" s="204" t="str">
        <f>IF(AND(ISNUMBER('Precision '!L314),N$2="Y"),'Precision '!L314,"")</f>
        <v/>
      </c>
      <c r="M312" s="204" t="str">
        <f>IF(AND(ISNUMBER('Precision '!M314),O$2="Y"),'Precision '!M314,"")</f>
        <v/>
      </c>
      <c r="N312" s="204" t="str">
        <f>IF(AND(ISNUMBER('Precision '!N314),P$2="Y"),'Precision '!N314,"")</f>
        <v/>
      </c>
      <c r="O312" s="204" t="str">
        <f>IF(AND(ISNUMBER('Precision '!O314),E$3="Y"),'Precision '!O314,"")</f>
        <v/>
      </c>
      <c r="P312" s="204" t="str">
        <f>IF(AND(ISNUMBER('Precision '!P314),F$3="Y"),'Precision '!P314,"")</f>
        <v/>
      </c>
      <c r="Q312" s="204" t="str">
        <f>IF(AND(ISNUMBER('Precision '!Q314),G$3="Y"),'Precision '!Q314,"")</f>
        <v/>
      </c>
      <c r="R312" s="204" t="str">
        <f>IF(AND(ISNUMBER('Precision '!R314),H$3="Y"),'Precision '!R314,"")</f>
        <v/>
      </c>
      <c r="S312" s="204" t="str">
        <f>IF(AND(ISNUMBER('Precision '!S314),I$3="Y"),'Precision '!S314,"")</f>
        <v/>
      </c>
      <c r="T312" s="204" t="str">
        <f>IF(AND(ISNUMBER('Precision '!T314),J$3="Y"),'Precision '!T314,"")</f>
        <v/>
      </c>
      <c r="U312" s="204" t="str">
        <f>IF(AND(ISNUMBER('Precision '!U314),K$3="Y"),'Precision '!U314,"")</f>
        <v/>
      </c>
      <c r="V312" s="204" t="str">
        <f>IF(AND(ISNUMBER('Precision '!V314),L$3="Y"),'Precision '!V314,"")</f>
        <v/>
      </c>
      <c r="W312" s="204" t="str">
        <f>IF(AND(ISNUMBER('Precision '!W314),M$3="Y"),'Precision '!W314,"")</f>
        <v/>
      </c>
      <c r="X312" s="204" t="str">
        <f>IF(AND(ISNUMBER('Precision '!X314),N$3="Y"),'Precision '!X314,"")</f>
        <v/>
      </c>
      <c r="Y312" s="204" t="str">
        <f>IF(AND(ISNUMBER('Precision '!Y314),O$3="Y"),'Precision '!Y314,"")</f>
        <v/>
      </c>
      <c r="Z312" s="204" t="str">
        <f>IF(AND(ISNUMBER('Precision '!Z314),P$3="Y"),'Precision '!Z314,"")</f>
        <v/>
      </c>
      <c r="AA312" s="204"/>
      <c r="AB312" s="204"/>
      <c r="AC312" s="204"/>
      <c r="AD312" s="204"/>
      <c r="AE312" s="300">
        <v>276</v>
      </c>
      <c r="AF312" s="209" t="e">
        <f>IF(OR(ISBLANK('Precision '!C314),E$2="N"),NA(),'Precision '!C314)</f>
        <v>#N/A</v>
      </c>
      <c r="AG312" s="209" t="e">
        <f>IF(OR(ISBLANK('Precision '!D314),F$2="N"),NA(),'Precision '!D314)</f>
        <v>#N/A</v>
      </c>
      <c r="AH312" s="209" t="e">
        <f>IF(OR(ISBLANK('Precision '!E314),G$2="N"),NA(),'Precision '!E314)</f>
        <v>#N/A</v>
      </c>
      <c r="AI312" s="209" t="e">
        <f>IF(OR(ISBLANK('Precision '!F314),H$2="N"),NA(),'Precision '!F314)</f>
        <v>#N/A</v>
      </c>
      <c r="AJ312" s="209" t="e">
        <f>IF(OR(ISBLANK('Precision '!G314),I$2="N"),NA(),'Precision '!G314)</f>
        <v>#N/A</v>
      </c>
      <c r="AK312" s="209" t="e">
        <f>IF(OR(ISBLANK('Precision '!H314),J$2="N"),NA(),'Precision '!H314)</f>
        <v>#N/A</v>
      </c>
      <c r="AL312" s="209" t="e">
        <f>IF(OR(ISBLANK('Precision '!I314),K$2="N"),NA(),'Precision '!I314)</f>
        <v>#N/A</v>
      </c>
      <c r="AM312" s="209" t="e">
        <f>IF(OR(ISBLANK('Precision '!J314),L$2="N"),NA(),'Precision '!J314)</f>
        <v>#N/A</v>
      </c>
      <c r="AN312" s="209" t="e">
        <f>IF(OR(ISBLANK('Precision '!K314),M$2="N"),NA(),'Precision '!K314)</f>
        <v>#N/A</v>
      </c>
      <c r="AO312" s="209" t="e">
        <f>IF(OR(ISBLANK('Precision '!L314),N$2="N"),NA(),'Precision '!L314)</f>
        <v>#N/A</v>
      </c>
      <c r="AP312" s="209" t="e">
        <f>IF(OR(ISBLANK('Precision '!M314),O$2="N"),NA(),'Precision '!M314)</f>
        <v>#N/A</v>
      </c>
      <c r="AQ312" s="209" t="e">
        <f>IF(OR(ISBLANK('Precision '!N314),P$2="N"),NA(),'Precision '!N314)</f>
        <v>#N/A</v>
      </c>
      <c r="AR312" s="209" t="e">
        <f>IF(OR(ISBLANK('Precision '!O314),E$3="N"),NA(),'Precision '!O314)</f>
        <v>#N/A</v>
      </c>
      <c r="AS312" s="209" t="e">
        <f>IF(OR(ISBLANK('Precision '!P314),F$3="N"),NA(),'Precision '!P314)</f>
        <v>#N/A</v>
      </c>
      <c r="AT312" s="209" t="e">
        <f>IF(OR(ISBLANK('Precision '!Q314),G$3="N"),NA(),'Precision '!Q314)</f>
        <v>#N/A</v>
      </c>
      <c r="AU312" s="209" t="e">
        <f>IF(OR(ISBLANK('Precision '!R314),H$3="N"),NA(),'Precision '!R314)</f>
        <v>#N/A</v>
      </c>
      <c r="AV312" s="209" t="e">
        <f>IF(OR(ISBLANK('Precision '!S314),I$3="N"),NA(),'Precision '!S314)</f>
        <v>#N/A</v>
      </c>
      <c r="AW312" s="209" t="e">
        <f>IF(OR(ISBLANK('Precision '!T314),J$3="N"),NA(),'Precision '!T314)</f>
        <v>#N/A</v>
      </c>
      <c r="AX312" s="209" t="e">
        <f>IF(OR(ISBLANK('Precision '!U314),K$3="N"),NA(),'Precision '!U314)</f>
        <v>#N/A</v>
      </c>
      <c r="AY312" s="209" t="e">
        <f>IF(OR(ISBLANK('Precision '!V314),L$3="N"),NA(),'Precision '!V314)</f>
        <v>#N/A</v>
      </c>
      <c r="AZ312" s="209" t="e">
        <f>IF(OR(ISBLANK('Precision '!W314),M$3="N"),NA(),'Precision '!W314)</f>
        <v>#N/A</v>
      </c>
      <c r="BA312" s="209" t="e">
        <f>IF(OR(ISBLANK('Precision '!X314),N$3="N"),NA(),'Precision '!X314)</f>
        <v>#N/A</v>
      </c>
      <c r="BB312" s="209" t="e">
        <f>IF(OR(ISBLANK('Precision '!Y314),O$3="N"),NA(),'Precision '!Y314)</f>
        <v>#N/A</v>
      </c>
      <c r="BC312" s="209" t="e">
        <f>IF(OR(ISBLANK('Precision '!Z314),P$3="N"),NA(),'Precision '!Z314)</f>
        <v>#N/A</v>
      </c>
      <c r="BD312" s="204"/>
      <c r="BE312" s="204"/>
      <c r="BF312" s="204"/>
      <c r="BG312" s="204"/>
      <c r="BH312" s="204"/>
    </row>
    <row r="313" spans="1:60" x14ac:dyDescent="0.2">
      <c r="A313" s="204"/>
      <c r="B313" s="204"/>
      <c r="C313" s="204" t="str">
        <f>IF(AND(ISNUMBER('Precision '!C315),E$2="Y"),'Precision '!C315,"")</f>
        <v/>
      </c>
      <c r="D313" s="204" t="str">
        <f>IF(AND(ISNUMBER('Precision '!D315),F$2="Y"),'Precision '!D315,"")</f>
        <v/>
      </c>
      <c r="E313" s="204" t="str">
        <f>IF(AND(ISNUMBER('Precision '!E315),G$2="Y"),'Precision '!E315,"")</f>
        <v/>
      </c>
      <c r="F313" s="204" t="str">
        <f>IF(AND(ISNUMBER('Precision '!F315),H$2="Y"),'Precision '!F315,"")</f>
        <v/>
      </c>
      <c r="G313" s="204" t="str">
        <f>IF(AND(ISNUMBER('Precision '!G315),I$2="Y"),'Precision '!G315,"")</f>
        <v/>
      </c>
      <c r="H313" s="204" t="str">
        <f>IF(AND(ISNUMBER('Precision '!H315),J$2="Y"),'Precision '!H315,"")</f>
        <v/>
      </c>
      <c r="I313" s="204" t="str">
        <f>IF(AND(ISNUMBER('Precision '!I315),K$2="Y"),'Precision '!I315,"")</f>
        <v/>
      </c>
      <c r="J313" s="204" t="str">
        <f>IF(AND(ISNUMBER('Precision '!J315),L$2="Y"),'Precision '!J315,"")</f>
        <v/>
      </c>
      <c r="K313" s="204" t="str">
        <f>IF(AND(ISNUMBER('Precision '!K315),M$2="Y"),'Precision '!K315,"")</f>
        <v/>
      </c>
      <c r="L313" s="204" t="str">
        <f>IF(AND(ISNUMBER('Precision '!L315),N$2="Y"),'Precision '!L315,"")</f>
        <v/>
      </c>
      <c r="M313" s="204" t="str">
        <f>IF(AND(ISNUMBER('Precision '!M315),O$2="Y"),'Precision '!M315,"")</f>
        <v/>
      </c>
      <c r="N313" s="204" t="str">
        <f>IF(AND(ISNUMBER('Precision '!N315),P$2="Y"),'Precision '!N315,"")</f>
        <v/>
      </c>
      <c r="O313" s="204" t="str">
        <f>IF(AND(ISNUMBER('Precision '!O315),E$3="Y"),'Precision '!O315,"")</f>
        <v/>
      </c>
      <c r="P313" s="204" t="str">
        <f>IF(AND(ISNUMBER('Precision '!P315),F$3="Y"),'Precision '!P315,"")</f>
        <v/>
      </c>
      <c r="Q313" s="204" t="str">
        <f>IF(AND(ISNUMBER('Precision '!Q315),G$3="Y"),'Precision '!Q315,"")</f>
        <v/>
      </c>
      <c r="R313" s="204" t="str">
        <f>IF(AND(ISNUMBER('Precision '!R315),H$3="Y"),'Precision '!R315,"")</f>
        <v/>
      </c>
      <c r="S313" s="204" t="str">
        <f>IF(AND(ISNUMBER('Precision '!S315),I$3="Y"),'Precision '!S315,"")</f>
        <v/>
      </c>
      <c r="T313" s="204" t="str">
        <f>IF(AND(ISNUMBER('Precision '!T315),J$3="Y"),'Precision '!T315,"")</f>
        <v/>
      </c>
      <c r="U313" s="204" t="str">
        <f>IF(AND(ISNUMBER('Precision '!U315),K$3="Y"),'Precision '!U315,"")</f>
        <v/>
      </c>
      <c r="V313" s="204" t="str">
        <f>IF(AND(ISNUMBER('Precision '!V315),L$3="Y"),'Precision '!V315,"")</f>
        <v/>
      </c>
      <c r="W313" s="204" t="str">
        <f>IF(AND(ISNUMBER('Precision '!W315),M$3="Y"),'Precision '!W315,"")</f>
        <v/>
      </c>
      <c r="X313" s="204" t="str">
        <f>IF(AND(ISNUMBER('Precision '!X315),N$3="Y"),'Precision '!X315,"")</f>
        <v/>
      </c>
      <c r="Y313" s="204" t="str">
        <f>IF(AND(ISNUMBER('Precision '!Y315),O$3="Y"),'Precision '!Y315,"")</f>
        <v/>
      </c>
      <c r="Z313" s="204" t="str">
        <f>IF(AND(ISNUMBER('Precision '!Z315),P$3="Y"),'Precision '!Z315,"")</f>
        <v/>
      </c>
      <c r="AA313" s="204"/>
      <c r="AB313" s="204"/>
      <c r="AC313" s="204"/>
      <c r="AD313" s="204"/>
      <c r="AE313" s="300">
        <v>277</v>
      </c>
      <c r="AF313" s="209" t="e">
        <f>IF(OR(ISBLANK('Precision '!C315),E$2="N"),NA(),'Precision '!C315)</f>
        <v>#N/A</v>
      </c>
      <c r="AG313" s="209" t="e">
        <f>IF(OR(ISBLANK('Precision '!D315),F$2="N"),NA(),'Precision '!D315)</f>
        <v>#N/A</v>
      </c>
      <c r="AH313" s="209" t="e">
        <f>IF(OR(ISBLANK('Precision '!E315),G$2="N"),NA(),'Precision '!E315)</f>
        <v>#N/A</v>
      </c>
      <c r="AI313" s="209" t="e">
        <f>IF(OR(ISBLANK('Precision '!F315),H$2="N"),NA(),'Precision '!F315)</f>
        <v>#N/A</v>
      </c>
      <c r="AJ313" s="209" t="e">
        <f>IF(OR(ISBLANK('Precision '!G315),I$2="N"),NA(),'Precision '!G315)</f>
        <v>#N/A</v>
      </c>
      <c r="AK313" s="209" t="e">
        <f>IF(OR(ISBLANK('Precision '!H315),J$2="N"),NA(),'Precision '!H315)</f>
        <v>#N/A</v>
      </c>
      <c r="AL313" s="209" t="e">
        <f>IF(OR(ISBLANK('Precision '!I315),K$2="N"),NA(),'Precision '!I315)</f>
        <v>#N/A</v>
      </c>
      <c r="AM313" s="209" t="e">
        <f>IF(OR(ISBLANK('Precision '!J315),L$2="N"),NA(),'Precision '!J315)</f>
        <v>#N/A</v>
      </c>
      <c r="AN313" s="209" t="e">
        <f>IF(OR(ISBLANK('Precision '!K315),M$2="N"),NA(),'Precision '!K315)</f>
        <v>#N/A</v>
      </c>
      <c r="AO313" s="209" t="e">
        <f>IF(OR(ISBLANK('Precision '!L315),N$2="N"),NA(),'Precision '!L315)</f>
        <v>#N/A</v>
      </c>
      <c r="AP313" s="209" t="e">
        <f>IF(OR(ISBLANK('Precision '!M315),O$2="N"),NA(),'Precision '!M315)</f>
        <v>#N/A</v>
      </c>
      <c r="AQ313" s="209" t="e">
        <f>IF(OR(ISBLANK('Precision '!N315),P$2="N"),NA(),'Precision '!N315)</f>
        <v>#N/A</v>
      </c>
      <c r="AR313" s="209" t="e">
        <f>IF(OR(ISBLANK('Precision '!O315),E$3="N"),NA(),'Precision '!O315)</f>
        <v>#N/A</v>
      </c>
      <c r="AS313" s="209" t="e">
        <f>IF(OR(ISBLANK('Precision '!P315),F$3="N"),NA(),'Precision '!P315)</f>
        <v>#N/A</v>
      </c>
      <c r="AT313" s="209" t="e">
        <f>IF(OR(ISBLANK('Precision '!Q315),G$3="N"),NA(),'Precision '!Q315)</f>
        <v>#N/A</v>
      </c>
      <c r="AU313" s="209" t="e">
        <f>IF(OR(ISBLANK('Precision '!R315),H$3="N"),NA(),'Precision '!R315)</f>
        <v>#N/A</v>
      </c>
      <c r="AV313" s="209" t="e">
        <f>IF(OR(ISBLANK('Precision '!S315),I$3="N"),NA(),'Precision '!S315)</f>
        <v>#N/A</v>
      </c>
      <c r="AW313" s="209" t="e">
        <f>IF(OR(ISBLANK('Precision '!T315),J$3="N"),NA(),'Precision '!T315)</f>
        <v>#N/A</v>
      </c>
      <c r="AX313" s="209" t="e">
        <f>IF(OR(ISBLANK('Precision '!U315),K$3="N"),NA(),'Precision '!U315)</f>
        <v>#N/A</v>
      </c>
      <c r="AY313" s="209" t="e">
        <f>IF(OR(ISBLANK('Precision '!V315),L$3="N"),NA(),'Precision '!V315)</f>
        <v>#N/A</v>
      </c>
      <c r="AZ313" s="209" t="e">
        <f>IF(OR(ISBLANK('Precision '!W315),M$3="N"),NA(),'Precision '!W315)</f>
        <v>#N/A</v>
      </c>
      <c r="BA313" s="209" t="e">
        <f>IF(OR(ISBLANK('Precision '!X315),N$3="N"),NA(),'Precision '!X315)</f>
        <v>#N/A</v>
      </c>
      <c r="BB313" s="209" t="e">
        <f>IF(OR(ISBLANK('Precision '!Y315),O$3="N"),NA(),'Precision '!Y315)</f>
        <v>#N/A</v>
      </c>
      <c r="BC313" s="209" t="e">
        <f>IF(OR(ISBLANK('Precision '!Z315),P$3="N"),NA(),'Precision '!Z315)</f>
        <v>#N/A</v>
      </c>
      <c r="BD313" s="204"/>
      <c r="BE313" s="204"/>
      <c r="BF313" s="204"/>
      <c r="BG313" s="204"/>
      <c r="BH313" s="204"/>
    </row>
    <row r="314" spans="1:60" x14ac:dyDescent="0.2">
      <c r="A314" s="204"/>
      <c r="B314" s="204"/>
      <c r="C314" s="204" t="str">
        <f>IF(AND(ISNUMBER('Precision '!C316),E$2="Y"),'Precision '!C316,"")</f>
        <v/>
      </c>
      <c r="D314" s="204" t="str">
        <f>IF(AND(ISNUMBER('Precision '!D316),F$2="Y"),'Precision '!D316,"")</f>
        <v/>
      </c>
      <c r="E314" s="204" t="str">
        <f>IF(AND(ISNUMBER('Precision '!E316),G$2="Y"),'Precision '!E316,"")</f>
        <v/>
      </c>
      <c r="F314" s="204" t="str">
        <f>IF(AND(ISNUMBER('Precision '!F316),H$2="Y"),'Precision '!F316,"")</f>
        <v/>
      </c>
      <c r="G314" s="204" t="str">
        <f>IF(AND(ISNUMBER('Precision '!G316),I$2="Y"),'Precision '!G316,"")</f>
        <v/>
      </c>
      <c r="H314" s="204" t="str">
        <f>IF(AND(ISNUMBER('Precision '!H316),J$2="Y"),'Precision '!H316,"")</f>
        <v/>
      </c>
      <c r="I314" s="204" t="str">
        <f>IF(AND(ISNUMBER('Precision '!I316),K$2="Y"),'Precision '!I316,"")</f>
        <v/>
      </c>
      <c r="J314" s="204" t="str">
        <f>IF(AND(ISNUMBER('Precision '!J316),L$2="Y"),'Precision '!J316,"")</f>
        <v/>
      </c>
      <c r="K314" s="204" t="str">
        <f>IF(AND(ISNUMBER('Precision '!K316),M$2="Y"),'Precision '!K316,"")</f>
        <v/>
      </c>
      <c r="L314" s="204" t="str">
        <f>IF(AND(ISNUMBER('Precision '!L316),N$2="Y"),'Precision '!L316,"")</f>
        <v/>
      </c>
      <c r="M314" s="204" t="str">
        <f>IF(AND(ISNUMBER('Precision '!M316),O$2="Y"),'Precision '!M316,"")</f>
        <v/>
      </c>
      <c r="N314" s="204" t="str">
        <f>IF(AND(ISNUMBER('Precision '!N316),P$2="Y"),'Precision '!N316,"")</f>
        <v/>
      </c>
      <c r="O314" s="204" t="str">
        <f>IF(AND(ISNUMBER('Precision '!O316),E$3="Y"),'Precision '!O316,"")</f>
        <v/>
      </c>
      <c r="P314" s="204" t="str">
        <f>IF(AND(ISNUMBER('Precision '!P316),F$3="Y"),'Precision '!P316,"")</f>
        <v/>
      </c>
      <c r="Q314" s="204" t="str">
        <f>IF(AND(ISNUMBER('Precision '!Q316),G$3="Y"),'Precision '!Q316,"")</f>
        <v/>
      </c>
      <c r="R314" s="204" t="str">
        <f>IF(AND(ISNUMBER('Precision '!R316),H$3="Y"),'Precision '!R316,"")</f>
        <v/>
      </c>
      <c r="S314" s="204" t="str">
        <f>IF(AND(ISNUMBER('Precision '!S316),I$3="Y"),'Precision '!S316,"")</f>
        <v/>
      </c>
      <c r="T314" s="204" t="str">
        <f>IF(AND(ISNUMBER('Precision '!T316),J$3="Y"),'Precision '!T316,"")</f>
        <v/>
      </c>
      <c r="U314" s="204" t="str">
        <f>IF(AND(ISNUMBER('Precision '!U316),K$3="Y"),'Precision '!U316,"")</f>
        <v/>
      </c>
      <c r="V314" s="204" t="str">
        <f>IF(AND(ISNUMBER('Precision '!V316),L$3="Y"),'Precision '!V316,"")</f>
        <v/>
      </c>
      <c r="W314" s="204" t="str">
        <f>IF(AND(ISNUMBER('Precision '!W316),M$3="Y"),'Precision '!W316,"")</f>
        <v/>
      </c>
      <c r="X314" s="204" t="str">
        <f>IF(AND(ISNUMBER('Precision '!X316),N$3="Y"),'Precision '!X316,"")</f>
        <v/>
      </c>
      <c r="Y314" s="204" t="str">
        <f>IF(AND(ISNUMBER('Precision '!Y316),O$3="Y"),'Precision '!Y316,"")</f>
        <v/>
      </c>
      <c r="Z314" s="204" t="str">
        <f>IF(AND(ISNUMBER('Precision '!Z316),P$3="Y"),'Precision '!Z316,"")</f>
        <v/>
      </c>
      <c r="AA314" s="204"/>
      <c r="AB314" s="204"/>
      <c r="AC314" s="204"/>
      <c r="AD314" s="204"/>
      <c r="AE314" s="300">
        <v>278</v>
      </c>
      <c r="AF314" s="209" t="e">
        <f>IF(OR(ISBLANK('Precision '!C316),E$2="N"),NA(),'Precision '!C316)</f>
        <v>#N/A</v>
      </c>
      <c r="AG314" s="209" t="e">
        <f>IF(OR(ISBLANK('Precision '!D316),F$2="N"),NA(),'Precision '!D316)</f>
        <v>#N/A</v>
      </c>
      <c r="AH314" s="209" t="e">
        <f>IF(OR(ISBLANK('Precision '!E316),G$2="N"),NA(),'Precision '!E316)</f>
        <v>#N/A</v>
      </c>
      <c r="AI314" s="209" t="e">
        <f>IF(OR(ISBLANK('Precision '!F316),H$2="N"),NA(),'Precision '!F316)</f>
        <v>#N/A</v>
      </c>
      <c r="AJ314" s="209" t="e">
        <f>IF(OR(ISBLANK('Precision '!G316),I$2="N"),NA(),'Precision '!G316)</f>
        <v>#N/A</v>
      </c>
      <c r="AK314" s="209" t="e">
        <f>IF(OR(ISBLANK('Precision '!H316),J$2="N"),NA(),'Precision '!H316)</f>
        <v>#N/A</v>
      </c>
      <c r="AL314" s="209" t="e">
        <f>IF(OR(ISBLANK('Precision '!I316),K$2="N"),NA(),'Precision '!I316)</f>
        <v>#N/A</v>
      </c>
      <c r="AM314" s="209" t="e">
        <f>IF(OR(ISBLANK('Precision '!J316),L$2="N"),NA(),'Precision '!J316)</f>
        <v>#N/A</v>
      </c>
      <c r="AN314" s="209" t="e">
        <f>IF(OR(ISBLANK('Precision '!K316),M$2="N"),NA(),'Precision '!K316)</f>
        <v>#N/A</v>
      </c>
      <c r="AO314" s="209" t="e">
        <f>IF(OR(ISBLANK('Precision '!L316),N$2="N"),NA(),'Precision '!L316)</f>
        <v>#N/A</v>
      </c>
      <c r="AP314" s="209" t="e">
        <f>IF(OR(ISBLANK('Precision '!M316),O$2="N"),NA(),'Precision '!M316)</f>
        <v>#N/A</v>
      </c>
      <c r="AQ314" s="209" t="e">
        <f>IF(OR(ISBLANK('Precision '!N316),P$2="N"),NA(),'Precision '!N316)</f>
        <v>#N/A</v>
      </c>
      <c r="AR314" s="209" t="e">
        <f>IF(OR(ISBLANK('Precision '!O316),E$3="N"),NA(),'Precision '!O316)</f>
        <v>#N/A</v>
      </c>
      <c r="AS314" s="209" t="e">
        <f>IF(OR(ISBLANK('Precision '!P316),F$3="N"),NA(),'Precision '!P316)</f>
        <v>#N/A</v>
      </c>
      <c r="AT314" s="209" t="e">
        <f>IF(OR(ISBLANK('Precision '!Q316),G$3="N"),NA(),'Precision '!Q316)</f>
        <v>#N/A</v>
      </c>
      <c r="AU314" s="209" t="e">
        <f>IF(OR(ISBLANK('Precision '!R316),H$3="N"),NA(),'Precision '!R316)</f>
        <v>#N/A</v>
      </c>
      <c r="AV314" s="209" t="e">
        <f>IF(OR(ISBLANK('Precision '!S316),I$3="N"),NA(),'Precision '!S316)</f>
        <v>#N/A</v>
      </c>
      <c r="AW314" s="209" t="e">
        <f>IF(OR(ISBLANK('Precision '!T316),J$3="N"),NA(),'Precision '!T316)</f>
        <v>#N/A</v>
      </c>
      <c r="AX314" s="209" t="e">
        <f>IF(OR(ISBLANK('Precision '!U316),K$3="N"),NA(),'Precision '!U316)</f>
        <v>#N/A</v>
      </c>
      <c r="AY314" s="209" t="e">
        <f>IF(OR(ISBLANK('Precision '!V316),L$3="N"),NA(),'Precision '!V316)</f>
        <v>#N/A</v>
      </c>
      <c r="AZ314" s="209" t="e">
        <f>IF(OR(ISBLANK('Precision '!W316),M$3="N"),NA(),'Precision '!W316)</f>
        <v>#N/A</v>
      </c>
      <c r="BA314" s="209" t="e">
        <f>IF(OR(ISBLANK('Precision '!X316),N$3="N"),NA(),'Precision '!X316)</f>
        <v>#N/A</v>
      </c>
      <c r="BB314" s="209" t="e">
        <f>IF(OR(ISBLANK('Precision '!Y316),O$3="N"),NA(),'Precision '!Y316)</f>
        <v>#N/A</v>
      </c>
      <c r="BC314" s="209" t="e">
        <f>IF(OR(ISBLANK('Precision '!Z316),P$3="N"),NA(),'Precision '!Z316)</f>
        <v>#N/A</v>
      </c>
      <c r="BD314" s="204"/>
      <c r="BE314" s="204"/>
      <c r="BF314" s="204"/>
      <c r="BG314" s="204"/>
      <c r="BH314" s="204"/>
    </row>
    <row r="315" spans="1:60" x14ac:dyDescent="0.2">
      <c r="A315" s="204"/>
      <c r="B315" s="204"/>
      <c r="C315" s="204" t="str">
        <f>IF(AND(ISNUMBER('Precision '!C317),E$2="Y"),'Precision '!C317,"")</f>
        <v/>
      </c>
      <c r="D315" s="204" t="str">
        <f>IF(AND(ISNUMBER('Precision '!D317),F$2="Y"),'Precision '!D317,"")</f>
        <v/>
      </c>
      <c r="E315" s="204" t="str">
        <f>IF(AND(ISNUMBER('Precision '!E317),G$2="Y"),'Precision '!E317,"")</f>
        <v/>
      </c>
      <c r="F315" s="204" t="str">
        <f>IF(AND(ISNUMBER('Precision '!F317),H$2="Y"),'Precision '!F317,"")</f>
        <v/>
      </c>
      <c r="G315" s="204" t="str">
        <f>IF(AND(ISNUMBER('Precision '!G317),I$2="Y"),'Precision '!G317,"")</f>
        <v/>
      </c>
      <c r="H315" s="204" t="str">
        <f>IF(AND(ISNUMBER('Precision '!H317),J$2="Y"),'Precision '!H317,"")</f>
        <v/>
      </c>
      <c r="I315" s="204" t="str">
        <f>IF(AND(ISNUMBER('Precision '!I317),K$2="Y"),'Precision '!I317,"")</f>
        <v/>
      </c>
      <c r="J315" s="204" t="str">
        <f>IF(AND(ISNUMBER('Precision '!J317),L$2="Y"),'Precision '!J317,"")</f>
        <v/>
      </c>
      <c r="K315" s="204" t="str">
        <f>IF(AND(ISNUMBER('Precision '!K317),M$2="Y"),'Precision '!K317,"")</f>
        <v/>
      </c>
      <c r="L315" s="204" t="str">
        <f>IF(AND(ISNUMBER('Precision '!L317),N$2="Y"),'Precision '!L317,"")</f>
        <v/>
      </c>
      <c r="M315" s="204" t="str">
        <f>IF(AND(ISNUMBER('Precision '!M317),O$2="Y"),'Precision '!M317,"")</f>
        <v/>
      </c>
      <c r="N315" s="204" t="str">
        <f>IF(AND(ISNUMBER('Precision '!N317),P$2="Y"),'Precision '!N317,"")</f>
        <v/>
      </c>
      <c r="O315" s="204" t="str">
        <f>IF(AND(ISNUMBER('Precision '!O317),E$3="Y"),'Precision '!O317,"")</f>
        <v/>
      </c>
      <c r="P315" s="204" t="str">
        <f>IF(AND(ISNUMBER('Precision '!P317),F$3="Y"),'Precision '!P317,"")</f>
        <v/>
      </c>
      <c r="Q315" s="204" t="str">
        <f>IF(AND(ISNUMBER('Precision '!Q317),G$3="Y"),'Precision '!Q317,"")</f>
        <v/>
      </c>
      <c r="R315" s="204" t="str">
        <f>IF(AND(ISNUMBER('Precision '!R317),H$3="Y"),'Precision '!R317,"")</f>
        <v/>
      </c>
      <c r="S315" s="204" t="str">
        <f>IF(AND(ISNUMBER('Precision '!S317),I$3="Y"),'Precision '!S317,"")</f>
        <v/>
      </c>
      <c r="T315" s="204" t="str">
        <f>IF(AND(ISNUMBER('Precision '!T317),J$3="Y"),'Precision '!T317,"")</f>
        <v/>
      </c>
      <c r="U315" s="204" t="str">
        <f>IF(AND(ISNUMBER('Precision '!U317),K$3="Y"),'Precision '!U317,"")</f>
        <v/>
      </c>
      <c r="V315" s="204" t="str">
        <f>IF(AND(ISNUMBER('Precision '!V317),L$3="Y"),'Precision '!V317,"")</f>
        <v/>
      </c>
      <c r="W315" s="204" t="str">
        <f>IF(AND(ISNUMBER('Precision '!W317),M$3="Y"),'Precision '!W317,"")</f>
        <v/>
      </c>
      <c r="X315" s="204" t="str">
        <f>IF(AND(ISNUMBER('Precision '!X317),N$3="Y"),'Precision '!X317,"")</f>
        <v/>
      </c>
      <c r="Y315" s="204" t="str">
        <f>IF(AND(ISNUMBER('Precision '!Y317),O$3="Y"),'Precision '!Y317,"")</f>
        <v/>
      </c>
      <c r="Z315" s="204" t="str">
        <f>IF(AND(ISNUMBER('Precision '!Z317),P$3="Y"),'Precision '!Z317,"")</f>
        <v/>
      </c>
      <c r="AA315" s="204"/>
      <c r="AB315" s="204"/>
      <c r="AC315" s="204"/>
      <c r="AD315" s="204"/>
      <c r="AE315" s="300">
        <v>279</v>
      </c>
      <c r="AF315" s="209" t="e">
        <f>IF(OR(ISBLANK('Precision '!C317),E$2="N"),NA(),'Precision '!C317)</f>
        <v>#N/A</v>
      </c>
      <c r="AG315" s="209" t="e">
        <f>IF(OR(ISBLANK('Precision '!D317),F$2="N"),NA(),'Precision '!D317)</f>
        <v>#N/A</v>
      </c>
      <c r="AH315" s="209" t="e">
        <f>IF(OR(ISBLANK('Precision '!E317),G$2="N"),NA(),'Precision '!E317)</f>
        <v>#N/A</v>
      </c>
      <c r="AI315" s="209" t="e">
        <f>IF(OR(ISBLANK('Precision '!F317),H$2="N"),NA(),'Precision '!F317)</f>
        <v>#N/A</v>
      </c>
      <c r="AJ315" s="209" t="e">
        <f>IF(OR(ISBLANK('Precision '!G317),I$2="N"),NA(),'Precision '!G317)</f>
        <v>#N/A</v>
      </c>
      <c r="AK315" s="209" t="e">
        <f>IF(OR(ISBLANK('Precision '!H317),J$2="N"),NA(),'Precision '!H317)</f>
        <v>#N/A</v>
      </c>
      <c r="AL315" s="209" t="e">
        <f>IF(OR(ISBLANK('Precision '!I317),K$2="N"),NA(),'Precision '!I317)</f>
        <v>#N/A</v>
      </c>
      <c r="AM315" s="209" t="e">
        <f>IF(OR(ISBLANK('Precision '!J317),L$2="N"),NA(),'Precision '!J317)</f>
        <v>#N/A</v>
      </c>
      <c r="AN315" s="209" t="e">
        <f>IF(OR(ISBLANK('Precision '!K317),M$2="N"),NA(),'Precision '!K317)</f>
        <v>#N/A</v>
      </c>
      <c r="AO315" s="209" t="e">
        <f>IF(OR(ISBLANK('Precision '!L317),N$2="N"),NA(),'Precision '!L317)</f>
        <v>#N/A</v>
      </c>
      <c r="AP315" s="209" t="e">
        <f>IF(OR(ISBLANK('Precision '!M317),O$2="N"),NA(),'Precision '!M317)</f>
        <v>#N/A</v>
      </c>
      <c r="AQ315" s="209" t="e">
        <f>IF(OR(ISBLANK('Precision '!N317),P$2="N"),NA(),'Precision '!N317)</f>
        <v>#N/A</v>
      </c>
      <c r="AR315" s="209" t="e">
        <f>IF(OR(ISBLANK('Precision '!O317),E$3="N"),NA(),'Precision '!O317)</f>
        <v>#N/A</v>
      </c>
      <c r="AS315" s="209" t="e">
        <f>IF(OR(ISBLANK('Precision '!P317),F$3="N"),NA(),'Precision '!P317)</f>
        <v>#N/A</v>
      </c>
      <c r="AT315" s="209" t="e">
        <f>IF(OR(ISBLANK('Precision '!Q317),G$3="N"),NA(),'Precision '!Q317)</f>
        <v>#N/A</v>
      </c>
      <c r="AU315" s="209" t="e">
        <f>IF(OR(ISBLANK('Precision '!R317),H$3="N"),NA(),'Precision '!R317)</f>
        <v>#N/A</v>
      </c>
      <c r="AV315" s="209" t="e">
        <f>IF(OR(ISBLANK('Precision '!S317),I$3="N"),NA(),'Precision '!S317)</f>
        <v>#N/A</v>
      </c>
      <c r="AW315" s="209" t="e">
        <f>IF(OR(ISBLANK('Precision '!T317),J$3="N"),NA(),'Precision '!T317)</f>
        <v>#N/A</v>
      </c>
      <c r="AX315" s="209" t="e">
        <f>IF(OR(ISBLANK('Precision '!U317),K$3="N"),NA(),'Precision '!U317)</f>
        <v>#N/A</v>
      </c>
      <c r="AY315" s="209" t="e">
        <f>IF(OR(ISBLANK('Precision '!V317),L$3="N"),NA(),'Precision '!V317)</f>
        <v>#N/A</v>
      </c>
      <c r="AZ315" s="209" t="e">
        <f>IF(OR(ISBLANK('Precision '!W317),M$3="N"),NA(),'Precision '!W317)</f>
        <v>#N/A</v>
      </c>
      <c r="BA315" s="209" t="e">
        <f>IF(OR(ISBLANK('Precision '!X317),N$3="N"),NA(),'Precision '!X317)</f>
        <v>#N/A</v>
      </c>
      <c r="BB315" s="209" t="e">
        <f>IF(OR(ISBLANK('Precision '!Y317),O$3="N"),NA(),'Precision '!Y317)</f>
        <v>#N/A</v>
      </c>
      <c r="BC315" s="209" t="e">
        <f>IF(OR(ISBLANK('Precision '!Z317),P$3="N"),NA(),'Precision '!Z317)</f>
        <v>#N/A</v>
      </c>
      <c r="BD315" s="204"/>
      <c r="BE315" s="204"/>
      <c r="BF315" s="204"/>
      <c r="BG315" s="204"/>
      <c r="BH315" s="204"/>
    </row>
    <row r="316" spans="1:60" x14ac:dyDescent="0.2">
      <c r="A316" s="204"/>
      <c r="B316" s="204"/>
      <c r="C316" s="204" t="str">
        <f>IF(AND(ISNUMBER('Precision '!C318),E$2="Y"),'Precision '!C318,"")</f>
        <v/>
      </c>
      <c r="D316" s="204" t="str">
        <f>IF(AND(ISNUMBER('Precision '!D318),F$2="Y"),'Precision '!D318,"")</f>
        <v/>
      </c>
      <c r="E316" s="204" t="str">
        <f>IF(AND(ISNUMBER('Precision '!E318),G$2="Y"),'Precision '!E318,"")</f>
        <v/>
      </c>
      <c r="F316" s="204" t="str">
        <f>IF(AND(ISNUMBER('Precision '!F318),H$2="Y"),'Precision '!F318,"")</f>
        <v/>
      </c>
      <c r="G316" s="204" t="str">
        <f>IF(AND(ISNUMBER('Precision '!G318),I$2="Y"),'Precision '!G318,"")</f>
        <v/>
      </c>
      <c r="H316" s="204" t="str">
        <f>IF(AND(ISNUMBER('Precision '!H318),J$2="Y"),'Precision '!H318,"")</f>
        <v/>
      </c>
      <c r="I316" s="204" t="str">
        <f>IF(AND(ISNUMBER('Precision '!I318),K$2="Y"),'Precision '!I318,"")</f>
        <v/>
      </c>
      <c r="J316" s="204" t="str">
        <f>IF(AND(ISNUMBER('Precision '!J318),L$2="Y"),'Precision '!J318,"")</f>
        <v/>
      </c>
      <c r="K316" s="204" t="str">
        <f>IF(AND(ISNUMBER('Precision '!K318),M$2="Y"),'Precision '!K318,"")</f>
        <v/>
      </c>
      <c r="L316" s="204" t="str">
        <f>IF(AND(ISNUMBER('Precision '!L318),N$2="Y"),'Precision '!L318,"")</f>
        <v/>
      </c>
      <c r="M316" s="204" t="str">
        <f>IF(AND(ISNUMBER('Precision '!M318),O$2="Y"),'Precision '!M318,"")</f>
        <v/>
      </c>
      <c r="N316" s="204" t="str">
        <f>IF(AND(ISNUMBER('Precision '!N318),P$2="Y"),'Precision '!N318,"")</f>
        <v/>
      </c>
      <c r="O316" s="204" t="str">
        <f>IF(AND(ISNUMBER('Precision '!O318),E$3="Y"),'Precision '!O318,"")</f>
        <v/>
      </c>
      <c r="P316" s="204" t="str">
        <f>IF(AND(ISNUMBER('Precision '!P318),F$3="Y"),'Precision '!P318,"")</f>
        <v/>
      </c>
      <c r="Q316" s="204" t="str">
        <f>IF(AND(ISNUMBER('Precision '!Q318),G$3="Y"),'Precision '!Q318,"")</f>
        <v/>
      </c>
      <c r="R316" s="204" t="str">
        <f>IF(AND(ISNUMBER('Precision '!R318),H$3="Y"),'Precision '!R318,"")</f>
        <v/>
      </c>
      <c r="S316" s="204" t="str">
        <f>IF(AND(ISNUMBER('Precision '!S318),I$3="Y"),'Precision '!S318,"")</f>
        <v/>
      </c>
      <c r="T316" s="204" t="str">
        <f>IF(AND(ISNUMBER('Precision '!T318),J$3="Y"),'Precision '!T318,"")</f>
        <v/>
      </c>
      <c r="U316" s="204" t="str">
        <f>IF(AND(ISNUMBER('Precision '!U318),K$3="Y"),'Precision '!U318,"")</f>
        <v/>
      </c>
      <c r="V316" s="204" t="str">
        <f>IF(AND(ISNUMBER('Precision '!V318),L$3="Y"),'Precision '!V318,"")</f>
        <v/>
      </c>
      <c r="W316" s="204" t="str">
        <f>IF(AND(ISNUMBER('Precision '!W318),M$3="Y"),'Precision '!W318,"")</f>
        <v/>
      </c>
      <c r="X316" s="204" t="str">
        <f>IF(AND(ISNUMBER('Precision '!X318),N$3="Y"),'Precision '!X318,"")</f>
        <v/>
      </c>
      <c r="Y316" s="204" t="str">
        <f>IF(AND(ISNUMBER('Precision '!Y318),O$3="Y"),'Precision '!Y318,"")</f>
        <v/>
      </c>
      <c r="Z316" s="204" t="str">
        <f>IF(AND(ISNUMBER('Precision '!Z318),P$3="Y"),'Precision '!Z318,"")</f>
        <v/>
      </c>
      <c r="AA316" s="204"/>
      <c r="AB316" s="204"/>
      <c r="AC316" s="204"/>
      <c r="AD316" s="204"/>
      <c r="AE316" s="300">
        <v>280</v>
      </c>
      <c r="AF316" s="209" t="e">
        <f>IF(OR(ISBLANK('Precision '!C318),E$2="N"),NA(),'Precision '!C318)</f>
        <v>#N/A</v>
      </c>
      <c r="AG316" s="209" t="e">
        <f>IF(OR(ISBLANK('Precision '!D318),F$2="N"),NA(),'Precision '!D318)</f>
        <v>#N/A</v>
      </c>
      <c r="AH316" s="209" t="e">
        <f>IF(OR(ISBLANK('Precision '!E318),G$2="N"),NA(),'Precision '!E318)</f>
        <v>#N/A</v>
      </c>
      <c r="AI316" s="209" t="e">
        <f>IF(OR(ISBLANK('Precision '!F318),H$2="N"),NA(),'Precision '!F318)</f>
        <v>#N/A</v>
      </c>
      <c r="AJ316" s="209" t="e">
        <f>IF(OR(ISBLANK('Precision '!G318),I$2="N"),NA(),'Precision '!G318)</f>
        <v>#N/A</v>
      </c>
      <c r="AK316" s="209" t="e">
        <f>IF(OR(ISBLANK('Precision '!H318),J$2="N"),NA(),'Precision '!H318)</f>
        <v>#N/A</v>
      </c>
      <c r="AL316" s="209" t="e">
        <f>IF(OR(ISBLANK('Precision '!I318),K$2="N"),NA(),'Precision '!I318)</f>
        <v>#N/A</v>
      </c>
      <c r="AM316" s="209" t="e">
        <f>IF(OR(ISBLANK('Precision '!J318),L$2="N"),NA(),'Precision '!J318)</f>
        <v>#N/A</v>
      </c>
      <c r="AN316" s="209" t="e">
        <f>IF(OR(ISBLANK('Precision '!K318),M$2="N"),NA(),'Precision '!K318)</f>
        <v>#N/A</v>
      </c>
      <c r="AO316" s="209" t="e">
        <f>IF(OR(ISBLANK('Precision '!L318),N$2="N"),NA(),'Precision '!L318)</f>
        <v>#N/A</v>
      </c>
      <c r="AP316" s="209" t="e">
        <f>IF(OR(ISBLANK('Precision '!M318),O$2="N"),NA(),'Precision '!M318)</f>
        <v>#N/A</v>
      </c>
      <c r="AQ316" s="209" t="e">
        <f>IF(OR(ISBLANK('Precision '!N318),P$2="N"),NA(),'Precision '!N318)</f>
        <v>#N/A</v>
      </c>
      <c r="AR316" s="209" t="e">
        <f>IF(OR(ISBLANK('Precision '!O318),E$3="N"),NA(),'Precision '!O318)</f>
        <v>#N/A</v>
      </c>
      <c r="AS316" s="209" t="e">
        <f>IF(OR(ISBLANK('Precision '!P318),F$3="N"),NA(),'Precision '!P318)</f>
        <v>#N/A</v>
      </c>
      <c r="AT316" s="209" t="e">
        <f>IF(OR(ISBLANK('Precision '!Q318),G$3="N"),NA(),'Precision '!Q318)</f>
        <v>#N/A</v>
      </c>
      <c r="AU316" s="209" t="e">
        <f>IF(OR(ISBLANK('Precision '!R318),H$3="N"),NA(),'Precision '!R318)</f>
        <v>#N/A</v>
      </c>
      <c r="AV316" s="209" t="e">
        <f>IF(OR(ISBLANK('Precision '!S318),I$3="N"),NA(),'Precision '!S318)</f>
        <v>#N/A</v>
      </c>
      <c r="AW316" s="209" t="e">
        <f>IF(OR(ISBLANK('Precision '!T318),J$3="N"),NA(),'Precision '!T318)</f>
        <v>#N/A</v>
      </c>
      <c r="AX316" s="209" t="e">
        <f>IF(OR(ISBLANK('Precision '!U318),K$3="N"),NA(),'Precision '!U318)</f>
        <v>#N/A</v>
      </c>
      <c r="AY316" s="209" t="e">
        <f>IF(OR(ISBLANK('Precision '!V318),L$3="N"),NA(),'Precision '!V318)</f>
        <v>#N/A</v>
      </c>
      <c r="AZ316" s="209" t="e">
        <f>IF(OR(ISBLANK('Precision '!W318),M$3="N"),NA(),'Precision '!W318)</f>
        <v>#N/A</v>
      </c>
      <c r="BA316" s="209" t="e">
        <f>IF(OR(ISBLANK('Precision '!X318),N$3="N"),NA(),'Precision '!X318)</f>
        <v>#N/A</v>
      </c>
      <c r="BB316" s="209" t="e">
        <f>IF(OR(ISBLANK('Precision '!Y318),O$3="N"),NA(),'Precision '!Y318)</f>
        <v>#N/A</v>
      </c>
      <c r="BC316" s="209" t="e">
        <f>IF(OR(ISBLANK('Precision '!Z318),P$3="N"),NA(),'Precision '!Z318)</f>
        <v>#N/A</v>
      </c>
      <c r="BD316" s="204"/>
      <c r="BE316" s="204"/>
      <c r="BF316" s="204"/>
      <c r="BG316" s="204"/>
      <c r="BH316" s="204"/>
    </row>
    <row r="317" spans="1:60" x14ac:dyDescent="0.2">
      <c r="A317" s="204"/>
      <c r="B317" s="204"/>
      <c r="C317" s="204" t="str">
        <f>IF(AND(ISNUMBER('Precision '!C319),E$2="Y"),'Precision '!C319,"")</f>
        <v/>
      </c>
      <c r="D317" s="204" t="str">
        <f>IF(AND(ISNUMBER('Precision '!D319),F$2="Y"),'Precision '!D319,"")</f>
        <v/>
      </c>
      <c r="E317" s="204" t="str">
        <f>IF(AND(ISNUMBER('Precision '!E319),G$2="Y"),'Precision '!E319,"")</f>
        <v/>
      </c>
      <c r="F317" s="204" t="str">
        <f>IF(AND(ISNUMBER('Precision '!F319),H$2="Y"),'Precision '!F319,"")</f>
        <v/>
      </c>
      <c r="G317" s="204" t="str">
        <f>IF(AND(ISNUMBER('Precision '!G319),I$2="Y"),'Precision '!G319,"")</f>
        <v/>
      </c>
      <c r="H317" s="204" t="str">
        <f>IF(AND(ISNUMBER('Precision '!H319),J$2="Y"),'Precision '!H319,"")</f>
        <v/>
      </c>
      <c r="I317" s="204" t="str">
        <f>IF(AND(ISNUMBER('Precision '!I319),K$2="Y"),'Precision '!I319,"")</f>
        <v/>
      </c>
      <c r="J317" s="204" t="str">
        <f>IF(AND(ISNUMBER('Precision '!J319),L$2="Y"),'Precision '!J319,"")</f>
        <v/>
      </c>
      <c r="K317" s="204" t="str">
        <f>IF(AND(ISNUMBER('Precision '!K319),M$2="Y"),'Precision '!K319,"")</f>
        <v/>
      </c>
      <c r="L317" s="204" t="str">
        <f>IF(AND(ISNUMBER('Precision '!L319),N$2="Y"),'Precision '!L319,"")</f>
        <v/>
      </c>
      <c r="M317" s="204" t="str">
        <f>IF(AND(ISNUMBER('Precision '!M319),O$2="Y"),'Precision '!M319,"")</f>
        <v/>
      </c>
      <c r="N317" s="204" t="str">
        <f>IF(AND(ISNUMBER('Precision '!N319),P$2="Y"),'Precision '!N319,"")</f>
        <v/>
      </c>
      <c r="O317" s="204" t="str">
        <f>IF(AND(ISNUMBER('Precision '!O319),E$3="Y"),'Precision '!O319,"")</f>
        <v/>
      </c>
      <c r="P317" s="204" t="str">
        <f>IF(AND(ISNUMBER('Precision '!P319),F$3="Y"),'Precision '!P319,"")</f>
        <v/>
      </c>
      <c r="Q317" s="204" t="str">
        <f>IF(AND(ISNUMBER('Precision '!Q319),G$3="Y"),'Precision '!Q319,"")</f>
        <v/>
      </c>
      <c r="R317" s="204" t="str">
        <f>IF(AND(ISNUMBER('Precision '!R319),H$3="Y"),'Precision '!R319,"")</f>
        <v/>
      </c>
      <c r="S317" s="204" t="str">
        <f>IF(AND(ISNUMBER('Precision '!S319),I$3="Y"),'Precision '!S319,"")</f>
        <v/>
      </c>
      <c r="T317" s="204" t="str">
        <f>IF(AND(ISNUMBER('Precision '!T319),J$3="Y"),'Precision '!T319,"")</f>
        <v/>
      </c>
      <c r="U317" s="204" t="str">
        <f>IF(AND(ISNUMBER('Precision '!U319),K$3="Y"),'Precision '!U319,"")</f>
        <v/>
      </c>
      <c r="V317" s="204" t="str">
        <f>IF(AND(ISNUMBER('Precision '!V319),L$3="Y"),'Precision '!V319,"")</f>
        <v/>
      </c>
      <c r="W317" s="204" t="str">
        <f>IF(AND(ISNUMBER('Precision '!W319),M$3="Y"),'Precision '!W319,"")</f>
        <v/>
      </c>
      <c r="X317" s="204" t="str">
        <f>IF(AND(ISNUMBER('Precision '!X319),N$3="Y"),'Precision '!X319,"")</f>
        <v/>
      </c>
      <c r="Y317" s="204" t="str">
        <f>IF(AND(ISNUMBER('Precision '!Y319),O$3="Y"),'Precision '!Y319,"")</f>
        <v/>
      </c>
      <c r="Z317" s="204" t="str">
        <f>IF(AND(ISNUMBER('Precision '!Z319),P$3="Y"),'Precision '!Z319,"")</f>
        <v/>
      </c>
      <c r="AA317" s="204"/>
      <c r="AB317" s="204"/>
      <c r="AC317" s="204"/>
      <c r="AD317" s="204"/>
      <c r="AE317" s="300">
        <v>281</v>
      </c>
      <c r="AF317" s="209" t="e">
        <f>IF(OR(ISBLANK('Precision '!C319),E$2="N"),NA(),'Precision '!C319)</f>
        <v>#N/A</v>
      </c>
      <c r="AG317" s="209" t="e">
        <f>IF(OR(ISBLANK('Precision '!D319),F$2="N"),NA(),'Precision '!D319)</f>
        <v>#N/A</v>
      </c>
      <c r="AH317" s="209" t="e">
        <f>IF(OR(ISBLANK('Precision '!E319),G$2="N"),NA(),'Precision '!E319)</f>
        <v>#N/A</v>
      </c>
      <c r="AI317" s="209" t="e">
        <f>IF(OR(ISBLANK('Precision '!F319),H$2="N"),NA(),'Precision '!F319)</f>
        <v>#N/A</v>
      </c>
      <c r="AJ317" s="209" t="e">
        <f>IF(OR(ISBLANK('Precision '!G319),I$2="N"),NA(),'Precision '!G319)</f>
        <v>#N/A</v>
      </c>
      <c r="AK317" s="209" t="e">
        <f>IF(OR(ISBLANK('Precision '!H319),J$2="N"),NA(),'Precision '!H319)</f>
        <v>#N/A</v>
      </c>
      <c r="AL317" s="209" t="e">
        <f>IF(OR(ISBLANK('Precision '!I319),K$2="N"),NA(),'Precision '!I319)</f>
        <v>#N/A</v>
      </c>
      <c r="AM317" s="209" t="e">
        <f>IF(OR(ISBLANK('Precision '!J319),L$2="N"),NA(),'Precision '!J319)</f>
        <v>#N/A</v>
      </c>
      <c r="AN317" s="209" t="e">
        <f>IF(OR(ISBLANK('Precision '!K319),M$2="N"),NA(),'Precision '!K319)</f>
        <v>#N/A</v>
      </c>
      <c r="AO317" s="209" t="e">
        <f>IF(OR(ISBLANK('Precision '!L319),N$2="N"),NA(),'Precision '!L319)</f>
        <v>#N/A</v>
      </c>
      <c r="AP317" s="209" t="e">
        <f>IF(OR(ISBLANK('Precision '!M319),O$2="N"),NA(),'Precision '!M319)</f>
        <v>#N/A</v>
      </c>
      <c r="AQ317" s="209" t="e">
        <f>IF(OR(ISBLANK('Precision '!N319),P$2="N"),NA(),'Precision '!N319)</f>
        <v>#N/A</v>
      </c>
      <c r="AR317" s="209" t="e">
        <f>IF(OR(ISBLANK('Precision '!O319),E$3="N"),NA(),'Precision '!O319)</f>
        <v>#N/A</v>
      </c>
      <c r="AS317" s="209" t="e">
        <f>IF(OR(ISBLANK('Precision '!P319),F$3="N"),NA(),'Precision '!P319)</f>
        <v>#N/A</v>
      </c>
      <c r="AT317" s="209" t="e">
        <f>IF(OR(ISBLANK('Precision '!Q319),G$3="N"),NA(),'Precision '!Q319)</f>
        <v>#N/A</v>
      </c>
      <c r="AU317" s="209" t="e">
        <f>IF(OR(ISBLANK('Precision '!R319),H$3="N"),NA(),'Precision '!R319)</f>
        <v>#N/A</v>
      </c>
      <c r="AV317" s="209" t="e">
        <f>IF(OR(ISBLANK('Precision '!S319),I$3="N"),NA(),'Precision '!S319)</f>
        <v>#N/A</v>
      </c>
      <c r="AW317" s="209" t="e">
        <f>IF(OR(ISBLANK('Precision '!T319),J$3="N"),NA(),'Precision '!T319)</f>
        <v>#N/A</v>
      </c>
      <c r="AX317" s="209" t="e">
        <f>IF(OR(ISBLANK('Precision '!U319),K$3="N"),NA(),'Precision '!U319)</f>
        <v>#N/A</v>
      </c>
      <c r="AY317" s="209" t="e">
        <f>IF(OR(ISBLANK('Precision '!V319),L$3="N"),NA(),'Precision '!V319)</f>
        <v>#N/A</v>
      </c>
      <c r="AZ317" s="209" t="e">
        <f>IF(OR(ISBLANK('Precision '!W319),M$3="N"),NA(),'Precision '!W319)</f>
        <v>#N/A</v>
      </c>
      <c r="BA317" s="209" t="e">
        <f>IF(OR(ISBLANK('Precision '!X319),N$3="N"),NA(),'Precision '!X319)</f>
        <v>#N/A</v>
      </c>
      <c r="BB317" s="209" t="e">
        <f>IF(OR(ISBLANK('Precision '!Y319),O$3="N"),NA(),'Precision '!Y319)</f>
        <v>#N/A</v>
      </c>
      <c r="BC317" s="209" t="e">
        <f>IF(OR(ISBLANK('Precision '!Z319),P$3="N"),NA(),'Precision '!Z319)</f>
        <v>#N/A</v>
      </c>
      <c r="BD317" s="204"/>
      <c r="BE317" s="204"/>
      <c r="BF317" s="204"/>
      <c r="BG317" s="204"/>
      <c r="BH317" s="204"/>
    </row>
    <row r="318" spans="1:60" x14ac:dyDescent="0.2">
      <c r="A318" s="204"/>
      <c r="B318" s="204"/>
      <c r="C318" s="204" t="str">
        <f>IF(AND(ISNUMBER('Precision '!C320),E$2="Y"),'Precision '!C320,"")</f>
        <v/>
      </c>
      <c r="D318" s="204" t="str">
        <f>IF(AND(ISNUMBER('Precision '!D320),F$2="Y"),'Precision '!D320,"")</f>
        <v/>
      </c>
      <c r="E318" s="204" t="str">
        <f>IF(AND(ISNUMBER('Precision '!E320),G$2="Y"),'Precision '!E320,"")</f>
        <v/>
      </c>
      <c r="F318" s="204" t="str">
        <f>IF(AND(ISNUMBER('Precision '!F320),H$2="Y"),'Precision '!F320,"")</f>
        <v/>
      </c>
      <c r="G318" s="204" t="str">
        <f>IF(AND(ISNUMBER('Precision '!G320),I$2="Y"),'Precision '!G320,"")</f>
        <v/>
      </c>
      <c r="H318" s="204" t="str">
        <f>IF(AND(ISNUMBER('Precision '!H320),J$2="Y"),'Precision '!H320,"")</f>
        <v/>
      </c>
      <c r="I318" s="204" t="str">
        <f>IF(AND(ISNUMBER('Precision '!I320),K$2="Y"),'Precision '!I320,"")</f>
        <v/>
      </c>
      <c r="J318" s="204" t="str">
        <f>IF(AND(ISNUMBER('Precision '!J320),L$2="Y"),'Precision '!J320,"")</f>
        <v/>
      </c>
      <c r="K318" s="204" t="str">
        <f>IF(AND(ISNUMBER('Precision '!K320),M$2="Y"),'Precision '!K320,"")</f>
        <v/>
      </c>
      <c r="L318" s="204" t="str">
        <f>IF(AND(ISNUMBER('Precision '!L320),N$2="Y"),'Precision '!L320,"")</f>
        <v/>
      </c>
      <c r="M318" s="204" t="str">
        <f>IF(AND(ISNUMBER('Precision '!M320),O$2="Y"),'Precision '!M320,"")</f>
        <v/>
      </c>
      <c r="N318" s="204" t="str">
        <f>IF(AND(ISNUMBER('Precision '!N320),P$2="Y"),'Precision '!N320,"")</f>
        <v/>
      </c>
      <c r="O318" s="204" t="str">
        <f>IF(AND(ISNUMBER('Precision '!O320),E$3="Y"),'Precision '!O320,"")</f>
        <v/>
      </c>
      <c r="P318" s="204" t="str">
        <f>IF(AND(ISNUMBER('Precision '!P320),F$3="Y"),'Precision '!P320,"")</f>
        <v/>
      </c>
      <c r="Q318" s="204" t="str">
        <f>IF(AND(ISNUMBER('Precision '!Q320),G$3="Y"),'Precision '!Q320,"")</f>
        <v/>
      </c>
      <c r="R318" s="204" t="str">
        <f>IF(AND(ISNUMBER('Precision '!R320),H$3="Y"),'Precision '!R320,"")</f>
        <v/>
      </c>
      <c r="S318" s="204" t="str">
        <f>IF(AND(ISNUMBER('Precision '!S320),I$3="Y"),'Precision '!S320,"")</f>
        <v/>
      </c>
      <c r="T318" s="204" t="str">
        <f>IF(AND(ISNUMBER('Precision '!T320),J$3="Y"),'Precision '!T320,"")</f>
        <v/>
      </c>
      <c r="U318" s="204" t="str">
        <f>IF(AND(ISNUMBER('Precision '!U320),K$3="Y"),'Precision '!U320,"")</f>
        <v/>
      </c>
      <c r="V318" s="204" t="str">
        <f>IF(AND(ISNUMBER('Precision '!V320),L$3="Y"),'Precision '!V320,"")</f>
        <v/>
      </c>
      <c r="W318" s="204" t="str">
        <f>IF(AND(ISNUMBER('Precision '!W320),M$3="Y"),'Precision '!W320,"")</f>
        <v/>
      </c>
      <c r="X318" s="204" t="str">
        <f>IF(AND(ISNUMBER('Precision '!X320),N$3="Y"),'Precision '!X320,"")</f>
        <v/>
      </c>
      <c r="Y318" s="204" t="str">
        <f>IF(AND(ISNUMBER('Precision '!Y320),O$3="Y"),'Precision '!Y320,"")</f>
        <v/>
      </c>
      <c r="Z318" s="204" t="str">
        <f>IF(AND(ISNUMBER('Precision '!Z320),P$3="Y"),'Precision '!Z320,"")</f>
        <v/>
      </c>
      <c r="AA318" s="204"/>
      <c r="AB318" s="204"/>
      <c r="AC318" s="204"/>
      <c r="AD318" s="204"/>
      <c r="AE318" s="300">
        <v>282</v>
      </c>
      <c r="AF318" s="209" t="e">
        <f>IF(OR(ISBLANK('Precision '!C320),E$2="N"),NA(),'Precision '!C320)</f>
        <v>#N/A</v>
      </c>
      <c r="AG318" s="209" t="e">
        <f>IF(OR(ISBLANK('Precision '!D320),F$2="N"),NA(),'Precision '!D320)</f>
        <v>#N/A</v>
      </c>
      <c r="AH318" s="209" t="e">
        <f>IF(OR(ISBLANK('Precision '!E320),G$2="N"),NA(),'Precision '!E320)</f>
        <v>#N/A</v>
      </c>
      <c r="AI318" s="209" t="e">
        <f>IF(OR(ISBLANK('Precision '!F320),H$2="N"),NA(),'Precision '!F320)</f>
        <v>#N/A</v>
      </c>
      <c r="AJ318" s="209" t="e">
        <f>IF(OR(ISBLANK('Precision '!G320),I$2="N"),NA(),'Precision '!G320)</f>
        <v>#N/A</v>
      </c>
      <c r="AK318" s="209" t="e">
        <f>IF(OR(ISBLANK('Precision '!H320),J$2="N"),NA(),'Precision '!H320)</f>
        <v>#N/A</v>
      </c>
      <c r="AL318" s="209" t="e">
        <f>IF(OR(ISBLANK('Precision '!I320),K$2="N"),NA(),'Precision '!I320)</f>
        <v>#N/A</v>
      </c>
      <c r="AM318" s="209" t="e">
        <f>IF(OR(ISBLANK('Precision '!J320),L$2="N"),NA(),'Precision '!J320)</f>
        <v>#N/A</v>
      </c>
      <c r="AN318" s="209" t="e">
        <f>IF(OR(ISBLANK('Precision '!K320),M$2="N"),NA(),'Precision '!K320)</f>
        <v>#N/A</v>
      </c>
      <c r="AO318" s="209" t="e">
        <f>IF(OR(ISBLANK('Precision '!L320),N$2="N"),NA(),'Precision '!L320)</f>
        <v>#N/A</v>
      </c>
      <c r="AP318" s="209" t="e">
        <f>IF(OR(ISBLANK('Precision '!M320),O$2="N"),NA(),'Precision '!M320)</f>
        <v>#N/A</v>
      </c>
      <c r="AQ318" s="209" t="e">
        <f>IF(OR(ISBLANK('Precision '!N320),P$2="N"),NA(),'Precision '!N320)</f>
        <v>#N/A</v>
      </c>
      <c r="AR318" s="209" t="e">
        <f>IF(OR(ISBLANK('Precision '!O320),E$3="N"),NA(),'Precision '!O320)</f>
        <v>#N/A</v>
      </c>
      <c r="AS318" s="209" t="e">
        <f>IF(OR(ISBLANK('Precision '!P320),F$3="N"),NA(),'Precision '!P320)</f>
        <v>#N/A</v>
      </c>
      <c r="AT318" s="209" t="e">
        <f>IF(OR(ISBLANK('Precision '!Q320),G$3="N"),NA(),'Precision '!Q320)</f>
        <v>#N/A</v>
      </c>
      <c r="AU318" s="209" t="e">
        <f>IF(OR(ISBLANK('Precision '!R320),H$3="N"),NA(),'Precision '!R320)</f>
        <v>#N/A</v>
      </c>
      <c r="AV318" s="209" t="e">
        <f>IF(OR(ISBLANK('Precision '!S320),I$3="N"),NA(),'Precision '!S320)</f>
        <v>#N/A</v>
      </c>
      <c r="AW318" s="209" t="e">
        <f>IF(OR(ISBLANK('Precision '!T320),J$3="N"),NA(),'Precision '!T320)</f>
        <v>#N/A</v>
      </c>
      <c r="AX318" s="209" t="e">
        <f>IF(OR(ISBLANK('Precision '!U320),K$3="N"),NA(),'Precision '!U320)</f>
        <v>#N/A</v>
      </c>
      <c r="AY318" s="209" t="e">
        <f>IF(OR(ISBLANK('Precision '!V320),L$3="N"),NA(),'Precision '!V320)</f>
        <v>#N/A</v>
      </c>
      <c r="AZ318" s="209" t="e">
        <f>IF(OR(ISBLANK('Precision '!W320),M$3="N"),NA(),'Precision '!W320)</f>
        <v>#N/A</v>
      </c>
      <c r="BA318" s="209" t="e">
        <f>IF(OR(ISBLANK('Precision '!X320),N$3="N"),NA(),'Precision '!X320)</f>
        <v>#N/A</v>
      </c>
      <c r="BB318" s="209" t="e">
        <f>IF(OR(ISBLANK('Precision '!Y320),O$3="N"),NA(),'Precision '!Y320)</f>
        <v>#N/A</v>
      </c>
      <c r="BC318" s="209" t="e">
        <f>IF(OR(ISBLANK('Precision '!Z320),P$3="N"),NA(),'Precision '!Z320)</f>
        <v>#N/A</v>
      </c>
      <c r="BD318" s="204"/>
      <c r="BE318" s="204"/>
      <c r="BF318" s="204"/>
      <c r="BG318" s="204"/>
      <c r="BH318" s="204"/>
    </row>
    <row r="319" spans="1:60" x14ac:dyDescent="0.2">
      <c r="A319" s="204"/>
      <c r="B319" s="204"/>
      <c r="C319" s="204" t="str">
        <f>IF(AND(ISNUMBER('Precision '!C321),E$2="Y"),'Precision '!C321,"")</f>
        <v/>
      </c>
      <c r="D319" s="204" t="str">
        <f>IF(AND(ISNUMBER('Precision '!D321),F$2="Y"),'Precision '!D321,"")</f>
        <v/>
      </c>
      <c r="E319" s="204" t="str">
        <f>IF(AND(ISNUMBER('Precision '!E321),G$2="Y"),'Precision '!E321,"")</f>
        <v/>
      </c>
      <c r="F319" s="204" t="str">
        <f>IF(AND(ISNUMBER('Precision '!F321),H$2="Y"),'Precision '!F321,"")</f>
        <v/>
      </c>
      <c r="G319" s="204" t="str">
        <f>IF(AND(ISNUMBER('Precision '!G321),I$2="Y"),'Precision '!G321,"")</f>
        <v/>
      </c>
      <c r="H319" s="204" t="str">
        <f>IF(AND(ISNUMBER('Precision '!H321),J$2="Y"),'Precision '!H321,"")</f>
        <v/>
      </c>
      <c r="I319" s="204" t="str">
        <f>IF(AND(ISNUMBER('Precision '!I321),K$2="Y"),'Precision '!I321,"")</f>
        <v/>
      </c>
      <c r="J319" s="204" t="str">
        <f>IF(AND(ISNUMBER('Precision '!J321),L$2="Y"),'Precision '!J321,"")</f>
        <v/>
      </c>
      <c r="K319" s="204" t="str">
        <f>IF(AND(ISNUMBER('Precision '!K321),M$2="Y"),'Precision '!K321,"")</f>
        <v/>
      </c>
      <c r="L319" s="204" t="str">
        <f>IF(AND(ISNUMBER('Precision '!L321),N$2="Y"),'Precision '!L321,"")</f>
        <v/>
      </c>
      <c r="M319" s="204" t="str">
        <f>IF(AND(ISNUMBER('Precision '!M321),O$2="Y"),'Precision '!M321,"")</f>
        <v/>
      </c>
      <c r="N319" s="204" t="str">
        <f>IF(AND(ISNUMBER('Precision '!N321),P$2="Y"),'Precision '!N321,"")</f>
        <v/>
      </c>
      <c r="O319" s="204" t="str">
        <f>IF(AND(ISNUMBER('Precision '!O321),E$3="Y"),'Precision '!O321,"")</f>
        <v/>
      </c>
      <c r="P319" s="204" t="str">
        <f>IF(AND(ISNUMBER('Precision '!P321),F$3="Y"),'Precision '!P321,"")</f>
        <v/>
      </c>
      <c r="Q319" s="204" t="str">
        <f>IF(AND(ISNUMBER('Precision '!Q321),G$3="Y"),'Precision '!Q321,"")</f>
        <v/>
      </c>
      <c r="R319" s="204" t="str">
        <f>IF(AND(ISNUMBER('Precision '!R321),H$3="Y"),'Precision '!R321,"")</f>
        <v/>
      </c>
      <c r="S319" s="204" t="str">
        <f>IF(AND(ISNUMBER('Precision '!S321),I$3="Y"),'Precision '!S321,"")</f>
        <v/>
      </c>
      <c r="T319" s="204" t="str">
        <f>IF(AND(ISNUMBER('Precision '!T321),J$3="Y"),'Precision '!T321,"")</f>
        <v/>
      </c>
      <c r="U319" s="204" t="str">
        <f>IF(AND(ISNUMBER('Precision '!U321),K$3="Y"),'Precision '!U321,"")</f>
        <v/>
      </c>
      <c r="V319" s="204" t="str">
        <f>IF(AND(ISNUMBER('Precision '!V321),L$3="Y"),'Precision '!V321,"")</f>
        <v/>
      </c>
      <c r="W319" s="204" t="str">
        <f>IF(AND(ISNUMBER('Precision '!W321),M$3="Y"),'Precision '!W321,"")</f>
        <v/>
      </c>
      <c r="X319" s="204" t="str">
        <f>IF(AND(ISNUMBER('Precision '!X321),N$3="Y"),'Precision '!X321,"")</f>
        <v/>
      </c>
      <c r="Y319" s="204" t="str">
        <f>IF(AND(ISNUMBER('Precision '!Y321),O$3="Y"),'Precision '!Y321,"")</f>
        <v/>
      </c>
      <c r="Z319" s="204" t="str">
        <f>IF(AND(ISNUMBER('Precision '!Z321),P$3="Y"),'Precision '!Z321,"")</f>
        <v/>
      </c>
      <c r="AA319" s="204"/>
      <c r="AB319" s="204"/>
      <c r="AC319" s="204"/>
      <c r="AD319" s="204"/>
      <c r="AE319" s="300">
        <v>283</v>
      </c>
      <c r="AF319" s="209" t="e">
        <f>IF(OR(ISBLANK('Precision '!C321),E$2="N"),NA(),'Precision '!C321)</f>
        <v>#N/A</v>
      </c>
      <c r="AG319" s="209" t="e">
        <f>IF(OR(ISBLANK('Precision '!D321),F$2="N"),NA(),'Precision '!D321)</f>
        <v>#N/A</v>
      </c>
      <c r="AH319" s="209" t="e">
        <f>IF(OR(ISBLANK('Precision '!E321),G$2="N"),NA(),'Precision '!E321)</f>
        <v>#N/A</v>
      </c>
      <c r="AI319" s="209" t="e">
        <f>IF(OR(ISBLANK('Precision '!F321),H$2="N"),NA(),'Precision '!F321)</f>
        <v>#N/A</v>
      </c>
      <c r="AJ319" s="209" t="e">
        <f>IF(OR(ISBLANK('Precision '!G321),I$2="N"),NA(),'Precision '!G321)</f>
        <v>#N/A</v>
      </c>
      <c r="AK319" s="209" t="e">
        <f>IF(OR(ISBLANK('Precision '!H321),J$2="N"),NA(),'Precision '!H321)</f>
        <v>#N/A</v>
      </c>
      <c r="AL319" s="209" t="e">
        <f>IF(OR(ISBLANK('Precision '!I321),K$2="N"),NA(),'Precision '!I321)</f>
        <v>#N/A</v>
      </c>
      <c r="AM319" s="209" t="e">
        <f>IF(OR(ISBLANK('Precision '!J321),L$2="N"),NA(),'Precision '!J321)</f>
        <v>#N/A</v>
      </c>
      <c r="AN319" s="209" t="e">
        <f>IF(OR(ISBLANK('Precision '!K321),M$2="N"),NA(),'Precision '!K321)</f>
        <v>#N/A</v>
      </c>
      <c r="AO319" s="209" t="e">
        <f>IF(OR(ISBLANK('Precision '!L321),N$2="N"),NA(),'Precision '!L321)</f>
        <v>#N/A</v>
      </c>
      <c r="AP319" s="209" t="e">
        <f>IF(OR(ISBLANK('Precision '!M321),O$2="N"),NA(),'Precision '!M321)</f>
        <v>#N/A</v>
      </c>
      <c r="AQ319" s="209" t="e">
        <f>IF(OR(ISBLANK('Precision '!N321),P$2="N"),NA(),'Precision '!N321)</f>
        <v>#N/A</v>
      </c>
      <c r="AR319" s="209" t="e">
        <f>IF(OR(ISBLANK('Precision '!O321),E$3="N"),NA(),'Precision '!O321)</f>
        <v>#N/A</v>
      </c>
      <c r="AS319" s="209" t="e">
        <f>IF(OR(ISBLANK('Precision '!P321),F$3="N"),NA(),'Precision '!P321)</f>
        <v>#N/A</v>
      </c>
      <c r="AT319" s="209" t="e">
        <f>IF(OR(ISBLANK('Precision '!Q321),G$3="N"),NA(),'Precision '!Q321)</f>
        <v>#N/A</v>
      </c>
      <c r="AU319" s="209" t="e">
        <f>IF(OR(ISBLANK('Precision '!R321),H$3="N"),NA(),'Precision '!R321)</f>
        <v>#N/A</v>
      </c>
      <c r="AV319" s="209" t="e">
        <f>IF(OR(ISBLANK('Precision '!S321),I$3="N"),NA(),'Precision '!S321)</f>
        <v>#N/A</v>
      </c>
      <c r="AW319" s="209" t="e">
        <f>IF(OR(ISBLANK('Precision '!T321),J$3="N"),NA(),'Precision '!T321)</f>
        <v>#N/A</v>
      </c>
      <c r="AX319" s="209" t="e">
        <f>IF(OR(ISBLANK('Precision '!U321),K$3="N"),NA(),'Precision '!U321)</f>
        <v>#N/A</v>
      </c>
      <c r="AY319" s="209" t="e">
        <f>IF(OR(ISBLANK('Precision '!V321),L$3="N"),NA(),'Precision '!V321)</f>
        <v>#N/A</v>
      </c>
      <c r="AZ319" s="209" t="e">
        <f>IF(OR(ISBLANK('Precision '!W321),M$3="N"),NA(),'Precision '!W321)</f>
        <v>#N/A</v>
      </c>
      <c r="BA319" s="209" t="e">
        <f>IF(OR(ISBLANK('Precision '!X321),N$3="N"),NA(),'Precision '!X321)</f>
        <v>#N/A</v>
      </c>
      <c r="BB319" s="209" t="e">
        <f>IF(OR(ISBLANK('Precision '!Y321),O$3="N"),NA(),'Precision '!Y321)</f>
        <v>#N/A</v>
      </c>
      <c r="BC319" s="209" t="e">
        <f>IF(OR(ISBLANK('Precision '!Z321),P$3="N"),NA(),'Precision '!Z321)</f>
        <v>#N/A</v>
      </c>
      <c r="BD319" s="204"/>
      <c r="BE319" s="204"/>
      <c r="BF319" s="204"/>
      <c r="BG319" s="204"/>
      <c r="BH319" s="204"/>
    </row>
    <row r="320" spans="1:60" x14ac:dyDescent="0.2">
      <c r="A320" s="204"/>
      <c r="B320" s="204"/>
      <c r="C320" s="204" t="str">
        <f>IF(AND(ISNUMBER('Precision '!C322),E$2="Y"),'Precision '!C322,"")</f>
        <v/>
      </c>
      <c r="D320" s="204" t="str">
        <f>IF(AND(ISNUMBER('Precision '!D322),F$2="Y"),'Precision '!D322,"")</f>
        <v/>
      </c>
      <c r="E320" s="204" t="str">
        <f>IF(AND(ISNUMBER('Precision '!E322),G$2="Y"),'Precision '!E322,"")</f>
        <v/>
      </c>
      <c r="F320" s="204" t="str">
        <f>IF(AND(ISNUMBER('Precision '!F322),H$2="Y"),'Precision '!F322,"")</f>
        <v/>
      </c>
      <c r="G320" s="204" t="str">
        <f>IF(AND(ISNUMBER('Precision '!G322),I$2="Y"),'Precision '!G322,"")</f>
        <v/>
      </c>
      <c r="H320" s="204" t="str">
        <f>IF(AND(ISNUMBER('Precision '!H322),J$2="Y"),'Precision '!H322,"")</f>
        <v/>
      </c>
      <c r="I320" s="204" t="str">
        <f>IF(AND(ISNUMBER('Precision '!I322),K$2="Y"),'Precision '!I322,"")</f>
        <v/>
      </c>
      <c r="J320" s="204" t="str">
        <f>IF(AND(ISNUMBER('Precision '!J322),L$2="Y"),'Precision '!J322,"")</f>
        <v/>
      </c>
      <c r="K320" s="204" t="str">
        <f>IF(AND(ISNUMBER('Precision '!K322),M$2="Y"),'Precision '!K322,"")</f>
        <v/>
      </c>
      <c r="L320" s="204" t="str">
        <f>IF(AND(ISNUMBER('Precision '!L322),N$2="Y"),'Precision '!L322,"")</f>
        <v/>
      </c>
      <c r="M320" s="204" t="str">
        <f>IF(AND(ISNUMBER('Precision '!M322),O$2="Y"),'Precision '!M322,"")</f>
        <v/>
      </c>
      <c r="N320" s="204" t="str">
        <f>IF(AND(ISNUMBER('Precision '!N322),P$2="Y"),'Precision '!N322,"")</f>
        <v/>
      </c>
      <c r="O320" s="204" t="str">
        <f>IF(AND(ISNUMBER('Precision '!O322),E$3="Y"),'Precision '!O322,"")</f>
        <v/>
      </c>
      <c r="P320" s="204" t="str">
        <f>IF(AND(ISNUMBER('Precision '!P322),F$3="Y"),'Precision '!P322,"")</f>
        <v/>
      </c>
      <c r="Q320" s="204" t="str">
        <f>IF(AND(ISNUMBER('Precision '!Q322),G$3="Y"),'Precision '!Q322,"")</f>
        <v/>
      </c>
      <c r="R320" s="204" t="str">
        <f>IF(AND(ISNUMBER('Precision '!R322),H$3="Y"),'Precision '!R322,"")</f>
        <v/>
      </c>
      <c r="S320" s="204" t="str">
        <f>IF(AND(ISNUMBER('Precision '!S322),I$3="Y"),'Precision '!S322,"")</f>
        <v/>
      </c>
      <c r="T320" s="204" t="str">
        <f>IF(AND(ISNUMBER('Precision '!T322),J$3="Y"),'Precision '!T322,"")</f>
        <v/>
      </c>
      <c r="U320" s="204" t="str">
        <f>IF(AND(ISNUMBER('Precision '!U322),K$3="Y"),'Precision '!U322,"")</f>
        <v/>
      </c>
      <c r="V320" s="204" t="str">
        <f>IF(AND(ISNUMBER('Precision '!V322),L$3="Y"),'Precision '!V322,"")</f>
        <v/>
      </c>
      <c r="W320" s="204" t="str">
        <f>IF(AND(ISNUMBER('Precision '!W322),M$3="Y"),'Precision '!W322,"")</f>
        <v/>
      </c>
      <c r="X320" s="204" t="str">
        <f>IF(AND(ISNUMBER('Precision '!X322),N$3="Y"),'Precision '!X322,"")</f>
        <v/>
      </c>
      <c r="Y320" s="204" t="str">
        <f>IF(AND(ISNUMBER('Precision '!Y322),O$3="Y"),'Precision '!Y322,"")</f>
        <v/>
      </c>
      <c r="Z320" s="204" t="str">
        <f>IF(AND(ISNUMBER('Precision '!Z322),P$3="Y"),'Precision '!Z322,"")</f>
        <v/>
      </c>
      <c r="AA320" s="204"/>
      <c r="AB320" s="204"/>
      <c r="AC320" s="204"/>
      <c r="AD320" s="204"/>
      <c r="AE320" s="300">
        <v>284</v>
      </c>
      <c r="AF320" s="209" t="e">
        <f>IF(OR(ISBLANK('Precision '!C322),E$2="N"),NA(),'Precision '!C322)</f>
        <v>#N/A</v>
      </c>
      <c r="AG320" s="209" t="e">
        <f>IF(OR(ISBLANK('Precision '!D322),F$2="N"),NA(),'Precision '!D322)</f>
        <v>#N/A</v>
      </c>
      <c r="AH320" s="209" t="e">
        <f>IF(OR(ISBLANK('Precision '!E322),G$2="N"),NA(),'Precision '!E322)</f>
        <v>#N/A</v>
      </c>
      <c r="AI320" s="209" t="e">
        <f>IF(OR(ISBLANK('Precision '!F322),H$2="N"),NA(),'Precision '!F322)</f>
        <v>#N/A</v>
      </c>
      <c r="AJ320" s="209" t="e">
        <f>IF(OR(ISBLANK('Precision '!G322),I$2="N"),NA(),'Precision '!G322)</f>
        <v>#N/A</v>
      </c>
      <c r="AK320" s="209" t="e">
        <f>IF(OR(ISBLANK('Precision '!H322),J$2="N"),NA(),'Precision '!H322)</f>
        <v>#N/A</v>
      </c>
      <c r="AL320" s="209" t="e">
        <f>IF(OR(ISBLANK('Precision '!I322),K$2="N"),NA(),'Precision '!I322)</f>
        <v>#N/A</v>
      </c>
      <c r="AM320" s="209" t="e">
        <f>IF(OR(ISBLANK('Precision '!J322),L$2="N"),NA(),'Precision '!J322)</f>
        <v>#N/A</v>
      </c>
      <c r="AN320" s="209" t="e">
        <f>IF(OR(ISBLANK('Precision '!K322),M$2="N"),NA(),'Precision '!K322)</f>
        <v>#N/A</v>
      </c>
      <c r="AO320" s="209" t="e">
        <f>IF(OR(ISBLANK('Precision '!L322),N$2="N"),NA(),'Precision '!L322)</f>
        <v>#N/A</v>
      </c>
      <c r="AP320" s="209" t="e">
        <f>IF(OR(ISBLANK('Precision '!M322),O$2="N"),NA(),'Precision '!M322)</f>
        <v>#N/A</v>
      </c>
      <c r="AQ320" s="209" t="e">
        <f>IF(OR(ISBLANK('Precision '!N322),P$2="N"),NA(),'Precision '!N322)</f>
        <v>#N/A</v>
      </c>
      <c r="AR320" s="209" t="e">
        <f>IF(OR(ISBLANK('Precision '!O322),E$3="N"),NA(),'Precision '!O322)</f>
        <v>#N/A</v>
      </c>
      <c r="AS320" s="209" t="e">
        <f>IF(OR(ISBLANK('Precision '!P322),F$3="N"),NA(),'Precision '!P322)</f>
        <v>#N/A</v>
      </c>
      <c r="AT320" s="209" t="e">
        <f>IF(OR(ISBLANK('Precision '!Q322),G$3="N"),NA(),'Precision '!Q322)</f>
        <v>#N/A</v>
      </c>
      <c r="AU320" s="209" t="e">
        <f>IF(OR(ISBLANK('Precision '!R322),H$3="N"),NA(),'Precision '!R322)</f>
        <v>#N/A</v>
      </c>
      <c r="AV320" s="209" t="e">
        <f>IF(OR(ISBLANK('Precision '!S322),I$3="N"),NA(),'Precision '!S322)</f>
        <v>#N/A</v>
      </c>
      <c r="AW320" s="209" t="e">
        <f>IF(OR(ISBLANK('Precision '!T322),J$3="N"),NA(),'Precision '!T322)</f>
        <v>#N/A</v>
      </c>
      <c r="AX320" s="209" t="e">
        <f>IF(OR(ISBLANK('Precision '!U322),K$3="N"),NA(),'Precision '!U322)</f>
        <v>#N/A</v>
      </c>
      <c r="AY320" s="209" t="e">
        <f>IF(OR(ISBLANK('Precision '!V322),L$3="N"),NA(),'Precision '!V322)</f>
        <v>#N/A</v>
      </c>
      <c r="AZ320" s="209" t="e">
        <f>IF(OR(ISBLANK('Precision '!W322),M$3="N"),NA(),'Precision '!W322)</f>
        <v>#N/A</v>
      </c>
      <c r="BA320" s="209" t="e">
        <f>IF(OR(ISBLANK('Precision '!X322),N$3="N"),NA(),'Precision '!X322)</f>
        <v>#N/A</v>
      </c>
      <c r="BB320" s="209" t="e">
        <f>IF(OR(ISBLANK('Precision '!Y322),O$3="N"),NA(),'Precision '!Y322)</f>
        <v>#N/A</v>
      </c>
      <c r="BC320" s="209" t="e">
        <f>IF(OR(ISBLANK('Precision '!Z322),P$3="N"),NA(),'Precision '!Z322)</f>
        <v>#N/A</v>
      </c>
      <c r="BD320" s="204"/>
      <c r="BE320" s="204"/>
      <c r="BF320" s="204"/>
      <c r="BG320" s="204"/>
      <c r="BH320" s="204"/>
    </row>
    <row r="321" spans="1:60" x14ac:dyDescent="0.2">
      <c r="A321" s="204"/>
      <c r="B321" s="204"/>
      <c r="C321" s="204" t="str">
        <f>IF(AND(ISNUMBER('Precision '!C323),E$2="Y"),'Precision '!C323,"")</f>
        <v/>
      </c>
      <c r="D321" s="204" t="str">
        <f>IF(AND(ISNUMBER('Precision '!D323),F$2="Y"),'Precision '!D323,"")</f>
        <v/>
      </c>
      <c r="E321" s="204" t="str">
        <f>IF(AND(ISNUMBER('Precision '!E323),G$2="Y"),'Precision '!E323,"")</f>
        <v/>
      </c>
      <c r="F321" s="204" t="str">
        <f>IF(AND(ISNUMBER('Precision '!F323),H$2="Y"),'Precision '!F323,"")</f>
        <v/>
      </c>
      <c r="G321" s="204" t="str">
        <f>IF(AND(ISNUMBER('Precision '!G323),I$2="Y"),'Precision '!G323,"")</f>
        <v/>
      </c>
      <c r="H321" s="204" t="str">
        <f>IF(AND(ISNUMBER('Precision '!H323),J$2="Y"),'Precision '!H323,"")</f>
        <v/>
      </c>
      <c r="I321" s="204" t="str">
        <f>IF(AND(ISNUMBER('Precision '!I323),K$2="Y"),'Precision '!I323,"")</f>
        <v/>
      </c>
      <c r="J321" s="204" t="str">
        <f>IF(AND(ISNUMBER('Precision '!J323),L$2="Y"),'Precision '!J323,"")</f>
        <v/>
      </c>
      <c r="K321" s="204" t="str">
        <f>IF(AND(ISNUMBER('Precision '!K323),M$2="Y"),'Precision '!K323,"")</f>
        <v/>
      </c>
      <c r="L321" s="204" t="str">
        <f>IF(AND(ISNUMBER('Precision '!L323),N$2="Y"),'Precision '!L323,"")</f>
        <v/>
      </c>
      <c r="M321" s="204" t="str">
        <f>IF(AND(ISNUMBER('Precision '!M323),O$2="Y"),'Precision '!M323,"")</f>
        <v/>
      </c>
      <c r="N321" s="204" t="str">
        <f>IF(AND(ISNUMBER('Precision '!N323),P$2="Y"),'Precision '!N323,"")</f>
        <v/>
      </c>
      <c r="O321" s="204" t="str">
        <f>IF(AND(ISNUMBER('Precision '!O323),E$3="Y"),'Precision '!O323,"")</f>
        <v/>
      </c>
      <c r="P321" s="204" t="str">
        <f>IF(AND(ISNUMBER('Precision '!P323),F$3="Y"),'Precision '!P323,"")</f>
        <v/>
      </c>
      <c r="Q321" s="204" t="str">
        <f>IF(AND(ISNUMBER('Precision '!Q323),G$3="Y"),'Precision '!Q323,"")</f>
        <v/>
      </c>
      <c r="R321" s="204" t="str">
        <f>IF(AND(ISNUMBER('Precision '!R323),H$3="Y"),'Precision '!R323,"")</f>
        <v/>
      </c>
      <c r="S321" s="204" t="str">
        <f>IF(AND(ISNUMBER('Precision '!S323),I$3="Y"),'Precision '!S323,"")</f>
        <v/>
      </c>
      <c r="T321" s="204" t="str">
        <f>IF(AND(ISNUMBER('Precision '!T323),J$3="Y"),'Precision '!T323,"")</f>
        <v/>
      </c>
      <c r="U321" s="204" t="str">
        <f>IF(AND(ISNUMBER('Precision '!U323),K$3="Y"),'Precision '!U323,"")</f>
        <v/>
      </c>
      <c r="V321" s="204" t="str">
        <f>IF(AND(ISNUMBER('Precision '!V323),L$3="Y"),'Precision '!V323,"")</f>
        <v/>
      </c>
      <c r="W321" s="204" t="str">
        <f>IF(AND(ISNUMBER('Precision '!W323),M$3="Y"),'Precision '!W323,"")</f>
        <v/>
      </c>
      <c r="X321" s="204" t="str">
        <f>IF(AND(ISNUMBER('Precision '!X323),N$3="Y"),'Precision '!X323,"")</f>
        <v/>
      </c>
      <c r="Y321" s="204" t="str">
        <f>IF(AND(ISNUMBER('Precision '!Y323),O$3="Y"),'Precision '!Y323,"")</f>
        <v/>
      </c>
      <c r="Z321" s="204" t="str">
        <f>IF(AND(ISNUMBER('Precision '!Z323),P$3="Y"),'Precision '!Z323,"")</f>
        <v/>
      </c>
      <c r="AA321" s="204"/>
      <c r="AB321" s="204"/>
      <c r="AC321" s="204"/>
      <c r="AD321" s="204"/>
      <c r="AE321" s="300">
        <v>285</v>
      </c>
      <c r="AF321" s="209" t="e">
        <f>IF(OR(ISBLANK('Precision '!C323),E$2="N"),NA(),'Precision '!C323)</f>
        <v>#N/A</v>
      </c>
      <c r="AG321" s="209" t="e">
        <f>IF(OR(ISBLANK('Precision '!D323),F$2="N"),NA(),'Precision '!D323)</f>
        <v>#N/A</v>
      </c>
      <c r="AH321" s="209" t="e">
        <f>IF(OR(ISBLANK('Precision '!E323),G$2="N"),NA(),'Precision '!E323)</f>
        <v>#N/A</v>
      </c>
      <c r="AI321" s="209" t="e">
        <f>IF(OR(ISBLANK('Precision '!F323),H$2="N"),NA(),'Precision '!F323)</f>
        <v>#N/A</v>
      </c>
      <c r="AJ321" s="209" t="e">
        <f>IF(OR(ISBLANK('Precision '!G323),I$2="N"),NA(),'Precision '!G323)</f>
        <v>#N/A</v>
      </c>
      <c r="AK321" s="209" t="e">
        <f>IF(OR(ISBLANK('Precision '!H323),J$2="N"),NA(),'Precision '!H323)</f>
        <v>#N/A</v>
      </c>
      <c r="AL321" s="209" t="e">
        <f>IF(OR(ISBLANK('Precision '!I323),K$2="N"),NA(),'Precision '!I323)</f>
        <v>#N/A</v>
      </c>
      <c r="AM321" s="209" t="e">
        <f>IF(OR(ISBLANK('Precision '!J323),L$2="N"),NA(),'Precision '!J323)</f>
        <v>#N/A</v>
      </c>
      <c r="AN321" s="209" t="e">
        <f>IF(OR(ISBLANK('Precision '!K323),M$2="N"),NA(),'Precision '!K323)</f>
        <v>#N/A</v>
      </c>
      <c r="AO321" s="209" t="e">
        <f>IF(OR(ISBLANK('Precision '!L323),N$2="N"),NA(),'Precision '!L323)</f>
        <v>#N/A</v>
      </c>
      <c r="AP321" s="209" t="e">
        <f>IF(OR(ISBLANK('Precision '!M323),O$2="N"),NA(),'Precision '!M323)</f>
        <v>#N/A</v>
      </c>
      <c r="AQ321" s="209" t="e">
        <f>IF(OR(ISBLANK('Precision '!N323),P$2="N"),NA(),'Precision '!N323)</f>
        <v>#N/A</v>
      </c>
      <c r="AR321" s="209" t="e">
        <f>IF(OR(ISBLANK('Precision '!O323),E$3="N"),NA(),'Precision '!O323)</f>
        <v>#N/A</v>
      </c>
      <c r="AS321" s="209" t="e">
        <f>IF(OR(ISBLANK('Precision '!P323),F$3="N"),NA(),'Precision '!P323)</f>
        <v>#N/A</v>
      </c>
      <c r="AT321" s="209" t="e">
        <f>IF(OR(ISBLANK('Precision '!Q323),G$3="N"),NA(),'Precision '!Q323)</f>
        <v>#N/A</v>
      </c>
      <c r="AU321" s="209" t="e">
        <f>IF(OR(ISBLANK('Precision '!R323),H$3="N"),NA(),'Precision '!R323)</f>
        <v>#N/A</v>
      </c>
      <c r="AV321" s="209" t="e">
        <f>IF(OR(ISBLANK('Precision '!S323),I$3="N"),NA(),'Precision '!S323)</f>
        <v>#N/A</v>
      </c>
      <c r="AW321" s="209" t="e">
        <f>IF(OR(ISBLANK('Precision '!T323),J$3="N"),NA(),'Precision '!T323)</f>
        <v>#N/A</v>
      </c>
      <c r="AX321" s="209" t="e">
        <f>IF(OR(ISBLANK('Precision '!U323),K$3="N"),NA(),'Precision '!U323)</f>
        <v>#N/A</v>
      </c>
      <c r="AY321" s="209" t="e">
        <f>IF(OR(ISBLANK('Precision '!V323),L$3="N"),NA(),'Precision '!V323)</f>
        <v>#N/A</v>
      </c>
      <c r="AZ321" s="209" t="e">
        <f>IF(OR(ISBLANK('Precision '!W323),M$3="N"),NA(),'Precision '!W323)</f>
        <v>#N/A</v>
      </c>
      <c r="BA321" s="209" t="e">
        <f>IF(OR(ISBLANK('Precision '!X323),N$3="N"),NA(),'Precision '!X323)</f>
        <v>#N/A</v>
      </c>
      <c r="BB321" s="209" t="e">
        <f>IF(OR(ISBLANK('Precision '!Y323),O$3="N"),NA(),'Precision '!Y323)</f>
        <v>#N/A</v>
      </c>
      <c r="BC321" s="209" t="e">
        <f>IF(OR(ISBLANK('Precision '!Z323),P$3="N"),NA(),'Precision '!Z323)</f>
        <v>#N/A</v>
      </c>
      <c r="BD321" s="204"/>
      <c r="BE321" s="204"/>
      <c r="BF321" s="204"/>
      <c r="BG321" s="204"/>
      <c r="BH321" s="204"/>
    </row>
    <row r="322" spans="1:60" x14ac:dyDescent="0.2">
      <c r="A322" s="204"/>
      <c r="B322" s="204"/>
      <c r="C322" s="204" t="str">
        <f>IF(AND(ISNUMBER('Precision '!C324),E$2="Y"),'Precision '!C324,"")</f>
        <v/>
      </c>
      <c r="D322" s="204" t="str">
        <f>IF(AND(ISNUMBER('Precision '!D324),F$2="Y"),'Precision '!D324,"")</f>
        <v/>
      </c>
      <c r="E322" s="204" t="str">
        <f>IF(AND(ISNUMBER('Precision '!E324),G$2="Y"),'Precision '!E324,"")</f>
        <v/>
      </c>
      <c r="F322" s="204" t="str">
        <f>IF(AND(ISNUMBER('Precision '!F324),H$2="Y"),'Precision '!F324,"")</f>
        <v/>
      </c>
      <c r="G322" s="204" t="str">
        <f>IF(AND(ISNUMBER('Precision '!G324),I$2="Y"),'Precision '!G324,"")</f>
        <v/>
      </c>
      <c r="H322" s="204" t="str">
        <f>IF(AND(ISNUMBER('Precision '!H324),J$2="Y"),'Precision '!H324,"")</f>
        <v/>
      </c>
      <c r="I322" s="204" t="str">
        <f>IF(AND(ISNUMBER('Precision '!I324),K$2="Y"),'Precision '!I324,"")</f>
        <v/>
      </c>
      <c r="J322" s="204" t="str">
        <f>IF(AND(ISNUMBER('Precision '!J324),L$2="Y"),'Precision '!J324,"")</f>
        <v/>
      </c>
      <c r="K322" s="204" t="str">
        <f>IF(AND(ISNUMBER('Precision '!K324),M$2="Y"),'Precision '!K324,"")</f>
        <v/>
      </c>
      <c r="L322" s="204" t="str">
        <f>IF(AND(ISNUMBER('Precision '!L324),N$2="Y"),'Precision '!L324,"")</f>
        <v/>
      </c>
      <c r="M322" s="204" t="str">
        <f>IF(AND(ISNUMBER('Precision '!M324),O$2="Y"),'Precision '!M324,"")</f>
        <v/>
      </c>
      <c r="N322" s="204" t="str">
        <f>IF(AND(ISNUMBER('Precision '!N324),P$2="Y"),'Precision '!N324,"")</f>
        <v/>
      </c>
      <c r="O322" s="204" t="str">
        <f>IF(AND(ISNUMBER('Precision '!O324),E$3="Y"),'Precision '!O324,"")</f>
        <v/>
      </c>
      <c r="P322" s="204" t="str">
        <f>IF(AND(ISNUMBER('Precision '!P324),F$3="Y"),'Precision '!P324,"")</f>
        <v/>
      </c>
      <c r="Q322" s="204" t="str">
        <f>IF(AND(ISNUMBER('Precision '!Q324),G$3="Y"),'Precision '!Q324,"")</f>
        <v/>
      </c>
      <c r="R322" s="204" t="str">
        <f>IF(AND(ISNUMBER('Precision '!R324),H$3="Y"),'Precision '!R324,"")</f>
        <v/>
      </c>
      <c r="S322" s="204" t="str">
        <f>IF(AND(ISNUMBER('Precision '!S324),I$3="Y"),'Precision '!S324,"")</f>
        <v/>
      </c>
      <c r="T322" s="204" t="str">
        <f>IF(AND(ISNUMBER('Precision '!T324),J$3="Y"),'Precision '!T324,"")</f>
        <v/>
      </c>
      <c r="U322" s="204" t="str">
        <f>IF(AND(ISNUMBER('Precision '!U324),K$3="Y"),'Precision '!U324,"")</f>
        <v/>
      </c>
      <c r="V322" s="204" t="str">
        <f>IF(AND(ISNUMBER('Precision '!V324),L$3="Y"),'Precision '!V324,"")</f>
        <v/>
      </c>
      <c r="W322" s="204" t="str">
        <f>IF(AND(ISNUMBER('Precision '!W324),M$3="Y"),'Precision '!W324,"")</f>
        <v/>
      </c>
      <c r="X322" s="204" t="str">
        <f>IF(AND(ISNUMBER('Precision '!X324),N$3="Y"),'Precision '!X324,"")</f>
        <v/>
      </c>
      <c r="Y322" s="204" t="str">
        <f>IF(AND(ISNUMBER('Precision '!Y324),O$3="Y"),'Precision '!Y324,"")</f>
        <v/>
      </c>
      <c r="Z322" s="204" t="str">
        <f>IF(AND(ISNUMBER('Precision '!Z324),P$3="Y"),'Precision '!Z324,"")</f>
        <v/>
      </c>
      <c r="AA322" s="204"/>
      <c r="AB322" s="204"/>
      <c r="AC322" s="204"/>
      <c r="AD322" s="204"/>
      <c r="AE322" s="300">
        <v>286</v>
      </c>
      <c r="AF322" s="209" t="e">
        <f>IF(OR(ISBLANK('Precision '!C324),E$2="N"),NA(),'Precision '!C324)</f>
        <v>#N/A</v>
      </c>
      <c r="AG322" s="209" t="e">
        <f>IF(OR(ISBLANK('Precision '!D324),F$2="N"),NA(),'Precision '!D324)</f>
        <v>#N/A</v>
      </c>
      <c r="AH322" s="209" t="e">
        <f>IF(OR(ISBLANK('Precision '!E324),G$2="N"),NA(),'Precision '!E324)</f>
        <v>#N/A</v>
      </c>
      <c r="AI322" s="209" t="e">
        <f>IF(OR(ISBLANK('Precision '!F324),H$2="N"),NA(),'Precision '!F324)</f>
        <v>#N/A</v>
      </c>
      <c r="AJ322" s="209" t="e">
        <f>IF(OR(ISBLANK('Precision '!G324),I$2="N"),NA(),'Precision '!G324)</f>
        <v>#N/A</v>
      </c>
      <c r="AK322" s="209" t="e">
        <f>IF(OR(ISBLANK('Precision '!H324),J$2="N"),NA(),'Precision '!H324)</f>
        <v>#N/A</v>
      </c>
      <c r="AL322" s="209" t="e">
        <f>IF(OR(ISBLANK('Precision '!I324),K$2="N"),NA(),'Precision '!I324)</f>
        <v>#N/A</v>
      </c>
      <c r="AM322" s="209" t="e">
        <f>IF(OR(ISBLANK('Precision '!J324),L$2="N"),NA(),'Precision '!J324)</f>
        <v>#N/A</v>
      </c>
      <c r="AN322" s="209" t="e">
        <f>IF(OR(ISBLANK('Precision '!K324),M$2="N"),NA(),'Precision '!K324)</f>
        <v>#N/A</v>
      </c>
      <c r="AO322" s="209" t="e">
        <f>IF(OR(ISBLANK('Precision '!L324),N$2="N"),NA(),'Precision '!L324)</f>
        <v>#N/A</v>
      </c>
      <c r="AP322" s="209" t="e">
        <f>IF(OR(ISBLANK('Precision '!M324),O$2="N"),NA(),'Precision '!M324)</f>
        <v>#N/A</v>
      </c>
      <c r="AQ322" s="209" t="e">
        <f>IF(OR(ISBLANK('Precision '!N324),P$2="N"),NA(),'Precision '!N324)</f>
        <v>#N/A</v>
      </c>
      <c r="AR322" s="209" t="e">
        <f>IF(OR(ISBLANK('Precision '!O324),E$3="N"),NA(),'Precision '!O324)</f>
        <v>#N/A</v>
      </c>
      <c r="AS322" s="209" t="e">
        <f>IF(OR(ISBLANK('Precision '!P324),F$3="N"),NA(),'Precision '!P324)</f>
        <v>#N/A</v>
      </c>
      <c r="AT322" s="209" t="e">
        <f>IF(OR(ISBLANK('Precision '!Q324),G$3="N"),NA(),'Precision '!Q324)</f>
        <v>#N/A</v>
      </c>
      <c r="AU322" s="209" t="e">
        <f>IF(OR(ISBLANK('Precision '!R324),H$3="N"),NA(),'Precision '!R324)</f>
        <v>#N/A</v>
      </c>
      <c r="AV322" s="209" t="e">
        <f>IF(OR(ISBLANK('Precision '!S324),I$3="N"),NA(),'Precision '!S324)</f>
        <v>#N/A</v>
      </c>
      <c r="AW322" s="209" t="e">
        <f>IF(OR(ISBLANK('Precision '!T324),J$3="N"),NA(),'Precision '!T324)</f>
        <v>#N/A</v>
      </c>
      <c r="AX322" s="209" t="e">
        <f>IF(OR(ISBLANK('Precision '!U324),K$3="N"),NA(),'Precision '!U324)</f>
        <v>#N/A</v>
      </c>
      <c r="AY322" s="209" t="e">
        <f>IF(OR(ISBLANK('Precision '!V324),L$3="N"),NA(),'Precision '!V324)</f>
        <v>#N/A</v>
      </c>
      <c r="AZ322" s="209" t="e">
        <f>IF(OR(ISBLANK('Precision '!W324),M$3="N"),NA(),'Precision '!W324)</f>
        <v>#N/A</v>
      </c>
      <c r="BA322" s="209" t="e">
        <f>IF(OR(ISBLANK('Precision '!X324),N$3="N"),NA(),'Precision '!X324)</f>
        <v>#N/A</v>
      </c>
      <c r="BB322" s="209" t="e">
        <f>IF(OR(ISBLANK('Precision '!Y324),O$3="N"),NA(),'Precision '!Y324)</f>
        <v>#N/A</v>
      </c>
      <c r="BC322" s="209" t="e">
        <f>IF(OR(ISBLANK('Precision '!Z324),P$3="N"),NA(),'Precision '!Z324)</f>
        <v>#N/A</v>
      </c>
      <c r="BD322" s="204"/>
      <c r="BE322" s="204"/>
      <c r="BF322" s="204"/>
      <c r="BG322" s="204"/>
      <c r="BH322" s="204"/>
    </row>
    <row r="323" spans="1:60" x14ac:dyDescent="0.2">
      <c r="A323" s="204"/>
      <c r="B323" s="204"/>
      <c r="C323" s="204" t="str">
        <f>IF(AND(ISNUMBER('Precision '!C325),E$2="Y"),'Precision '!C325,"")</f>
        <v/>
      </c>
      <c r="D323" s="204" t="str">
        <f>IF(AND(ISNUMBER('Precision '!D325),F$2="Y"),'Precision '!D325,"")</f>
        <v/>
      </c>
      <c r="E323" s="204" t="str">
        <f>IF(AND(ISNUMBER('Precision '!E325),G$2="Y"),'Precision '!E325,"")</f>
        <v/>
      </c>
      <c r="F323" s="204" t="str">
        <f>IF(AND(ISNUMBER('Precision '!F325),H$2="Y"),'Precision '!F325,"")</f>
        <v/>
      </c>
      <c r="G323" s="204" t="str">
        <f>IF(AND(ISNUMBER('Precision '!G325),I$2="Y"),'Precision '!G325,"")</f>
        <v/>
      </c>
      <c r="H323" s="204" t="str">
        <f>IF(AND(ISNUMBER('Precision '!H325),J$2="Y"),'Precision '!H325,"")</f>
        <v/>
      </c>
      <c r="I323" s="204" t="str">
        <f>IF(AND(ISNUMBER('Precision '!I325),K$2="Y"),'Precision '!I325,"")</f>
        <v/>
      </c>
      <c r="J323" s="204" t="str">
        <f>IF(AND(ISNUMBER('Precision '!J325),L$2="Y"),'Precision '!J325,"")</f>
        <v/>
      </c>
      <c r="K323" s="204" t="str">
        <f>IF(AND(ISNUMBER('Precision '!K325),M$2="Y"),'Precision '!K325,"")</f>
        <v/>
      </c>
      <c r="L323" s="204" t="str">
        <f>IF(AND(ISNUMBER('Precision '!L325),N$2="Y"),'Precision '!L325,"")</f>
        <v/>
      </c>
      <c r="M323" s="204" t="str">
        <f>IF(AND(ISNUMBER('Precision '!M325),O$2="Y"),'Precision '!M325,"")</f>
        <v/>
      </c>
      <c r="N323" s="204" t="str">
        <f>IF(AND(ISNUMBER('Precision '!N325),P$2="Y"),'Precision '!N325,"")</f>
        <v/>
      </c>
      <c r="O323" s="204" t="str">
        <f>IF(AND(ISNUMBER('Precision '!O325),E$3="Y"),'Precision '!O325,"")</f>
        <v/>
      </c>
      <c r="P323" s="204" t="str">
        <f>IF(AND(ISNUMBER('Precision '!P325),F$3="Y"),'Precision '!P325,"")</f>
        <v/>
      </c>
      <c r="Q323" s="204" t="str">
        <f>IF(AND(ISNUMBER('Precision '!Q325),G$3="Y"),'Precision '!Q325,"")</f>
        <v/>
      </c>
      <c r="R323" s="204" t="str">
        <f>IF(AND(ISNUMBER('Precision '!R325),H$3="Y"),'Precision '!R325,"")</f>
        <v/>
      </c>
      <c r="S323" s="204" t="str">
        <f>IF(AND(ISNUMBER('Precision '!S325),I$3="Y"),'Precision '!S325,"")</f>
        <v/>
      </c>
      <c r="T323" s="204" t="str">
        <f>IF(AND(ISNUMBER('Precision '!T325),J$3="Y"),'Precision '!T325,"")</f>
        <v/>
      </c>
      <c r="U323" s="204" t="str">
        <f>IF(AND(ISNUMBER('Precision '!U325),K$3="Y"),'Precision '!U325,"")</f>
        <v/>
      </c>
      <c r="V323" s="204" t="str">
        <f>IF(AND(ISNUMBER('Precision '!V325),L$3="Y"),'Precision '!V325,"")</f>
        <v/>
      </c>
      <c r="W323" s="204" t="str">
        <f>IF(AND(ISNUMBER('Precision '!W325),M$3="Y"),'Precision '!W325,"")</f>
        <v/>
      </c>
      <c r="X323" s="204" t="str">
        <f>IF(AND(ISNUMBER('Precision '!X325),N$3="Y"),'Precision '!X325,"")</f>
        <v/>
      </c>
      <c r="Y323" s="204" t="str">
        <f>IF(AND(ISNUMBER('Precision '!Y325),O$3="Y"),'Precision '!Y325,"")</f>
        <v/>
      </c>
      <c r="Z323" s="204" t="str">
        <f>IF(AND(ISNUMBER('Precision '!Z325),P$3="Y"),'Precision '!Z325,"")</f>
        <v/>
      </c>
      <c r="AA323" s="204"/>
      <c r="AB323" s="204"/>
      <c r="AC323" s="204"/>
      <c r="AD323" s="204"/>
      <c r="AE323" s="300">
        <v>287</v>
      </c>
      <c r="AF323" s="209" t="e">
        <f>IF(OR(ISBLANK('Precision '!C325),E$2="N"),NA(),'Precision '!C325)</f>
        <v>#N/A</v>
      </c>
      <c r="AG323" s="209" t="e">
        <f>IF(OR(ISBLANK('Precision '!D325),F$2="N"),NA(),'Precision '!D325)</f>
        <v>#N/A</v>
      </c>
      <c r="AH323" s="209" t="e">
        <f>IF(OR(ISBLANK('Precision '!E325),G$2="N"),NA(),'Precision '!E325)</f>
        <v>#N/A</v>
      </c>
      <c r="AI323" s="209" t="e">
        <f>IF(OR(ISBLANK('Precision '!F325),H$2="N"),NA(),'Precision '!F325)</f>
        <v>#N/A</v>
      </c>
      <c r="AJ323" s="209" t="e">
        <f>IF(OR(ISBLANK('Precision '!G325),I$2="N"),NA(),'Precision '!G325)</f>
        <v>#N/A</v>
      </c>
      <c r="AK323" s="209" t="e">
        <f>IF(OR(ISBLANK('Precision '!H325),J$2="N"),NA(),'Precision '!H325)</f>
        <v>#N/A</v>
      </c>
      <c r="AL323" s="209" t="e">
        <f>IF(OR(ISBLANK('Precision '!I325),K$2="N"),NA(),'Precision '!I325)</f>
        <v>#N/A</v>
      </c>
      <c r="AM323" s="209" t="e">
        <f>IF(OR(ISBLANK('Precision '!J325),L$2="N"),NA(),'Precision '!J325)</f>
        <v>#N/A</v>
      </c>
      <c r="AN323" s="209" t="e">
        <f>IF(OR(ISBLANK('Precision '!K325),M$2="N"),NA(),'Precision '!K325)</f>
        <v>#N/A</v>
      </c>
      <c r="AO323" s="209" t="e">
        <f>IF(OR(ISBLANK('Precision '!L325),N$2="N"),NA(),'Precision '!L325)</f>
        <v>#N/A</v>
      </c>
      <c r="AP323" s="209" t="e">
        <f>IF(OR(ISBLANK('Precision '!M325),O$2="N"),NA(),'Precision '!M325)</f>
        <v>#N/A</v>
      </c>
      <c r="AQ323" s="209" t="e">
        <f>IF(OR(ISBLANK('Precision '!N325),P$2="N"),NA(),'Precision '!N325)</f>
        <v>#N/A</v>
      </c>
      <c r="AR323" s="209" t="e">
        <f>IF(OR(ISBLANK('Precision '!O325),E$3="N"),NA(),'Precision '!O325)</f>
        <v>#N/A</v>
      </c>
      <c r="AS323" s="209" t="e">
        <f>IF(OR(ISBLANK('Precision '!P325),F$3="N"),NA(),'Precision '!P325)</f>
        <v>#N/A</v>
      </c>
      <c r="AT323" s="209" t="e">
        <f>IF(OR(ISBLANK('Precision '!Q325),G$3="N"),NA(),'Precision '!Q325)</f>
        <v>#N/A</v>
      </c>
      <c r="AU323" s="209" t="e">
        <f>IF(OR(ISBLANK('Precision '!R325),H$3="N"),NA(),'Precision '!R325)</f>
        <v>#N/A</v>
      </c>
      <c r="AV323" s="209" t="e">
        <f>IF(OR(ISBLANK('Precision '!S325),I$3="N"),NA(),'Precision '!S325)</f>
        <v>#N/A</v>
      </c>
      <c r="AW323" s="209" t="e">
        <f>IF(OR(ISBLANK('Precision '!T325),J$3="N"),NA(),'Precision '!T325)</f>
        <v>#N/A</v>
      </c>
      <c r="AX323" s="209" t="e">
        <f>IF(OR(ISBLANK('Precision '!U325),K$3="N"),NA(),'Precision '!U325)</f>
        <v>#N/A</v>
      </c>
      <c r="AY323" s="209" t="e">
        <f>IF(OR(ISBLANK('Precision '!V325),L$3="N"),NA(),'Precision '!V325)</f>
        <v>#N/A</v>
      </c>
      <c r="AZ323" s="209" t="e">
        <f>IF(OR(ISBLANK('Precision '!W325),M$3="N"),NA(),'Precision '!W325)</f>
        <v>#N/A</v>
      </c>
      <c r="BA323" s="209" t="e">
        <f>IF(OR(ISBLANK('Precision '!X325),N$3="N"),NA(),'Precision '!X325)</f>
        <v>#N/A</v>
      </c>
      <c r="BB323" s="209" t="e">
        <f>IF(OR(ISBLANK('Precision '!Y325),O$3="N"),NA(),'Precision '!Y325)</f>
        <v>#N/A</v>
      </c>
      <c r="BC323" s="209" t="e">
        <f>IF(OR(ISBLANK('Precision '!Z325),P$3="N"),NA(),'Precision '!Z325)</f>
        <v>#N/A</v>
      </c>
      <c r="BD323" s="204"/>
      <c r="BE323" s="204"/>
      <c r="BF323" s="204"/>
      <c r="BG323" s="204"/>
      <c r="BH323" s="204"/>
    </row>
    <row r="324" spans="1:60" x14ac:dyDescent="0.2">
      <c r="A324" s="204"/>
      <c r="B324" s="204"/>
      <c r="C324" s="204" t="str">
        <f>IF(AND(ISNUMBER('Precision '!C326),E$2="Y"),'Precision '!C326,"")</f>
        <v/>
      </c>
      <c r="D324" s="204" t="str">
        <f>IF(AND(ISNUMBER('Precision '!D326),F$2="Y"),'Precision '!D326,"")</f>
        <v/>
      </c>
      <c r="E324" s="204" t="str">
        <f>IF(AND(ISNUMBER('Precision '!E326),G$2="Y"),'Precision '!E326,"")</f>
        <v/>
      </c>
      <c r="F324" s="204" t="str">
        <f>IF(AND(ISNUMBER('Precision '!F326),H$2="Y"),'Precision '!F326,"")</f>
        <v/>
      </c>
      <c r="G324" s="204" t="str">
        <f>IF(AND(ISNUMBER('Precision '!G326),I$2="Y"),'Precision '!G326,"")</f>
        <v/>
      </c>
      <c r="H324" s="204" t="str">
        <f>IF(AND(ISNUMBER('Precision '!H326),J$2="Y"),'Precision '!H326,"")</f>
        <v/>
      </c>
      <c r="I324" s="204" t="str">
        <f>IF(AND(ISNUMBER('Precision '!I326),K$2="Y"),'Precision '!I326,"")</f>
        <v/>
      </c>
      <c r="J324" s="204" t="str">
        <f>IF(AND(ISNUMBER('Precision '!J326),L$2="Y"),'Precision '!J326,"")</f>
        <v/>
      </c>
      <c r="K324" s="204" t="str">
        <f>IF(AND(ISNUMBER('Precision '!K326),M$2="Y"),'Precision '!K326,"")</f>
        <v/>
      </c>
      <c r="L324" s="204" t="str">
        <f>IF(AND(ISNUMBER('Precision '!L326),N$2="Y"),'Precision '!L326,"")</f>
        <v/>
      </c>
      <c r="M324" s="204" t="str">
        <f>IF(AND(ISNUMBER('Precision '!M326),O$2="Y"),'Precision '!M326,"")</f>
        <v/>
      </c>
      <c r="N324" s="204" t="str">
        <f>IF(AND(ISNUMBER('Precision '!N326),P$2="Y"),'Precision '!N326,"")</f>
        <v/>
      </c>
      <c r="O324" s="204" t="str">
        <f>IF(AND(ISNUMBER('Precision '!O326),E$3="Y"),'Precision '!O326,"")</f>
        <v/>
      </c>
      <c r="P324" s="204" t="str">
        <f>IF(AND(ISNUMBER('Precision '!P326),F$3="Y"),'Precision '!P326,"")</f>
        <v/>
      </c>
      <c r="Q324" s="204" t="str">
        <f>IF(AND(ISNUMBER('Precision '!Q326),G$3="Y"),'Precision '!Q326,"")</f>
        <v/>
      </c>
      <c r="R324" s="204" t="str">
        <f>IF(AND(ISNUMBER('Precision '!R326),H$3="Y"),'Precision '!R326,"")</f>
        <v/>
      </c>
      <c r="S324" s="204" t="str">
        <f>IF(AND(ISNUMBER('Precision '!S326),I$3="Y"),'Precision '!S326,"")</f>
        <v/>
      </c>
      <c r="T324" s="204" t="str">
        <f>IF(AND(ISNUMBER('Precision '!T326),J$3="Y"),'Precision '!T326,"")</f>
        <v/>
      </c>
      <c r="U324" s="204" t="str">
        <f>IF(AND(ISNUMBER('Precision '!U326),K$3="Y"),'Precision '!U326,"")</f>
        <v/>
      </c>
      <c r="V324" s="204" t="str">
        <f>IF(AND(ISNUMBER('Precision '!V326),L$3="Y"),'Precision '!V326,"")</f>
        <v/>
      </c>
      <c r="W324" s="204" t="str">
        <f>IF(AND(ISNUMBER('Precision '!W326),M$3="Y"),'Precision '!W326,"")</f>
        <v/>
      </c>
      <c r="X324" s="204" t="str">
        <f>IF(AND(ISNUMBER('Precision '!X326),N$3="Y"),'Precision '!X326,"")</f>
        <v/>
      </c>
      <c r="Y324" s="204" t="str">
        <f>IF(AND(ISNUMBER('Precision '!Y326),O$3="Y"),'Precision '!Y326,"")</f>
        <v/>
      </c>
      <c r="Z324" s="204" t="str">
        <f>IF(AND(ISNUMBER('Precision '!Z326),P$3="Y"),'Precision '!Z326,"")</f>
        <v/>
      </c>
      <c r="AA324" s="204"/>
      <c r="AB324" s="204"/>
      <c r="AC324" s="204"/>
      <c r="AD324" s="204"/>
      <c r="AE324" s="300">
        <v>288</v>
      </c>
      <c r="AF324" s="209" t="e">
        <f>IF(OR(ISBLANK('Precision '!C326),E$2="N"),NA(),'Precision '!C326)</f>
        <v>#N/A</v>
      </c>
      <c r="AG324" s="209" t="e">
        <f>IF(OR(ISBLANK('Precision '!D326),F$2="N"),NA(),'Precision '!D326)</f>
        <v>#N/A</v>
      </c>
      <c r="AH324" s="209" t="e">
        <f>IF(OR(ISBLANK('Precision '!E326),G$2="N"),NA(),'Precision '!E326)</f>
        <v>#N/A</v>
      </c>
      <c r="AI324" s="209" t="e">
        <f>IF(OR(ISBLANK('Precision '!F326),H$2="N"),NA(),'Precision '!F326)</f>
        <v>#N/A</v>
      </c>
      <c r="AJ324" s="209" t="e">
        <f>IF(OR(ISBLANK('Precision '!G326),I$2="N"),NA(),'Precision '!G326)</f>
        <v>#N/A</v>
      </c>
      <c r="AK324" s="209" t="e">
        <f>IF(OR(ISBLANK('Precision '!H326),J$2="N"),NA(),'Precision '!H326)</f>
        <v>#N/A</v>
      </c>
      <c r="AL324" s="209" t="e">
        <f>IF(OR(ISBLANK('Precision '!I326),K$2="N"),NA(),'Precision '!I326)</f>
        <v>#N/A</v>
      </c>
      <c r="AM324" s="209" t="e">
        <f>IF(OR(ISBLANK('Precision '!J326),L$2="N"),NA(),'Precision '!J326)</f>
        <v>#N/A</v>
      </c>
      <c r="AN324" s="209" t="e">
        <f>IF(OR(ISBLANK('Precision '!K326),M$2="N"),NA(),'Precision '!K326)</f>
        <v>#N/A</v>
      </c>
      <c r="AO324" s="209" t="e">
        <f>IF(OR(ISBLANK('Precision '!L326),N$2="N"),NA(),'Precision '!L326)</f>
        <v>#N/A</v>
      </c>
      <c r="AP324" s="209" t="e">
        <f>IF(OR(ISBLANK('Precision '!M326),O$2="N"),NA(),'Precision '!M326)</f>
        <v>#N/A</v>
      </c>
      <c r="AQ324" s="209" t="e">
        <f>IF(OR(ISBLANK('Precision '!N326),P$2="N"),NA(),'Precision '!N326)</f>
        <v>#N/A</v>
      </c>
      <c r="AR324" s="209" t="e">
        <f>IF(OR(ISBLANK('Precision '!O326),E$3="N"),NA(),'Precision '!O326)</f>
        <v>#N/A</v>
      </c>
      <c r="AS324" s="209" t="e">
        <f>IF(OR(ISBLANK('Precision '!P326),F$3="N"),NA(),'Precision '!P326)</f>
        <v>#N/A</v>
      </c>
      <c r="AT324" s="209" t="e">
        <f>IF(OR(ISBLANK('Precision '!Q326),G$3="N"),NA(),'Precision '!Q326)</f>
        <v>#N/A</v>
      </c>
      <c r="AU324" s="209" t="e">
        <f>IF(OR(ISBLANK('Precision '!R326),H$3="N"),NA(),'Precision '!R326)</f>
        <v>#N/A</v>
      </c>
      <c r="AV324" s="209" t="e">
        <f>IF(OR(ISBLANK('Precision '!S326),I$3="N"),NA(),'Precision '!S326)</f>
        <v>#N/A</v>
      </c>
      <c r="AW324" s="209" t="e">
        <f>IF(OR(ISBLANK('Precision '!T326),J$3="N"),NA(),'Precision '!T326)</f>
        <v>#N/A</v>
      </c>
      <c r="AX324" s="209" t="e">
        <f>IF(OR(ISBLANK('Precision '!U326),K$3="N"),NA(),'Precision '!U326)</f>
        <v>#N/A</v>
      </c>
      <c r="AY324" s="209" t="e">
        <f>IF(OR(ISBLANK('Precision '!V326),L$3="N"),NA(),'Precision '!V326)</f>
        <v>#N/A</v>
      </c>
      <c r="AZ324" s="209" t="e">
        <f>IF(OR(ISBLANK('Precision '!W326),M$3="N"),NA(),'Precision '!W326)</f>
        <v>#N/A</v>
      </c>
      <c r="BA324" s="209" t="e">
        <f>IF(OR(ISBLANK('Precision '!X326),N$3="N"),NA(),'Precision '!X326)</f>
        <v>#N/A</v>
      </c>
      <c r="BB324" s="209" t="e">
        <f>IF(OR(ISBLANK('Precision '!Y326),O$3="N"),NA(),'Precision '!Y326)</f>
        <v>#N/A</v>
      </c>
      <c r="BC324" s="209" t="e">
        <f>IF(OR(ISBLANK('Precision '!Z326),P$3="N"),NA(),'Precision '!Z326)</f>
        <v>#N/A</v>
      </c>
      <c r="BD324" s="204"/>
      <c r="BE324" s="204"/>
      <c r="BF324" s="204"/>
      <c r="BG324" s="204"/>
      <c r="BH324" s="204"/>
    </row>
    <row r="325" spans="1:60" x14ac:dyDescent="0.2">
      <c r="A325" s="204"/>
      <c r="B325" s="204"/>
      <c r="C325" s="204" t="str">
        <f>IF(AND(ISNUMBER('Precision '!C327),E$2="Y"),'Precision '!C327,"")</f>
        <v/>
      </c>
      <c r="D325" s="204" t="str">
        <f>IF(AND(ISNUMBER('Precision '!D327),F$2="Y"),'Precision '!D327,"")</f>
        <v/>
      </c>
      <c r="E325" s="204" t="str">
        <f>IF(AND(ISNUMBER('Precision '!E327),G$2="Y"),'Precision '!E327,"")</f>
        <v/>
      </c>
      <c r="F325" s="204" t="str">
        <f>IF(AND(ISNUMBER('Precision '!F327),H$2="Y"),'Precision '!F327,"")</f>
        <v/>
      </c>
      <c r="G325" s="204" t="str">
        <f>IF(AND(ISNUMBER('Precision '!G327),I$2="Y"),'Precision '!G327,"")</f>
        <v/>
      </c>
      <c r="H325" s="204" t="str">
        <f>IF(AND(ISNUMBER('Precision '!H327),J$2="Y"),'Precision '!H327,"")</f>
        <v/>
      </c>
      <c r="I325" s="204" t="str">
        <f>IF(AND(ISNUMBER('Precision '!I327),K$2="Y"),'Precision '!I327,"")</f>
        <v/>
      </c>
      <c r="J325" s="204" t="str">
        <f>IF(AND(ISNUMBER('Precision '!J327),L$2="Y"),'Precision '!J327,"")</f>
        <v/>
      </c>
      <c r="K325" s="204" t="str">
        <f>IF(AND(ISNUMBER('Precision '!K327),M$2="Y"),'Precision '!K327,"")</f>
        <v/>
      </c>
      <c r="L325" s="204" t="str">
        <f>IF(AND(ISNUMBER('Precision '!L327),N$2="Y"),'Precision '!L327,"")</f>
        <v/>
      </c>
      <c r="M325" s="204" t="str">
        <f>IF(AND(ISNUMBER('Precision '!M327),O$2="Y"),'Precision '!M327,"")</f>
        <v/>
      </c>
      <c r="N325" s="204" t="str">
        <f>IF(AND(ISNUMBER('Precision '!N327),P$2="Y"),'Precision '!N327,"")</f>
        <v/>
      </c>
      <c r="O325" s="204" t="str">
        <f>IF(AND(ISNUMBER('Precision '!O327),E$3="Y"),'Precision '!O327,"")</f>
        <v/>
      </c>
      <c r="P325" s="204" t="str">
        <f>IF(AND(ISNUMBER('Precision '!P327),F$3="Y"),'Precision '!P327,"")</f>
        <v/>
      </c>
      <c r="Q325" s="204" t="str">
        <f>IF(AND(ISNUMBER('Precision '!Q327),G$3="Y"),'Precision '!Q327,"")</f>
        <v/>
      </c>
      <c r="R325" s="204" t="str">
        <f>IF(AND(ISNUMBER('Precision '!R327),H$3="Y"),'Precision '!R327,"")</f>
        <v/>
      </c>
      <c r="S325" s="204" t="str">
        <f>IF(AND(ISNUMBER('Precision '!S327),I$3="Y"),'Precision '!S327,"")</f>
        <v/>
      </c>
      <c r="T325" s="204" t="str">
        <f>IF(AND(ISNUMBER('Precision '!T327),J$3="Y"),'Precision '!T327,"")</f>
        <v/>
      </c>
      <c r="U325" s="204" t="str">
        <f>IF(AND(ISNUMBER('Precision '!U327),K$3="Y"),'Precision '!U327,"")</f>
        <v/>
      </c>
      <c r="V325" s="204" t="str">
        <f>IF(AND(ISNUMBER('Precision '!V327),L$3="Y"),'Precision '!V327,"")</f>
        <v/>
      </c>
      <c r="W325" s="204" t="str">
        <f>IF(AND(ISNUMBER('Precision '!W327),M$3="Y"),'Precision '!W327,"")</f>
        <v/>
      </c>
      <c r="X325" s="204" t="str">
        <f>IF(AND(ISNUMBER('Precision '!X327),N$3="Y"),'Precision '!X327,"")</f>
        <v/>
      </c>
      <c r="Y325" s="204" t="str">
        <f>IF(AND(ISNUMBER('Precision '!Y327),O$3="Y"),'Precision '!Y327,"")</f>
        <v/>
      </c>
      <c r="Z325" s="204" t="str">
        <f>IF(AND(ISNUMBER('Precision '!Z327),P$3="Y"),'Precision '!Z327,"")</f>
        <v/>
      </c>
      <c r="AA325" s="204"/>
      <c r="AB325" s="204"/>
      <c r="AC325" s="204"/>
      <c r="AD325" s="204"/>
      <c r="AE325" s="300">
        <v>289</v>
      </c>
      <c r="AF325" s="209" t="e">
        <f>IF(OR(ISBLANK('Precision '!C327),E$2="N"),NA(),'Precision '!C327)</f>
        <v>#N/A</v>
      </c>
      <c r="AG325" s="209" t="e">
        <f>IF(OR(ISBLANK('Precision '!D327),F$2="N"),NA(),'Precision '!D327)</f>
        <v>#N/A</v>
      </c>
      <c r="AH325" s="209" t="e">
        <f>IF(OR(ISBLANK('Precision '!E327),G$2="N"),NA(),'Precision '!E327)</f>
        <v>#N/A</v>
      </c>
      <c r="AI325" s="209" t="e">
        <f>IF(OR(ISBLANK('Precision '!F327),H$2="N"),NA(),'Precision '!F327)</f>
        <v>#N/A</v>
      </c>
      <c r="AJ325" s="209" t="e">
        <f>IF(OR(ISBLANK('Precision '!G327),I$2="N"),NA(),'Precision '!G327)</f>
        <v>#N/A</v>
      </c>
      <c r="AK325" s="209" t="e">
        <f>IF(OR(ISBLANK('Precision '!H327),J$2="N"),NA(),'Precision '!H327)</f>
        <v>#N/A</v>
      </c>
      <c r="AL325" s="209" t="e">
        <f>IF(OR(ISBLANK('Precision '!I327),K$2="N"),NA(),'Precision '!I327)</f>
        <v>#N/A</v>
      </c>
      <c r="AM325" s="209" t="e">
        <f>IF(OR(ISBLANK('Precision '!J327),L$2="N"),NA(),'Precision '!J327)</f>
        <v>#N/A</v>
      </c>
      <c r="AN325" s="209" t="e">
        <f>IF(OR(ISBLANK('Precision '!K327),M$2="N"),NA(),'Precision '!K327)</f>
        <v>#N/A</v>
      </c>
      <c r="AO325" s="209" t="e">
        <f>IF(OR(ISBLANK('Precision '!L327),N$2="N"),NA(),'Precision '!L327)</f>
        <v>#N/A</v>
      </c>
      <c r="AP325" s="209" t="e">
        <f>IF(OR(ISBLANK('Precision '!M327),O$2="N"),NA(),'Precision '!M327)</f>
        <v>#N/A</v>
      </c>
      <c r="AQ325" s="209" t="e">
        <f>IF(OR(ISBLANK('Precision '!N327),P$2="N"),NA(),'Precision '!N327)</f>
        <v>#N/A</v>
      </c>
      <c r="AR325" s="209" t="e">
        <f>IF(OR(ISBLANK('Precision '!O327),E$3="N"),NA(),'Precision '!O327)</f>
        <v>#N/A</v>
      </c>
      <c r="AS325" s="209" t="e">
        <f>IF(OR(ISBLANK('Precision '!P327),F$3="N"),NA(),'Precision '!P327)</f>
        <v>#N/A</v>
      </c>
      <c r="AT325" s="209" t="e">
        <f>IF(OR(ISBLANK('Precision '!Q327),G$3="N"),NA(),'Precision '!Q327)</f>
        <v>#N/A</v>
      </c>
      <c r="AU325" s="209" t="e">
        <f>IF(OR(ISBLANK('Precision '!R327),H$3="N"),NA(),'Precision '!R327)</f>
        <v>#N/A</v>
      </c>
      <c r="AV325" s="209" t="e">
        <f>IF(OR(ISBLANK('Precision '!S327),I$3="N"),NA(),'Precision '!S327)</f>
        <v>#N/A</v>
      </c>
      <c r="AW325" s="209" t="e">
        <f>IF(OR(ISBLANK('Precision '!T327),J$3="N"),NA(),'Precision '!T327)</f>
        <v>#N/A</v>
      </c>
      <c r="AX325" s="209" t="e">
        <f>IF(OR(ISBLANK('Precision '!U327),K$3="N"),NA(),'Precision '!U327)</f>
        <v>#N/A</v>
      </c>
      <c r="AY325" s="209" t="e">
        <f>IF(OR(ISBLANK('Precision '!V327),L$3="N"),NA(),'Precision '!V327)</f>
        <v>#N/A</v>
      </c>
      <c r="AZ325" s="209" t="e">
        <f>IF(OR(ISBLANK('Precision '!W327),M$3="N"),NA(),'Precision '!W327)</f>
        <v>#N/A</v>
      </c>
      <c r="BA325" s="209" t="e">
        <f>IF(OR(ISBLANK('Precision '!X327),N$3="N"),NA(),'Precision '!X327)</f>
        <v>#N/A</v>
      </c>
      <c r="BB325" s="209" t="e">
        <f>IF(OR(ISBLANK('Precision '!Y327),O$3="N"),NA(),'Precision '!Y327)</f>
        <v>#N/A</v>
      </c>
      <c r="BC325" s="209" t="e">
        <f>IF(OR(ISBLANK('Precision '!Z327),P$3="N"),NA(),'Precision '!Z327)</f>
        <v>#N/A</v>
      </c>
      <c r="BD325" s="204"/>
      <c r="BE325" s="204"/>
      <c r="BF325" s="204"/>
      <c r="BG325" s="204"/>
      <c r="BH325" s="204"/>
    </row>
    <row r="326" spans="1:60" x14ac:dyDescent="0.2">
      <c r="A326" s="204"/>
      <c r="B326" s="204"/>
      <c r="C326" s="204" t="str">
        <f>IF(AND(ISNUMBER('Precision '!C328),E$2="Y"),'Precision '!C328,"")</f>
        <v/>
      </c>
      <c r="D326" s="204" t="str">
        <f>IF(AND(ISNUMBER('Precision '!D328),F$2="Y"),'Precision '!D328,"")</f>
        <v/>
      </c>
      <c r="E326" s="204" t="str">
        <f>IF(AND(ISNUMBER('Precision '!E328),G$2="Y"),'Precision '!E328,"")</f>
        <v/>
      </c>
      <c r="F326" s="204" t="str">
        <f>IF(AND(ISNUMBER('Precision '!F328),H$2="Y"),'Precision '!F328,"")</f>
        <v/>
      </c>
      <c r="G326" s="204" t="str">
        <f>IF(AND(ISNUMBER('Precision '!G328),I$2="Y"),'Precision '!G328,"")</f>
        <v/>
      </c>
      <c r="H326" s="204" t="str">
        <f>IF(AND(ISNUMBER('Precision '!H328),J$2="Y"),'Precision '!H328,"")</f>
        <v/>
      </c>
      <c r="I326" s="204" t="str">
        <f>IF(AND(ISNUMBER('Precision '!I328),K$2="Y"),'Precision '!I328,"")</f>
        <v/>
      </c>
      <c r="J326" s="204" t="str">
        <f>IF(AND(ISNUMBER('Precision '!J328),L$2="Y"),'Precision '!J328,"")</f>
        <v/>
      </c>
      <c r="K326" s="204" t="str">
        <f>IF(AND(ISNUMBER('Precision '!K328),M$2="Y"),'Precision '!K328,"")</f>
        <v/>
      </c>
      <c r="L326" s="204" t="str">
        <f>IF(AND(ISNUMBER('Precision '!L328),N$2="Y"),'Precision '!L328,"")</f>
        <v/>
      </c>
      <c r="M326" s="204" t="str">
        <f>IF(AND(ISNUMBER('Precision '!M328),O$2="Y"),'Precision '!M328,"")</f>
        <v/>
      </c>
      <c r="N326" s="204" t="str">
        <f>IF(AND(ISNUMBER('Precision '!N328),P$2="Y"),'Precision '!N328,"")</f>
        <v/>
      </c>
      <c r="O326" s="204" t="str">
        <f>IF(AND(ISNUMBER('Precision '!O328),E$3="Y"),'Precision '!O328,"")</f>
        <v/>
      </c>
      <c r="P326" s="204" t="str">
        <f>IF(AND(ISNUMBER('Precision '!P328),F$3="Y"),'Precision '!P328,"")</f>
        <v/>
      </c>
      <c r="Q326" s="204" t="str">
        <f>IF(AND(ISNUMBER('Precision '!Q328),G$3="Y"),'Precision '!Q328,"")</f>
        <v/>
      </c>
      <c r="R326" s="204" t="str">
        <f>IF(AND(ISNUMBER('Precision '!R328),H$3="Y"),'Precision '!R328,"")</f>
        <v/>
      </c>
      <c r="S326" s="204" t="str">
        <f>IF(AND(ISNUMBER('Precision '!S328),I$3="Y"),'Precision '!S328,"")</f>
        <v/>
      </c>
      <c r="T326" s="204" t="str">
        <f>IF(AND(ISNUMBER('Precision '!T328),J$3="Y"),'Precision '!T328,"")</f>
        <v/>
      </c>
      <c r="U326" s="204" t="str">
        <f>IF(AND(ISNUMBER('Precision '!U328),K$3="Y"),'Precision '!U328,"")</f>
        <v/>
      </c>
      <c r="V326" s="204" t="str">
        <f>IF(AND(ISNUMBER('Precision '!V328),L$3="Y"),'Precision '!V328,"")</f>
        <v/>
      </c>
      <c r="W326" s="204" t="str">
        <f>IF(AND(ISNUMBER('Precision '!W328),M$3="Y"),'Precision '!W328,"")</f>
        <v/>
      </c>
      <c r="X326" s="204" t="str">
        <f>IF(AND(ISNUMBER('Precision '!X328),N$3="Y"),'Precision '!X328,"")</f>
        <v/>
      </c>
      <c r="Y326" s="204" t="str">
        <f>IF(AND(ISNUMBER('Precision '!Y328),O$3="Y"),'Precision '!Y328,"")</f>
        <v/>
      </c>
      <c r="Z326" s="204" t="str">
        <f>IF(AND(ISNUMBER('Precision '!Z328),P$3="Y"),'Precision '!Z328,"")</f>
        <v/>
      </c>
      <c r="AA326" s="204"/>
      <c r="AB326" s="204"/>
      <c r="AC326" s="204"/>
      <c r="AD326" s="204"/>
      <c r="AE326" s="300">
        <v>290</v>
      </c>
      <c r="AF326" s="209" t="e">
        <f>IF(OR(ISBLANK('Precision '!C328),E$2="N"),NA(),'Precision '!C328)</f>
        <v>#N/A</v>
      </c>
      <c r="AG326" s="209" t="e">
        <f>IF(OR(ISBLANK('Precision '!D328),F$2="N"),NA(),'Precision '!D328)</f>
        <v>#N/A</v>
      </c>
      <c r="AH326" s="209" t="e">
        <f>IF(OR(ISBLANK('Precision '!E328),G$2="N"),NA(),'Precision '!E328)</f>
        <v>#N/A</v>
      </c>
      <c r="AI326" s="209" t="e">
        <f>IF(OR(ISBLANK('Precision '!F328),H$2="N"),NA(),'Precision '!F328)</f>
        <v>#N/A</v>
      </c>
      <c r="AJ326" s="209" t="e">
        <f>IF(OR(ISBLANK('Precision '!G328),I$2="N"),NA(),'Precision '!G328)</f>
        <v>#N/A</v>
      </c>
      <c r="AK326" s="209" t="e">
        <f>IF(OR(ISBLANK('Precision '!H328),J$2="N"),NA(),'Precision '!H328)</f>
        <v>#N/A</v>
      </c>
      <c r="AL326" s="209" t="e">
        <f>IF(OR(ISBLANK('Precision '!I328),K$2="N"),NA(),'Precision '!I328)</f>
        <v>#N/A</v>
      </c>
      <c r="AM326" s="209" t="e">
        <f>IF(OR(ISBLANK('Precision '!J328),L$2="N"),NA(),'Precision '!J328)</f>
        <v>#N/A</v>
      </c>
      <c r="AN326" s="209" t="e">
        <f>IF(OR(ISBLANK('Precision '!K328),M$2="N"),NA(),'Precision '!K328)</f>
        <v>#N/A</v>
      </c>
      <c r="AO326" s="209" t="e">
        <f>IF(OR(ISBLANK('Precision '!L328),N$2="N"),NA(),'Precision '!L328)</f>
        <v>#N/A</v>
      </c>
      <c r="AP326" s="209" t="e">
        <f>IF(OR(ISBLANK('Precision '!M328),O$2="N"),NA(),'Precision '!M328)</f>
        <v>#N/A</v>
      </c>
      <c r="AQ326" s="209" t="e">
        <f>IF(OR(ISBLANK('Precision '!N328),P$2="N"),NA(),'Precision '!N328)</f>
        <v>#N/A</v>
      </c>
      <c r="AR326" s="209" t="e">
        <f>IF(OR(ISBLANK('Precision '!O328),E$3="N"),NA(),'Precision '!O328)</f>
        <v>#N/A</v>
      </c>
      <c r="AS326" s="209" t="e">
        <f>IF(OR(ISBLANK('Precision '!P328),F$3="N"),NA(),'Precision '!P328)</f>
        <v>#N/A</v>
      </c>
      <c r="AT326" s="209" t="e">
        <f>IF(OR(ISBLANK('Precision '!Q328),G$3="N"),NA(),'Precision '!Q328)</f>
        <v>#N/A</v>
      </c>
      <c r="AU326" s="209" t="e">
        <f>IF(OR(ISBLANK('Precision '!R328),H$3="N"),NA(),'Precision '!R328)</f>
        <v>#N/A</v>
      </c>
      <c r="AV326" s="209" t="e">
        <f>IF(OR(ISBLANK('Precision '!S328),I$3="N"),NA(),'Precision '!S328)</f>
        <v>#N/A</v>
      </c>
      <c r="AW326" s="209" t="e">
        <f>IF(OR(ISBLANK('Precision '!T328),J$3="N"),NA(),'Precision '!T328)</f>
        <v>#N/A</v>
      </c>
      <c r="AX326" s="209" t="e">
        <f>IF(OR(ISBLANK('Precision '!U328),K$3="N"),NA(),'Precision '!U328)</f>
        <v>#N/A</v>
      </c>
      <c r="AY326" s="209" t="e">
        <f>IF(OR(ISBLANK('Precision '!V328),L$3="N"),NA(),'Precision '!V328)</f>
        <v>#N/A</v>
      </c>
      <c r="AZ326" s="209" t="e">
        <f>IF(OR(ISBLANK('Precision '!W328),M$3="N"),NA(),'Precision '!W328)</f>
        <v>#N/A</v>
      </c>
      <c r="BA326" s="209" t="e">
        <f>IF(OR(ISBLANK('Precision '!X328),N$3="N"),NA(),'Precision '!X328)</f>
        <v>#N/A</v>
      </c>
      <c r="BB326" s="209" t="e">
        <f>IF(OR(ISBLANK('Precision '!Y328),O$3="N"),NA(),'Precision '!Y328)</f>
        <v>#N/A</v>
      </c>
      <c r="BC326" s="209" t="e">
        <f>IF(OR(ISBLANK('Precision '!Z328),P$3="N"),NA(),'Precision '!Z328)</f>
        <v>#N/A</v>
      </c>
      <c r="BD326" s="204"/>
      <c r="BE326" s="204"/>
      <c r="BF326" s="204"/>
      <c r="BG326" s="204"/>
      <c r="BH326" s="204"/>
    </row>
    <row r="327" spans="1:60" x14ac:dyDescent="0.2">
      <c r="A327" s="204"/>
      <c r="B327" s="204"/>
      <c r="C327" s="204" t="str">
        <f>IF(AND(ISNUMBER('Precision '!C329),E$2="Y"),'Precision '!C329,"")</f>
        <v/>
      </c>
      <c r="D327" s="204" t="str">
        <f>IF(AND(ISNUMBER('Precision '!D329),F$2="Y"),'Precision '!D329,"")</f>
        <v/>
      </c>
      <c r="E327" s="204" t="str">
        <f>IF(AND(ISNUMBER('Precision '!E329),G$2="Y"),'Precision '!E329,"")</f>
        <v/>
      </c>
      <c r="F327" s="204" t="str">
        <f>IF(AND(ISNUMBER('Precision '!F329),H$2="Y"),'Precision '!F329,"")</f>
        <v/>
      </c>
      <c r="G327" s="204" t="str">
        <f>IF(AND(ISNUMBER('Precision '!G329),I$2="Y"),'Precision '!G329,"")</f>
        <v/>
      </c>
      <c r="H327" s="204" t="str">
        <f>IF(AND(ISNUMBER('Precision '!H329),J$2="Y"),'Precision '!H329,"")</f>
        <v/>
      </c>
      <c r="I327" s="204" t="str">
        <f>IF(AND(ISNUMBER('Precision '!I329),K$2="Y"),'Precision '!I329,"")</f>
        <v/>
      </c>
      <c r="J327" s="204" t="str">
        <f>IF(AND(ISNUMBER('Precision '!J329),L$2="Y"),'Precision '!J329,"")</f>
        <v/>
      </c>
      <c r="K327" s="204" t="str">
        <f>IF(AND(ISNUMBER('Precision '!K329),M$2="Y"),'Precision '!K329,"")</f>
        <v/>
      </c>
      <c r="L327" s="204" t="str">
        <f>IF(AND(ISNUMBER('Precision '!L329),N$2="Y"),'Precision '!L329,"")</f>
        <v/>
      </c>
      <c r="M327" s="204" t="str">
        <f>IF(AND(ISNUMBER('Precision '!M329),O$2="Y"),'Precision '!M329,"")</f>
        <v/>
      </c>
      <c r="N327" s="204" t="str">
        <f>IF(AND(ISNUMBER('Precision '!N329),P$2="Y"),'Precision '!N329,"")</f>
        <v/>
      </c>
      <c r="O327" s="204" t="str">
        <f>IF(AND(ISNUMBER('Precision '!O329),E$3="Y"),'Precision '!O329,"")</f>
        <v/>
      </c>
      <c r="P327" s="204" t="str">
        <f>IF(AND(ISNUMBER('Precision '!P329),F$3="Y"),'Precision '!P329,"")</f>
        <v/>
      </c>
      <c r="Q327" s="204" t="str">
        <f>IF(AND(ISNUMBER('Precision '!Q329),G$3="Y"),'Precision '!Q329,"")</f>
        <v/>
      </c>
      <c r="R327" s="204" t="str">
        <f>IF(AND(ISNUMBER('Precision '!R329),H$3="Y"),'Precision '!R329,"")</f>
        <v/>
      </c>
      <c r="S327" s="204" t="str">
        <f>IF(AND(ISNUMBER('Precision '!S329),I$3="Y"),'Precision '!S329,"")</f>
        <v/>
      </c>
      <c r="T327" s="204" t="str">
        <f>IF(AND(ISNUMBER('Precision '!T329),J$3="Y"),'Precision '!T329,"")</f>
        <v/>
      </c>
      <c r="U327" s="204" t="str">
        <f>IF(AND(ISNUMBER('Precision '!U329),K$3="Y"),'Precision '!U329,"")</f>
        <v/>
      </c>
      <c r="V327" s="204" t="str">
        <f>IF(AND(ISNUMBER('Precision '!V329),L$3="Y"),'Precision '!V329,"")</f>
        <v/>
      </c>
      <c r="W327" s="204" t="str">
        <f>IF(AND(ISNUMBER('Precision '!W329),M$3="Y"),'Precision '!W329,"")</f>
        <v/>
      </c>
      <c r="X327" s="204" t="str">
        <f>IF(AND(ISNUMBER('Precision '!X329),N$3="Y"),'Precision '!X329,"")</f>
        <v/>
      </c>
      <c r="Y327" s="204" t="str">
        <f>IF(AND(ISNUMBER('Precision '!Y329),O$3="Y"),'Precision '!Y329,"")</f>
        <v/>
      </c>
      <c r="Z327" s="204" t="str">
        <f>IF(AND(ISNUMBER('Precision '!Z329),P$3="Y"),'Precision '!Z329,"")</f>
        <v/>
      </c>
      <c r="AA327" s="204"/>
      <c r="AB327" s="204"/>
      <c r="AC327" s="204"/>
      <c r="AD327" s="204"/>
      <c r="AE327" s="300">
        <v>291</v>
      </c>
      <c r="AF327" s="209" t="e">
        <f>IF(OR(ISBLANK('Precision '!C329),E$2="N"),NA(),'Precision '!C329)</f>
        <v>#N/A</v>
      </c>
      <c r="AG327" s="209" t="e">
        <f>IF(OR(ISBLANK('Precision '!D329),F$2="N"),NA(),'Precision '!D329)</f>
        <v>#N/A</v>
      </c>
      <c r="AH327" s="209" t="e">
        <f>IF(OR(ISBLANK('Precision '!E329),G$2="N"),NA(),'Precision '!E329)</f>
        <v>#N/A</v>
      </c>
      <c r="AI327" s="209" t="e">
        <f>IF(OR(ISBLANK('Precision '!F329),H$2="N"),NA(),'Precision '!F329)</f>
        <v>#N/A</v>
      </c>
      <c r="AJ327" s="209" t="e">
        <f>IF(OR(ISBLANK('Precision '!G329),I$2="N"),NA(),'Precision '!G329)</f>
        <v>#N/A</v>
      </c>
      <c r="AK327" s="209" t="e">
        <f>IF(OR(ISBLANK('Precision '!H329),J$2="N"),NA(),'Precision '!H329)</f>
        <v>#N/A</v>
      </c>
      <c r="AL327" s="209" t="e">
        <f>IF(OR(ISBLANK('Precision '!I329),K$2="N"),NA(),'Precision '!I329)</f>
        <v>#N/A</v>
      </c>
      <c r="AM327" s="209" t="e">
        <f>IF(OR(ISBLANK('Precision '!J329),L$2="N"),NA(),'Precision '!J329)</f>
        <v>#N/A</v>
      </c>
      <c r="AN327" s="209" t="e">
        <f>IF(OR(ISBLANK('Precision '!K329),M$2="N"),NA(),'Precision '!K329)</f>
        <v>#N/A</v>
      </c>
      <c r="AO327" s="209" t="e">
        <f>IF(OR(ISBLANK('Precision '!L329),N$2="N"),NA(),'Precision '!L329)</f>
        <v>#N/A</v>
      </c>
      <c r="AP327" s="209" t="e">
        <f>IF(OR(ISBLANK('Precision '!M329),O$2="N"),NA(),'Precision '!M329)</f>
        <v>#N/A</v>
      </c>
      <c r="AQ327" s="209" t="e">
        <f>IF(OR(ISBLANK('Precision '!N329),P$2="N"),NA(),'Precision '!N329)</f>
        <v>#N/A</v>
      </c>
      <c r="AR327" s="209" t="e">
        <f>IF(OR(ISBLANK('Precision '!O329),E$3="N"),NA(),'Precision '!O329)</f>
        <v>#N/A</v>
      </c>
      <c r="AS327" s="209" t="e">
        <f>IF(OR(ISBLANK('Precision '!P329),F$3="N"),NA(),'Precision '!P329)</f>
        <v>#N/A</v>
      </c>
      <c r="AT327" s="209" t="e">
        <f>IF(OR(ISBLANK('Precision '!Q329),G$3="N"),NA(),'Precision '!Q329)</f>
        <v>#N/A</v>
      </c>
      <c r="AU327" s="209" t="e">
        <f>IF(OR(ISBLANK('Precision '!R329),H$3="N"),NA(),'Precision '!R329)</f>
        <v>#N/A</v>
      </c>
      <c r="AV327" s="209" t="e">
        <f>IF(OR(ISBLANK('Precision '!S329),I$3="N"),NA(),'Precision '!S329)</f>
        <v>#N/A</v>
      </c>
      <c r="AW327" s="209" t="e">
        <f>IF(OR(ISBLANK('Precision '!T329),J$3="N"),NA(),'Precision '!T329)</f>
        <v>#N/A</v>
      </c>
      <c r="AX327" s="209" t="e">
        <f>IF(OR(ISBLANK('Precision '!U329),K$3="N"),NA(),'Precision '!U329)</f>
        <v>#N/A</v>
      </c>
      <c r="AY327" s="209" t="e">
        <f>IF(OR(ISBLANK('Precision '!V329),L$3="N"),NA(),'Precision '!V329)</f>
        <v>#N/A</v>
      </c>
      <c r="AZ327" s="209" t="e">
        <f>IF(OR(ISBLANK('Precision '!W329),M$3="N"),NA(),'Precision '!W329)</f>
        <v>#N/A</v>
      </c>
      <c r="BA327" s="209" t="e">
        <f>IF(OR(ISBLANK('Precision '!X329),N$3="N"),NA(),'Precision '!X329)</f>
        <v>#N/A</v>
      </c>
      <c r="BB327" s="209" t="e">
        <f>IF(OR(ISBLANK('Precision '!Y329),O$3="N"),NA(),'Precision '!Y329)</f>
        <v>#N/A</v>
      </c>
      <c r="BC327" s="209" t="e">
        <f>IF(OR(ISBLANK('Precision '!Z329),P$3="N"),NA(),'Precision '!Z329)</f>
        <v>#N/A</v>
      </c>
      <c r="BD327" s="204"/>
      <c r="BE327" s="204"/>
      <c r="BF327" s="204"/>
      <c r="BG327" s="204"/>
      <c r="BH327" s="204"/>
    </row>
    <row r="328" spans="1:60" x14ac:dyDescent="0.2">
      <c r="A328" s="204"/>
      <c r="B328" s="204"/>
      <c r="C328" s="204" t="str">
        <f>IF(AND(ISNUMBER('Precision '!C330),E$2="Y"),'Precision '!C330,"")</f>
        <v/>
      </c>
      <c r="D328" s="204" t="str">
        <f>IF(AND(ISNUMBER('Precision '!D330),F$2="Y"),'Precision '!D330,"")</f>
        <v/>
      </c>
      <c r="E328" s="204" t="str">
        <f>IF(AND(ISNUMBER('Precision '!E330),G$2="Y"),'Precision '!E330,"")</f>
        <v/>
      </c>
      <c r="F328" s="204" t="str">
        <f>IF(AND(ISNUMBER('Precision '!F330),H$2="Y"),'Precision '!F330,"")</f>
        <v/>
      </c>
      <c r="G328" s="204" t="str">
        <f>IF(AND(ISNUMBER('Precision '!G330),I$2="Y"),'Precision '!G330,"")</f>
        <v/>
      </c>
      <c r="H328" s="204" t="str">
        <f>IF(AND(ISNUMBER('Precision '!H330),J$2="Y"),'Precision '!H330,"")</f>
        <v/>
      </c>
      <c r="I328" s="204" t="str">
        <f>IF(AND(ISNUMBER('Precision '!I330),K$2="Y"),'Precision '!I330,"")</f>
        <v/>
      </c>
      <c r="J328" s="204" t="str">
        <f>IF(AND(ISNUMBER('Precision '!J330),L$2="Y"),'Precision '!J330,"")</f>
        <v/>
      </c>
      <c r="K328" s="204" t="str">
        <f>IF(AND(ISNUMBER('Precision '!K330),M$2="Y"),'Precision '!K330,"")</f>
        <v/>
      </c>
      <c r="L328" s="204" t="str">
        <f>IF(AND(ISNUMBER('Precision '!L330),N$2="Y"),'Precision '!L330,"")</f>
        <v/>
      </c>
      <c r="M328" s="204" t="str">
        <f>IF(AND(ISNUMBER('Precision '!M330),O$2="Y"),'Precision '!M330,"")</f>
        <v/>
      </c>
      <c r="N328" s="204" t="str">
        <f>IF(AND(ISNUMBER('Precision '!N330),P$2="Y"),'Precision '!N330,"")</f>
        <v/>
      </c>
      <c r="O328" s="204" t="str">
        <f>IF(AND(ISNUMBER('Precision '!O330),E$3="Y"),'Precision '!O330,"")</f>
        <v/>
      </c>
      <c r="P328" s="204" t="str">
        <f>IF(AND(ISNUMBER('Precision '!P330),F$3="Y"),'Precision '!P330,"")</f>
        <v/>
      </c>
      <c r="Q328" s="204" t="str">
        <f>IF(AND(ISNUMBER('Precision '!Q330),G$3="Y"),'Precision '!Q330,"")</f>
        <v/>
      </c>
      <c r="R328" s="204" t="str">
        <f>IF(AND(ISNUMBER('Precision '!R330),H$3="Y"),'Precision '!R330,"")</f>
        <v/>
      </c>
      <c r="S328" s="204" t="str">
        <f>IF(AND(ISNUMBER('Precision '!S330),I$3="Y"),'Precision '!S330,"")</f>
        <v/>
      </c>
      <c r="T328" s="204" t="str">
        <f>IF(AND(ISNUMBER('Precision '!T330),J$3="Y"),'Precision '!T330,"")</f>
        <v/>
      </c>
      <c r="U328" s="204" t="str">
        <f>IF(AND(ISNUMBER('Precision '!U330),K$3="Y"),'Precision '!U330,"")</f>
        <v/>
      </c>
      <c r="V328" s="204" t="str">
        <f>IF(AND(ISNUMBER('Precision '!V330),L$3="Y"),'Precision '!V330,"")</f>
        <v/>
      </c>
      <c r="W328" s="204" t="str">
        <f>IF(AND(ISNUMBER('Precision '!W330),M$3="Y"),'Precision '!W330,"")</f>
        <v/>
      </c>
      <c r="X328" s="204" t="str">
        <f>IF(AND(ISNUMBER('Precision '!X330),N$3="Y"),'Precision '!X330,"")</f>
        <v/>
      </c>
      <c r="Y328" s="204" t="str">
        <f>IF(AND(ISNUMBER('Precision '!Y330),O$3="Y"),'Precision '!Y330,"")</f>
        <v/>
      </c>
      <c r="Z328" s="204" t="str">
        <f>IF(AND(ISNUMBER('Precision '!Z330),P$3="Y"),'Precision '!Z330,"")</f>
        <v/>
      </c>
      <c r="AA328" s="204"/>
      <c r="AB328" s="204"/>
      <c r="AC328" s="204"/>
      <c r="AD328" s="204"/>
      <c r="AE328" s="300">
        <v>292</v>
      </c>
      <c r="AF328" s="209" t="e">
        <f>IF(OR(ISBLANK('Precision '!C330),E$2="N"),NA(),'Precision '!C330)</f>
        <v>#N/A</v>
      </c>
      <c r="AG328" s="209" t="e">
        <f>IF(OR(ISBLANK('Precision '!D330),F$2="N"),NA(),'Precision '!D330)</f>
        <v>#N/A</v>
      </c>
      <c r="AH328" s="209" t="e">
        <f>IF(OR(ISBLANK('Precision '!E330),G$2="N"),NA(),'Precision '!E330)</f>
        <v>#N/A</v>
      </c>
      <c r="AI328" s="209" t="e">
        <f>IF(OR(ISBLANK('Precision '!F330),H$2="N"),NA(),'Precision '!F330)</f>
        <v>#N/A</v>
      </c>
      <c r="AJ328" s="209" t="e">
        <f>IF(OR(ISBLANK('Precision '!G330),I$2="N"),NA(),'Precision '!G330)</f>
        <v>#N/A</v>
      </c>
      <c r="AK328" s="209" t="e">
        <f>IF(OR(ISBLANK('Precision '!H330),J$2="N"),NA(),'Precision '!H330)</f>
        <v>#N/A</v>
      </c>
      <c r="AL328" s="209" t="e">
        <f>IF(OR(ISBLANK('Precision '!I330),K$2="N"),NA(),'Precision '!I330)</f>
        <v>#N/A</v>
      </c>
      <c r="AM328" s="209" t="e">
        <f>IF(OR(ISBLANK('Precision '!J330),L$2="N"),NA(),'Precision '!J330)</f>
        <v>#N/A</v>
      </c>
      <c r="AN328" s="209" t="e">
        <f>IF(OR(ISBLANK('Precision '!K330),M$2="N"),NA(),'Precision '!K330)</f>
        <v>#N/A</v>
      </c>
      <c r="AO328" s="209" t="e">
        <f>IF(OR(ISBLANK('Precision '!L330),N$2="N"),NA(),'Precision '!L330)</f>
        <v>#N/A</v>
      </c>
      <c r="AP328" s="209" t="e">
        <f>IF(OR(ISBLANK('Precision '!M330),O$2="N"),NA(),'Precision '!M330)</f>
        <v>#N/A</v>
      </c>
      <c r="AQ328" s="209" t="e">
        <f>IF(OR(ISBLANK('Precision '!N330),P$2="N"),NA(),'Precision '!N330)</f>
        <v>#N/A</v>
      </c>
      <c r="AR328" s="209" t="e">
        <f>IF(OR(ISBLANK('Precision '!O330),E$3="N"),NA(),'Precision '!O330)</f>
        <v>#N/A</v>
      </c>
      <c r="AS328" s="209" t="e">
        <f>IF(OR(ISBLANK('Precision '!P330),F$3="N"),NA(),'Precision '!P330)</f>
        <v>#N/A</v>
      </c>
      <c r="AT328" s="209" t="e">
        <f>IF(OR(ISBLANK('Precision '!Q330),G$3="N"),NA(),'Precision '!Q330)</f>
        <v>#N/A</v>
      </c>
      <c r="AU328" s="209" t="e">
        <f>IF(OR(ISBLANK('Precision '!R330),H$3="N"),NA(),'Precision '!R330)</f>
        <v>#N/A</v>
      </c>
      <c r="AV328" s="209" t="e">
        <f>IF(OR(ISBLANK('Precision '!S330),I$3="N"),NA(),'Precision '!S330)</f>
        <v>#N/A</v>
      </c>
      <c r="AW328" s="209" t="e">
        <f>IF(OR(ISBLANK('Precision '!T330),J$3="N"),NA(),'Precision '!T330)</f>
        <v>#N/A</v>
      </c>
      <c r="AX328" s="209" t="e">
        <f>IF(OR(ISBLANK('Precision '!U330),K$3="N"),NA(),'Precision '!U330)</f>
        <v>#N/A</v>
      </c>
      <c r="AY328" s="209" t="e">
        <f>IF(OR(ISBLANK('Precision '!V330),L$3="N"),NA(),'Precision '!V330)</f>
        <v>#N/A</v>
      </c>
      <c r="AZ328" s="209" t="e">
        <f>IF(OR(ISBLANK('Precision '!W330),M$3="N"),NA(),'Precision '!W330)</f>
        <v>#N/A</v>
      </c>
      <c r="BA328" s="209" t="e">
        <f>IF(OR(ISBLANK('Precision '!X330),N$3="N"),NA(),'Precision '!X330)</f>
        <v>#N/A</v>
      </c>
      <c r="BB328" s="209" t="e">
        <f>IF(OR(ISBLANK('Precision '!Y330),O$3="N"),NA(),'Precision '!Y330)</f>
        <v>#N/A</v>
      </c>
      <c r="BC328" s="209" t="e">
        <f>IF(OR(ISBLANK('Precision '!Z330),P$3="N"),NA(),'Precision '!Z330)</f>
        <v>#N/A</v>
      </c>
      <c r="BD328" s="204"/>
      <c r="BE328" s="204"/>
      <c r="BF328" s="204"/>
      <c r="BG328" s="204"/>
      <c r="BH328" s="204"/>
    </row>
    <row r="329" spans="1:60" x14ac:dyDescent="0.2">
      <c r="A329" s="204"/>
      <c r="B329" s="204"/>
      <c r="C329" s="204" t="str">
        <f>IF(AND(ISNUMBER('Precision '!C331),E$2="Y"),'Precision '!C331,"")</f>
        <v/>
      </c>
      <c r="D329" s="204" t="str">
        <f>IF(AND(ISNUMBER('Precision '!D331),F$2="Y"),'Precision '!D331,"")</f>
        <v/>
      </c>
      <c r="E329" s="204" t="str">
        <f>IF(AND(ISNUMBER('Precision '!E331),G$2="Y"),'Precision '!E331,"")</f>
        <v/>
      </c>
      <c r="F329" s="204" t="str">
        <f>IF(AND(ISNUMBER('Precision '!F331),H$2="Y"),'Precision '!F331,"")</f>
        <v/>
      </c>
      <c r="G329" s="204" t="str">
        <f>IF(AND(ISNUMBER('Precision '!G331),I$2="Y"),'Precision '!G331,"")</f>
        <v/>
      </c>
      <c r="H329" s="204" t="str">
        <f>IF(AND(ISNUMBER('Precision '!H331),J$2="Y"),'Precision '!H331,"")</f>
        <v/>
      </c>
      <c r="I329" s="204" t="str">
        <f>IF(AND(ISNUMBER('Precision '!I331),K$2="Y"),'Precision '!I331,"")</f>
        <v/>
      </c>
      <c r="J329" s="204" t="str">
        <f>IF(AND(ISNUMBER('Precision '!J331),L$2="Y"),'Precision '!J331,"")</f>
        <v/>
      </c>
      <c r="K329" s="204" t="str">
        <f>IF(AND(ISNUMBER('Precision '!K331),M$2="Y"),'Precision '!K331,"")</f>
        <v/>
      </c>
      <c r="L329" s="204" t="str">
        <f>IF(AND(ISNUMBER('Precision '!L331),N$2="Y"),'Precision '!L331,"")</f>
        <v/>
      </c>
      <c r="M329" s="204" t="str">
        <f>IF(AND(ISNUMBER('Precision '!M331),O$2="Y"),'Precision '!M331,"")</f>
        <v/>
      </c>
      <c r="N329" s="204" t="str">
        <f>IF(AND(ISNUMBER('Precision '!N331),P$2="Y"),'Precision '!N331,"")</f>
        <v/>
      </c>
      <c r="O329" s="204" t="str">
        <f>IF(AND(ISNUMBER('Precision '!O331),E$3="Y"),'Precision '!O331,"")</f>
        <v/>
      </c>
      <c r="P329" s="204" t="str">
        <f>IF(AND(ISNUMBER('Precision '!P331),F$3="Y"),'Precision '!P331,"")</f>
        <v/>
      </c>
      <c r="Q329" s="204" t="str">
        <f>IF(AND(ISNUMBER('Precision '!Q331),G$3="Y"),'Precision '!Q331,"")</f>
        <v/>
      </c>
      <c r="R329" s="204" t="str">
        <f>IF(AND(ISNUMBER('Precision '!R331),H$3="Y"),'Precision '!R331,"")</f>
        <v/>
      </c>
      <c r="S329" s="204" t="str">
        <f>IF(AND(ISNUMBER('Precision '!S331),I$3="Y"),'Precision '!S331,"")</f>
        <v/>
      </c>
      <c r="T329" s="204" t="str">
        <f>IF(AND(ISNUMBER('Precision '!T331),J$3="Y"),'Precision '!T331,"")</f>
        <v/>
      </c>
      <c r="U329" s="204" t="str">
        <f>IF(AND(ISNUMBER('Precision '!U331),K$3="Y"),'Precision '!U331,"")</f>
        <v/>
      </c>
      <c r="V329" s="204" t="str">
        <f>IF(AND(ISNUMBER('Precision '!V331),L$3="Y"),'Precision '!V331,"")</f>
        <v/>
      </c>
      <c r="W329" s="204" t="str">
        <f>IF(AND(ISNUMBER('Precision '!W331),M$3="Y"),'Precision '!W331,"")</f>
        <v/>
      </c>
      <c r="X329" s="204" t="str">
        <f>IF(AND(ISNUMBER('Precision '!X331),N$3="Y"),'Precision '!X331,"")</f>
        <v/>
      </c>
      <c r="Y329" s="204" t="str">
        <f>IF(AND(ISNUMBER('Precision '!Y331),O$3="Y"),'Precision '!Y331,"")</f>
        <v/>
      </c>
      <c r="Z329" s="204" t="str">
        <f>IF(AND(ISNUMBER('Precision '!Z331),P$3="Y"),'Precision '!Z331,"")</f>
        <v/>
      </c>
      <c r="AA329" s="204"/>
      <c r="AB329" s="204"/>
      <c r="AC329" s="204"/>
      <c r="AD329" s="204"/>
      <c r="AE329" s="300">
        <v>293</v>
      </c>
      <c r="AF329" s="209" t="e">
        <f>IF(OR(ISBLANK('Precision '!C331),E$2="N"),NA(),'Precision '!C331)</f>
        <v>#N/A</v>
      </c>
      <c r="AG329" s="209" t="e">
        <f>IF(OR(ISBLANK('Precision '!D331),F$2="N"),NA(),'Precision '!D331)</f>
        <v>#N/A</v>
      </c>
      <c r="AH329" s="209" t="e">
        <f>IF(OR(ISBLANK('Precision '!E331),G$2="N"),NA(),'Precision '!E331)</f>
        <v>#N/A</v>
      </c>
      <c r="AI329" s="209" t="e">
        <f>IF(OR(ISBLANK('Precision '!F331),H$2="N"),NA(),'Precision '!F331)</f>
        <v>#N/A</v>
      </c>
      <c r="AJ329" s="209" t="e">
        <f>IF(OR(ISBLANK('Precision '!G331),I$2="N"),NA(),'Precision '!G331)</f>
        <v>#N/A</v>
      </c>
      <c r="AK329" s="209" t="e">
        <f>IF(OR(ISBLANK('Precision '!H331),J$2="N"),NA(),'Precision '!H331)</f>
        <v>#N/A</v>
      </c>
      <c r="AL329" s="209" t="e">
        <f>IF(OR(ISBLANK('Precision '!I331),K$2="N"),NA(),'Precision '!I331)</f>
        <v>#N/A</v>
      </c>
      <c r="AM329" s="209" t="e">
        <f>IF(OR(ISBLANK('Precision '!J331),L$2="N"),NA(),'Precision '!J331)</f>
        <v>#N/A</v>
      </c>
      <c r="AN329" s="209" t="e">
        <f>IF(OR(ISBLANK('Precision '!K331),M$2="N"),NA(),'Precision '!K331)</f>
        <v>#N/A</v>
      </c>
      <c r="AO329" s="209" t="e">
        <f>IF(OR(ISBLANK('Precision '!L331),N$2="N"),NA(),'Precision '!L331)</f>
        <v>#N/A</v>
      </c>
      <c r="AP329" s="209" t="e">
        <f>IF(OR(ISBLANK('Precision '!M331),O$2="N"),NA(),'Precision '!M331)</f>
        <v>#N/A</v>
      </c>
      <c r="AQ329" s="209" t="e">
        <f>IF(OR(ISBLANK('Precision '!N331),P$2="N"),NA(),'Precision '!N331)</f>
        <v>#N/A</v>
      </c>
      <c r="AR329" s="209" t="e">
        <f>IF(OR(ISBLANK('Precision '!O331),E$3="N"),NA(),'Precision '!O331)</f>
        <v>#N/A</v>
      </c>
      <c r="AS329" s="209" t="e">
        <f>IF(OR(ISBLANK('Precision '!P331),F$3="N"),NA(),'Precision '!P331)</f>
        <v>#N/A</v>
      </c>
      <c r="AT329" s="209" t="e">
        <f>IF(OR(ISBLANK('Precision '!Q331),G$3="N"),NA(),'Precision '!Q331)</f>
        <v>#N/A</v>
      </c>
      <c r="AU329" s="209" t="e">
        <f>IF(OR(ISBLANK('Precision '!R331),H$3="N"),NA(),'Precision '!R331)</f>
        <v>#N/A</v>
      </c>
      <c r="AV329" s="209" t="e">
        <f>IF(OR(ISBLANK('Precision '!S331),I$3="N"),NA(),'Precision '!S331)</f>
        <v>#N/A</v>
      </c>
      <c r="AW329" s="209" t="e">
        <f>IF(OR(ISBLANK('Precision '!T331),J$3="N"),NA(),'Precision '!T331)</f>
        <v>#N/A</v>
      </c>
      <c r="AX329" s="209" t="e">
        <f>IF(OR(ISBLANK('Precision '!U331),K$3="N"),NA(),'Precision '!U331)</f>
        <v>#N/A</v>
      </c>
      <c r="AY329" s="209" t="e">
        <f>IF(OR(ISBLANK('Precision '!V331),L$3="N"),NA(),'Precision '!V331)</f>
        <v>#N/A</v>
      </c>
      <c r="AZ329" s="209" t="e">
        <f>IF(OR(ISBLANK('Precision '!W331),M$3="N"),NA(),'Precision '!W331)</f>
        <v>#N/A</v>
      </c>
      <c r="BA329" s="209" t="e">
        <f>IF(OR(ISBLANK('Precision '!X331),N$3="N"),NA(),'Precision '!X331)</f>
        <v>#N/A</v>
      </c>
      <c r="BB329" s="209" t="e">
        <f>IF(OR(ISBLANK('Precision '!Y331),O$3="N"),NA(),'Precision '!Y331)</f>
        <v>#N/A</v>
      </c>
      <c r="BC329" s="209" t="e">
        <f>IF(OR(ISBLANK('Precision '!Z331),P$3="N"),NA(),'Precision '!Z331)</f>
        <v>#N/A</v>
      </c>
      <c r="BD329" s="204"/>
      <c r="BE329" s="204"/>
      <c r="BF329" s="204"/>
      <c r="BG329" s="204"/>
      <c r="BH329" s="204"/>
    </row>
    <row r="330" spans="1:60" x14ac:dyDescent="0.2">
      <c r="A330" s="204"/>
      <c r="B330" s="204"/>
      <c r="C330" s="204" t="str">
        <f>IF(AND(ISNUMBER('Precision '!C332),E$2="Y"),'Precision '!C332,"")</f>
        <v/>
      </c>
      <c r="D330" s="204" t="str">
        <f>IF(AND(ISNUMBER('Precision '!D332),F$2="Y"),'Precision '!D332,"")</f>
        <v/>
      </c>
      <c r="E330" s="204" t="str">
        <f>IF(AND(ISNUMBER('Precision '!E332),G$2="Y"),'Precision '!E332,"")</f>
        <v/>
      </c>
      <c r="F330" s="204" t="str">
        <f>IF(AND(ISNUMBER('Precision '!F332),H$2="Y"),'Precision '!F332,"")</f>
        <v/>
      </c>
      <c r="G330" s="204" t="str">
        <f>IF(AND(ISNUMBER('Precision '!G332),I$2="Y"),'Precision '!G332,"")</f>
        <v/>
      </c>
      <c r="H330" s="204" t="str">
        <f>IF(AND(ISNUMBER('Precision '!H332),J$2="Y"),'Precision '!H332,"")</f>
        <v/>
      </c>
      <c r="I330" s="204" t="str">
        <f>IF(AND(ISNUMBER('Precision '!I332),K$2="Y"),'Precision '!I332,"")</f>
        <v/>
      </c>
      <c r="J330" s="204" t="str">
        <f>IF(AND(ISNUMBER('Precision '!J332),L$2="Y"),'Precision '!J332,"")</f>
        <v/>
      </c>
      <c r="K330" s="204" t="str">
        <f>IF(AND(ISNUMBER('Precision '!K332),M$2="Y"),'Precision '!K332,"")</f>
        <v/>
      </c>
      <c r="L330" s="204" t="str">
        <f>IF(AND(ISNUMBER('Precision '!L332),N$2="Y"),'Precision '!L332,"")</f>
        <v/>
      </c>
      <c r="M330" s="204" t="str">
        <f>IF(AND(ISNUMBER('Precision '!M332),O$2="Y"),'Precision '!M332,"")</f>
        <v/>
      </c>
      <c r="N330" s="204" t="str">
        <f>IF(AND(ISNUMBER('Precision '!N332),P$2="Y"),'Precision '!N332,"")</f>
        <v/>
      </c>
      <c r="O330" s="204" t="str">
        <f>IF(AND(ISNUMBER('Precision '!O332),E$3="Y"),'Precision '!O332,"")</f>
        <v/>
      </c>
      <c r="P330" s="204" t="str">
        <f>IF(AND(ISNUMBER('Precision '!P332),F$3="Y"),'Precision '!P332,"")</f>
        <v/>
      </c>
      <c r="Q330" s="204" t="str">
        <f>IF(AND(ISNUMBER('Precision '!Q332),G$3="Y"),'Precision '!Q332,"")</f>
        <v/>
      </c>
      <c r="R330" s="204" t="str">
        <f>IF(AND(ISNUMBER('Precision '!R332),H$3="Y"),'Precision '!R332,"")</f>
        <v/>
      </c>
      <c r="S330" s="204" t="str">
        <f>IF(AND(ISNUMBER('Precision '!S332),I$3="Y"),'Precision '!S332,"")</f>
        <v/>
      </c>
      <c r="T330" s="204" t="str">
        <f>IF(AND(ISNUMBER('Precision '!T332),J$3="Y"),'Precision '!T332,"")</f>
        <v/>
      </c>
      <c r="U330" s="204" t="str">
        <f>IF(AND(ISNUMBER('Precision '!U332),K$3="Y"),'Precision '!U332,"")</f>
        <v/>
      </c>
      <c r="V330" s="204" t="str">
        <f>IF(AND(ISNUMBER('Precision '!V332),L$3="Y"),'Precision '!V332,"")</f>
        <v/>
      </c>
      <c r="W330" s="204" t="str">
        <f>IF(AND(ISNUMBER('Precision '!W332),M$3="Y"),'Precision '!W332,"")</f>
        <v/>
      </c>
      <c r="X330" s="204" t="str">
        <f>IF(AND(ISNUMBER('Precision '!X332),N$3="Y"),'Precision '!X332,"")</f>
        <v/>
      </c>
      <c r="Y330" s="204" t="str">
        <f>IF(AND(ISNUMBER('Precision '!Y332),O$3="Y"),'Precision '!Y332,"")</f>
        <v/>
      </c>
      <c r="Z330" s="204" t="str">
        <f>IF(AND(ISNUMBER('Precision '!Z332),P$3="Y"),'Precision '!Z332,"")</f>
        <v/>
      </c>
      <c r="AA330" s="204"/>
      <c r="AB330" s="204"/>
      <c r="AC330" s="204"/>
      <c r="AD330" s="204"/>
      <c r="AE330" s="300">
        <v>294</v>
      </c>
      <c r="AF330" s="209" t="e">
        <f>IF(OR(ISBLANK('Precision '!C332),E$2="N"),NA(),'Precision '!C332)</f>
        <v>#N/A</v>
      </c>
      <c r="AG330" s="209" t="e">
        <f>IF(OR(ISBLANK('Precision '!D332),F$2="N"),NA(),'Precision '!D332)</f>
        <v>#N/A</v>
      </c>
      <c r="AH330" s="209" t="e">
        <f>IF(OR(ISBLANK('Precision '!E332),G$2="N"),NA(),'Precision '!E332)</f>
        <v>#N/A</v>
      </c>
      <c r="AI330" s="209" t="e">
        <f>IF(OR(ISBLANK('Precision '!F332),H$2="N"),NA(),'Precision '!F332)</f>
        <v>#N/A</v>
      </c>
      <c r="AJ330" s="209" t="e">
        <f>IF(OR(ISBLANK('Precision '!G332),I$2="N"),NA(),'Precision '!G332)</f>
        <v>#N/A</v>
      </c>
      <c r="AK330" s="209" t="e">
        <f>IF(OR(ISBLANK('Precision '!H332),J$2="N"),NA(),'Precision '!H332)</f>
        <v>#N/A</v>
      </c>
      <c r="AL330" s="209" t="e">
        <f>IF(OR(ISBLANK('Precision '!I332),K$2="N"),NA(),'Precision '!I332)</f>
        <v>#N/A</v>
      </c>
      <c r="AM330" s="209" t="e">
        <f>IF(OR(ISBLANK('Precision '!J332),L$2="N"),NA(),'Precision '!J332)</f>
        <v>#N/A</v>
      </c>
      <c r="AN330" s="209" t="e">
        <f>IF(OR(ISBLANK('Precision '!K332),M$2="N"),NA(),'Precision '!K332)</f>
        <v>#N/A</v>
      </c>
      <c r="AO330" s="209" t="e">
        <f>IF(OR(ISBLANK('Precision '!L332),N$2="N"),NA(),'Precision '!L332)</f>
        <v>#N/A</v>
      </c>
      <c r="AP330" s="209" t="e">
        <f>IF(OR(ISBLANK('Precision '!M332),O$2="N"),NA(),'Precision '!M332)</f>
        <v>#N/A</v>
      </c>
      <c r="AQ330" s="209" t="e">
        <f>IF(OR(ISBLANK('Precision '!N332),P$2="N"),NA(),'Precision '!N332)</f>
        <v>#N/A</v>
      </c>
      <c r="AR330" s="209" t="e">
        <f>IF(OR(ISBLANK('Precision '!O332),E$3="N"),NA(),'Precision '!O332)</f>
        <v>#N/A</v>
      </c>
      <c r="AS330" s="209" t="e">
        <f>IF(OR(ISBLANK('Precision '!P332),F$3="N"),NA(),'Precision '!P332)</f>
        <v>#N/A</v>
      </c>
      <c r="AT330" s="209" t="e">
        <f>IF(OR(ISBLANK('Precision '!Q332),G$3="N"),NA(),'Precision '!Q332)</f>
        <v>#N/A</v>
      </c>
      <c r="AU330" s="209" t="e">
        <f>IF(OR(ISBLANK('Precision '!R332),H$3="N"),NA(),'Precision '!R332)</f>
        <v>#N/A</v>
      </c>
      <c r="AV330" s="209" t="e">
        <f>IF(OR(ISBLANK('Precision '!S332),I$3="N"),NA(),'Precision '!S332)</f>
        <v>#N/A</v>
      </c>
      <c r="AW330" s="209" t="e">
        <f>IF(OR(ISBLANK('Precision '!T332),J$3="N"),NA(),'Precision '!T332)</f>
        <v>#N/A</v>
      </c>
      <c r="AX330" s="209" t="e">
        <f>IF(OR(ISBLANK('Precision '!U332),K$3="N"),NA(),'Precision '!U332)</f>
        <v>#N/A</v>
      </c>
      <c r="AY330" s="209" t="e">
        <f>IF(OR(ISBLANK('Precision '!V332),L$3="N"),NA(),'Precision '!V332)</f>
        <v>#N/A</v>
      </c>
      <c r="AZ330" s="209" t="e">
        <f>IF(OR(ISBLANK('Precision '!W332),M$3="N"),NA(),'Precision '!W332)</f>
        <v>#N/A</v>
      </c>
      <c r="BA330" s="209" t="e">
        <f>IF(OR(ISBLANK('Precision '!X332),N$3="N"),NA(),'Precision '!X332)</f>
        <v>#N/A</v>
      </c>
      <c r="BB330" s="209" t="e">
        <f>IF(OR(ISBLANK('Precision '!Y332),O$3="N"),NA(),'Precision '!Y332)</f>
        <v>#N/A</v>
      </c>
      <c r="BC330" s="209" t="e">
        <f>IF(OR(ISBLANK('Precision '!Z332),P$3="N"),NA(),'Precision '!Z332)</f>
        <v>#N/A</v>
      </c>
      <c r="BD330" s="204"/>
      <c r="BE330" s="204"/>
      <c r="BF330" s="204"/>
      <c r="BG330" s="204"/>
      <c r="BH330" s="204"/>
    </row>
    <row r="331" spans="1:60" x14ac:dyDescent="0.2">
      <c r="A331" s="204"/>
      <c r="B331" s="204"/>
      <c r="C331" s="204" t="str">
        <f>IF(AND(ISNUMBER('Precision '!C333),E$2="Y"),'Precision '!C333,"")</f>
        <v/>
      </c>
      <c r="D331" s="204" t="str">
        <f>IF(AND(ISNUMBER('Precision '!D333),F$2="Y"),'Precision '!D333,"")</f>
        <v/>
      </c>
      <c r="E331" s="204" t="str">
        <f>IF(AND(ISNUMBER('Precision '!E333),G$2="Y"),'Precision '!E333,"")</f>
        <v/>
      </c>
      <c r="F331" s="204" t="str">
        <f>IF(AND(ISNUMBER('Precision '!F333),H$2="Y"),'Precision '!F333,"")</f>
        <v/>
      </c>
      <c r="G331" s="204" t="str">
        <f>IF(AND(ISNUMBER('Precision '!G333),I$2="Y"),'Precision '!G333,"")</f>
        <v/>
      </c>
      <c r="H331" s="204" t="str">
        <f>IF(AND(ISNUMBER('Precision '!H333),J$2="Y"),'Precision '!H333,"")</f>
        <v/>
      </c>
      <c r="I331" s="204" t="str">
        <f>IF(AND(ISNUMBER('Precision '!I333),K$2="Y"),'Precision '!I333,"")</f>
        <v/>
      </c>
      <c r="J331" s="204" t="str">
        <f>IF(AND(ISNUMBER('Precision '!J333),L$2="Y"),'Precision '!J333,"")</f>
        <v/>
      </c>
      <c r="K331" s="204" t="str">
        <f>IF(AND(ISNUMBER('Precision '!K333),M$2="Y"),'Precision '!K333,"")</f>
        <v/>
      </c>
      <c r="L331" s="204" t="str">
        <f>IF(AND(ISNUMBER('Precision '!L333),N$2="Y"),'Precision '!L333,"")</f>
        <v/>
      </c>
      <c r="M331" s="204" t="str">
        <f>IF(AND(ISNUMBER('Precision '!M333),O$2="Y"),'Precision '!M333,"")</f>
        <v/>
      </c>
      <c r="N331" s="204" t="str">
        <f>IF(AND(ISNUMBER('Precision '!N333),P$2="Y"),'Precision '!N333,"")</f>
        <v/>
      </c>
      <c r="O331" s="204" t="str">
        <f>IF(AND(ISNUMBER('Precision '!O333),E$3="Y"),'Precision '!O333,"")</f>
        <v/>
      </c>
      <c r="P331" s="204" t="str">
        <f>IF(AND(ISNUMBER('Precision '!P333),F$3="Y"),'Precision '!P333,"")</f>
        <v/>
      </c>
      <c r="Q331" s="204" t="str">
        <f>IF(AND(ISNUMBER('Precision '!Q333),G$3="Y"),'Precision '!Q333,"")</f>
        <v/>
      </c>
      <c r="R331" s="204" t="str">
        <f>IF(AND(ISNUMBER('Precision '!R333),H$3="Y"),'Precision '!R333,"")</f>
        <v/>
      </c>
      <c r="S331" s="204" t="str">
        <f>IF(AND(ISNUMBER('Precision '!S333),I$3="Y"),'Precision '!S333,"")</f>
        <v/>
      </c>
      <c r="T331" s="204" t="str">
        <f>IF(AND(ISNUMBER('Precision '!T333),J$3="Y"),'Precision '!T333,"")</f>
        <v/>
      </c>
      <c r="U331" s="204" t="str">
        <f>IF(AND(ISNUMBER('Precision '!U333),K$3="Y"),'Precision '!U333,"")</f>
        <v/>
      </c>
      <c r="V331" s="204" t="str">
        <f>IF(AND(ISNUMBER('Precision '!V333),L$3="Y"),'Precision '!V333,"")</f>
        <v/>
      </c>
      <c r="W331" s="204" t="str">
        <f>IF(AND(ISNUMBER('Precision '!W333),M$3="Y"),'Precision '!W333,"")</f>
        <v/>
      </c>
      <c r="X331" s="204" t="str">
        <f>IF(AND(ISNUMBER('Precision '!X333),N$3="Y"),'Precision '!X333,"")</f>
        <v/>
      </c>
      <c r="Y331" s="204" t="str">
        <f>IF(AND(ISNUMBER('Precision '!Y333),O$3="Y"),'Precision '!Y333,"")</f>
        <v/>
      </c>
      <c r="Z331" s="204" t="str">
        <f>IF(AND(ISNUMBER('Precision '!Z333),P$3="Y"),'Precision '!Z333,"")</f>
        <v/>
      </c>
      <c r="AA331" s="204"/>
      <c r="AB331" s="204"/>
      <c r="AC331" s="204"/>
      <c r="AD331" s="204"/>
      <c r="AE331" s="300">
        <v>295</v>
      </c>
      <c r="AF331" s="209" t="e">
        <f>IF(OR(ISBLANK('Precision '!C333),E$2="N"),NA(),'Precision '!C333)</f>
        <v>#N/A</v>
      </c>
      <c r="AG331" s="209" t="e">
        <f>IF(OR(ISBLANK('Precision '!D333),F$2="N"),NA(),'Precision '!D333)</f>
        <v>#N/A</v>
      </c>
      <c r="AH331" s="209" t="e">
        <f>IF(OR(ISBLANK('Precision '!E333),G$2="N"),NA(),'Precision '!E333)</f>
        <v>#N/A</v>
      </c>
      <c r="AI331" s="209" t="e">
        <f>IF(OR(ISBLANK('Precision '!F333),H$2="N"),NA(),'Precision '!F333)</f>
        <v>#N/A</v>
      </c>
      <c r="AJ331" s="209" t="e">
        <f>IF(OR(ISBLANK('Precision '!G333),I$2="N"),NA(),'Precision '!G333)</f>
        <v>#N/A</v>
      </c>
      <c r="AK331" s="209" t="e">
        <f>IF(OR(ISBLANK('Precision '!H333),J$2="N"),NA(),'Precision '!H333)</f>
        <v>#N/A</v>
      </c>
      <c r="AL331" s="209" t="e">
        <f>IF(OR(ISBLANK('Precision '!I333),K$2="N"),NA(),'Precision '!I333)</f>
        <v>#N/A</v>
      </c>
      <c r="AM331" s="209" t="e">
        <f>IF(OR(ISBLANK('Precision '!J333),L$2="N"),NA(),'Precision '!J333)</f>
        <v>#N/A</v>
      </c>
      <c r="AN331" s="209" t="e">
        <f>IF(OR(ISBLANK('Precision '!K333),M$2="N"),NA(),'Precision '!K333)</f>
        <v>#N/A</v>
      </c>
      <c r="AO331" s="209" t="e">
        <f>IF(OR(ISBLANK('Precision '!L333),N$2="N"),NA(),'Precision '!L333)</f>
        <v>#N/A</v>
      </c>
      <c r="AP331" s="209" t="e">
        <f>IF(OR(ISBLANK('Precision '!M333),O$2="N"),NA(),'Precision '!M333)</f>
        <v>#N/A</v>
      </c>
      <c r="AQ331" s="209" t="e">
        <f>IF(OR(ISBLANK('Precision '!N333),P$2="N"),NA(),'Precision '!N333)</f>
        <v>#N/A</v>
      </c>
      <c r="AR331" s="209" t="e">
        <f>IF(OR(ISBLANK('Precision '!O333),E$3="N"),NA(),'Precision '!O333)</f>
        <v>#N/A</v>
      </c>
      <c r="AS331" s="209" t="e">
        <f>IF(OR(ISBLANK('Precision '!P333),F$3="N"),NA(),'Precision '!P333)</f>
        <v>#N/A</v>
      </c>
      <c r="AT331" s="209" t="e">
        <f>IF(OR(ISBLANK('Precision '!Q333),G$3="N"),NA(),'Precision '!Q333)</f>
        <v>#N/A</v>
      </c>
      <c r="AU331" s="209" t="e">
        <f>IF(OR(ISBLANK('Precision '!R333),H$3="N"),NA(),'Precision '!R333)</f>
        <v>#N/A</v>
      </c>
      <c r="AV331" s="209" t="e">
        <f>IF(OR(ISBLANK('Precision '!S333),I$3="N"),NA(),'Precision '!S333)</f>
        <v>#N/A</v>
      </c>
      <c r="AW331" s="209" t="e">
        <f>IF(OR(ISBLANK('Precision '!T333),J$3="N"),NA(),'Precision '!T333)</f>
        <v>#N/A</v>
      </c>
      <c r="AX331" s="209" t="e">
        <f>IF(OR(ISBLANK('Precision '!U333),K$3="N"),NA(),'Precision '!U333)</f>
        <v>#N/A</v>
      </c>
      <c r="AY331" s="209" t="e">
        <f>IF(OR(ISBLANK('Precision '!V333),L$3="N"),NA(),'Precision '!V333)</f>
        <v>#N/A</v>
      </c>
      <c r="AZ331" s="209" t="e">
        <f>IF(OR(ISBLANK('Precision '!W333),M$3="N"),NA(),'Precision '!W333)</f>
        <v>#N/A</v>
      </c>
      <c r="BA331" s="209" t="e">
        <f>IF(OR(ISBLANK('Precision '!X333),N$3="N"),NA(),'Precision '!X333)</f>
        <v>#N/A</v>
      </c>
      <c r="BB331" s="209" t="e">
        <f>IF(OR(ISBLANK('Precision '!Y333),O$3="N"),NA(),'Precision '!Y333)</f>
        <v>#N/A</v>
      </c>
      <c r="BC331" s="209" t="e">
        <f>IF(OR(ISBLANK('Precision '!Z333),P$3="N"),NA(),'Precision '!Z333)</f>
        <v>#N/A</v>
      </c>
      <c r="BD331" s="204"/>
      <c r="BE331" s="204"/>
      <c r="BF331" s="204"/>
      <c r="BG331" s="204"/>
      <c r="BH331" s="204"/>
    </row>
    <row r="332" spans="1:60" x14ac:dyDescent="0.2">
      <c r="A332" s="204"/>
      <c r="B332" s="204"/>
      <c r="C332" s="204" t="str">
        <f>IF(AND(ISNUMBER('Precision '!C334),E$2="Y"),'Precision '!C334,"")</f>
        <v/>
      </c>
      <c r="D332" s="204" t="str">
        <f>IF(AND(ISNUMBER('Precision '!D334),F$2="Y"),'Precision '!D334,"")</f>
        <v/>
      </c>
      <c r="E332" s="204" t="str">
        <f>IF(AND(ISNUMBER('Precision '!E334),G$2="Y"),'Precision '!E334,"")</f>
        <v/>
      </c>
      <c r="F332" s="204" t="str">
        <f>IF(AND(ISNUMBER('Precision '!F334),H$2="Y"),'Precision '!F334,"")</f>
        <v/>
      </c>
      <c r="G332" s="204" t="str">
        <f>IF(AND(ISNUMBER('Precision '!G334),I$2="Y"),'Precision '!G334,"")</f>
        <v/>
      </c>
      <c r="H332" s="204" t="str">
        <f>IF(AND(ISNUMBER('Precision '!H334),J$2="Y"),'Precision '!H334,"")</f>
        <v/>
      </c>
      <c r="I332" s="204" t="str">
        <f>IF(AND(ISNUMBER('Precision '!I334),K$2="Y"),'Precision '!I334,"")</f>
        <v/>
      </c>
      <c r="J332" s="204" t="str">
        <f>IF(AND(ISNUMBER('Precision '!J334),L$2="Y"),'Precision '!J334,"")</f>
        <v/>
      </c>
      <c r="K332" s="204" t="str">
        <f>IF(AND(ISNUMBER('Precision '!K334),M$2="Y"),'Precision '!K334,"")</f>
        <v/>
      </c>
      <c r="L332" s="204" t="str">
        <f>IF(AND(ISNUMBER('Precision '!L334),N$2="Y"),'Precision '!L334,"")</f>
        <v/>
      </c>
      <c r="M332" s="204" t="str">
        <f>IF(AND(ISNUMBER('Precision '!M334),O$2="Y"),'Precision '!M334,"")</f>
        <v/>
      </c>
      <c r="N332" s="204" t="str">
        <f>IF(AND(ISNUMBER('Precision '!N334),P$2="Y"),'Precision '!N334,"")</f>
        <v/>
      </c>
      <c r="O332" s="204" t="str">
        <f>IF(AND(ISNUMBER('Precision '!O334),E$3="Y"),'Precision '!O334,"")</f>
        <v/>
      </c>
      <c r="P332" s="204" t="str">
        <f>IF(AND(ISNUMBER('Precision '!P334),F$3="Y"),'Precision '!P334,"")</f>
        <v/>
      </c>
      <c r="Q332" s="204" t="str">
        <f>IF(AND(ISNUMBER('Precision '!Q334),G$3="Y"),'Precision '!Q334,"")</f>
        <v/>
      </c>
      <c r="R332" s="204" t="str">
        <f>IF(AND(ISNUMBER('Precision '!R334),H$3="Y"),'Precision '!R334,"")</f>
        <v/>
      </c>
      <c r="S332" s="204" t="str">
        <f>IF(AND(ISNUMBER('Precision '!S334),I$3="Y"),'Precision '!S334,"")</f>
        <v/>
      </c>
      <c r="T332" s="204" t="str">
        <f>IF(AND(ISNUMBER('Precision '!T334),J$3="Y"),'Precision '!T334,"")</f>
        <v/>
      </c>
      <c r="U332" s="204" t="str">
        <f>IF(AND(ISNUMBER('Precision '!U334),K$3="Y"),'Precision '!U334,"")</f>
        <v/>
      </c>
      <c r="V332" s="204" t="str">
        <f>IF(AND(ISNUMBER('Precision '!V334),L$3="Y"),'Precision '!V334,"")</f>
        <v/>
      </c>
      <c r="W332" s="204" t="str">
        <f>IF(AND(ISNUMBER('Precision '!W334),M$3="Y"),'Precision '!W334,"")</f>
        <v/>
      </c>
      <c r="X332" s="204" t="str">
        <f>IF(AND(ISNUMBER('Precision '!X334),N$3="Y"),'Precision '!X334,"")</f>
        <v/>
      </c>
      <c r="Y332" s="204" t="str">
        <f>IF(AND(ISNUMBER('Precision '!Y334),O$3="Y"),'Precision '!Y334,"")</f>
        <v/>
      </c>
      <c r="Z332" s="204" t="str">
        <f>IF(AND(ISNUMBER('Precision '!Z334),P$3="Y"),'Precision '!Z334,"")</f>
        <v/>
      </c>
      <c r="AA332" s="204"/>
      <c r="AB332" s="204"/>
      <c r="AC332" s="204"/>
      <c r="AD332" s="204"/>
      <c r="AE332" s="300">
        <v>296</v>
      </c>
      <c r="AF332" s="209" t="e">
        <f>IF(OR(ISBLANK('Precision '!C334),E$2="N"),NA(),'Precision '!C334)</f>
        <v>#N/A</v>
      </c>
      <c r="AG332" s="209" t="e">
        <f>IF(OR(ISBLANK('Precision '!D334),F$2="N"),NA(),'Precision '!D334)</f>
        <v>#N/A</v>
      </c>
      <c r="AH332" s="209" t="e">
        <f>IF(OR(ISBLANK('Precision '!E334),G$2="N"),NA(),'Precision '!E334)</f>
        <v>#N/A</v>
      </c>
      <c r="AI332" s="209" t="e">
        <f>IF(OR(ISBLANK('Precision '!F334),H$2="N"),NA(),'Precision '!F334)</f>
        <v>#N/A</v>
      </c>
      <c r="AJ332" s="209" t="e">
        <f>IF(OR(ISBLANK('Precision '!G334),I$2="N"),NA(),'Precision '!G334)</f>
        <v>#N/A</v>
      </c>
      <c r="AK332" s="209" t="e">
        <f>IF(OR(ISBLANK('Precision '!H334),J$2="N"),NA(),'Precision '!H334)</f>
        <v>#N/A</v>
      </c>
      <c r="AL332" s="209" t="e">
        <f>IF(OR(ISBLANK('Precision '!I334),K$2="N"),NA(),'Precision '!I334)</f>
        <v>#N/A</v>
      </c>
      <c r="AM332" s="209" t="e">
        <f>IF(OR(ISBLANK('Precision '!J334),L$2="N"),NA(),'Precision '!J334)</f>
        <v>#N/A</v>
      </c>
      <c r="AN332" s="209" t="e">
        <f>IF(OR(ISBLANK('Precision '!K334),M$2="N"),NA(),'Precision '!K334)</f>
        <v>#N/A</v>
      </c>
      <c r="AO332" s="209" t="e">
        <f>IF(OR(ISBLANK('Precision '!L334),N$2="N"),NA(),'Precision '!L334)</f>
        <v>#N/A</v>
      </c>
      <c r="AP332" s="209" t="e">
        <f>IF(OR(ISBLANK('Precision '!M334),O$2="N"),NA(),'Precision '!M334)</f>
        <v>#N/A</v>
      </c>
      <c r="AQ332" s="209" t="e">
        <f>IF(OR(ISBLANK('Precision '!N334),P$2="N"),NA(),'Precision '!N334)</f>
        <v>#N/A</v>
      </c>
      <c r="AR332" s="209" t="e">
        <f>IF(OR(ISBLANK('Precision '!O334),E$3="N"),NA(),'Precision '!O334)</f>
        <v>#N/A</v>
      </c>
      <c r="AS332" s="209" t="e">
        <f>IF(OR(ISBLANK('Precision '!P334),F$3="N"),NA(),'Precision '!P334)</f>
        <v>#N/A</v>
      </c>
      <c r="AT332" s="209" t="e">
        <f>IF(OR(ISBLANK('Precision '!Q334),G$3="N"),NA(),'Precision '!Q334)</f>
        <v>#N/A</v>
      </c>
      <c r="AU332" s="209" t="e">
        <f>IF(OR(ISBLANK('Precision '!R334),H$3="N"),NA(),'Precision '!R334)</f>
        <v>#N/A</v>
      </c>
      <c r="AV332" s="209" t="e">
        <f>IF(OR(ISBLANK('Precision '!S334),I$3="N"),NA(),'Precision '!S334)</f>
        <v>#N/A</v>
      </c>
      <c r="AW332" s="209" t="e">
        <f>IF(OR(ISBLANK('Precision '!T334),J$3="N"),NA(),'Precision '!T334)</f>
        <v>#N/A</v>
      </c>
      <c r="AX332" s="209" t="e">
        <f>IF(OR(ISBLANK('Precision '!U334),K$3="N"),NA(),'Precision '!U334)</f>
        <v>#N/A</v>
      </c>
      <c r="AY332" s="209" t="e">
        <f>IF(OR(ISBLANK('Precision '!V334),L$3="N"),NA(),'Precision '!V334)</f>
        <v>#N/A</v>
      </c>
      <c r="AZ332" s="209" t="e">
        <f>IF(OR(ISBLANK('Precision '!W334),M$3="N"),NA(),'Precision '!W334)</f>
        <v>#N/A</v>
      </c>
      <c r="BA332" s="209" t="e">
        <f>IF(OR(ISBLANK('Precision '!X334),N$3="N"),NA(),'Precision '!X334)</f>
        <v>#N/A</v>
      </c>
      <c r="BB332" s="209" t="e">
        <f>IF(OR(ISBLANK('Precision '!Y334),O$3="N"),NA(),'Precision '!Y334)</f>
        <v>#N/A</v>
      </c>
      <c r="BC332" s="209" t="e">
        <f>IF(OR(ISBLANK('Precision '!Z334),P$3="N"),NA(),'Precision '!Z334)</f>
        <v>#N/A</v>
      </c>
      <c r="BD332" s="204"/>
      <c r="BE332" s="204"/>
      <c r="BF332" s="204"/>
      <c r="BG332" s="204"/>
      <c r="BH332" s="204"/>
    </row>
    <row r="333" spans="1:60" x14ac:dyDescent="0.2">
      <c r="A333" s="204"/>
      <c r="B333" s="204"/>
      <c r="C333" s="204" t="str">
        <f>IF(AND(ISNUMBER('Precision '!C335),E$2="Y"),'Precision '!C335,"")</f>
        <v/>
      </c>
      <c r="D333" s="204" t="str">
        <f>IF(AND(ISNUMBER('Precision '!D335),F$2="Y"),'Precision '!D335,"")</f>
        <v/>
      </c>
      <c r="E333" s="204" t="str">
        <f>IF(AND(ISNUMBER('Precision '!E335),G$2="Y"),'Precision '!E335,"")</f>
        <v/>
      </c>
      <c r="F333" s="204" t="str">
        <f>IF(AND(ISNUMBER('Precision '!F335),H$2="Y"),'Precision '!F335,"")</f>
        <v/>
      </c>
      <c r="G333" s="204" t="str">
        <f>IF(AND(ISNUMBER('Precision '!G335),I$2="Y"),'Precision '!G335,"")</f>
        <v/>
      </c>
      <c r="H333" s="204" t="str">
        <f>IF(AND(ISNUMBER('Precision '!H335),J$2="Y"),'Precision '!H335,"")</f>
        <v/>
      </c>
      <c r="I333" s="204" t="str">
        <f>IF(AND(ISNUMBER('Precision '!I335),K$2="Y"),'Precision '!I335,"")</f>
        <v/>
      </c>
      <c r="J333" s="204" t="str">
        <f>IF(AND(ISNUMBER('Precision '!J335),L$2="Y"),'Precision '!J335,"")</f>
        <v/>
      </c>
      <c r="K333" s="204" t="str">
        <f>IF(AND(ISNUMBER('Precision '!K335),M$2="Y"),'Precision '!K335,"")</f>
        <v/>
      </c>
      <c r="L333" s="204" t="str">
        <f>IF(AND(ISNUMBER('Precision '!L335),N$2="Y"),'Precision '!L335,"")</f>
        <v/>
      </c>
      <c r="M333" s="204" t="str">
        <f>IF(AND(ISNUMBER('Precision '!M335),O$2="Y"),'Precision '!M335,"")</f>
        <v/>
      </c>
      <c r="N333" s="204" t="str">
        <f>IF(AND(ISNUMBER('Precision '!N335),P$2="Y"),'Precision '!N335,"")</f>
        <v/>
      </c>
      <c r="O333" s="204" t="str">
        <f>IF(AND(ISNUMBER('Precision '!O335),E$3="Y"),'Precision '!O335,"")</f>
        <v/>
      </c>
      <c r="P333" s="204" t="str">
        <f>IF(AND(ISNUMBER('Precision '!P335),F$3="Y"),'Precision '!P335,"")</f>
        <v/>
      </c>
      <c r="Q333" s="204" t="str">
        <f>IF(AND(ISNUMBER('Precision '!Q335),G$3="Y"),'Precision '!Q335,"")</f>
        <v/>
      </c>
      <c r="R333" s="204" t="str">
        <f>IF(AND(ISNUMBER('Precision '!R335),H$3="Y"),'Precision '!R335,"")</f>
        <v/>
      </c>
      <c r="S333" s="204" t="str">
        <f>IF(AND(ISNUMBER('Precision '!S335),I$3="Y"),'Precision '!S335,"")</f>
        <v/>
      </c>
      <c r="T333" s="204" t="str">
        <f>IF(AND(ISNUMBER('Precision '!T335),J$3="Y"),'Precision '!T335,"")</f>
        <v/>
      </c>
      <c r="U333" s="204" t="str">
        <f>IF(AND(ISNUMBER('Precision '!U335),K$3="Y"),'Precision '!U335,"")</f>
        <v/>
      </c>
      <c r="V333" s="204" t="str">
        <f>IF(AND(ISNUMBER('Precision '!V335),L$3="Y"),'Precision '!V335,"")</f>
        <v/>
      </c>
      <c r="W333" s="204" t="str">
        <f>IF(AND(ISNUMBER('Precision '!W335),M$3="Y"),'Precision '!W335,"")</f>
        <v/>
      </c>
      <c r="X333" s="204" t="str">
        <f>IF(AND(ISNUMBER('Precision '!X335),N$3="Y"),'Precision '!X335,"")</f>
        <v/>
      </c>
      <c r="Y333" s="204" t="str">
        <f>IF(AND(ISNUMBER('Precision '!Y335),O$3="Y"),'Precision '!Y335,"")</f>
        <v/>
      </c>
      <c r="Z333" s="204" t="str">
        <f>IF(AND(ISNUMBER('Precision '!Z335),P$3="Y"),'Precision '!Z335,"")</f>
        <v/>
      </c>
      <c r="AA333" s="204"/>
      <c r="AB333" s="204"/>
      <c r="AC333" s="204"/>
      <c r="AD333" s="204"/>
      <c r="AE333" s="300">
        <v>297</v>
      </c>
      <c r="AF333" s="209" t="e">
        <f>IF(OR(ISBLANK('Precision '!C335),E$2="N"),NA(),'Precision '!C335)</f>
        <v>#N/A</v>
      </c>
      <c r="AG333" s="209" t="e">
        <f>IF(OR(ISBLANK('Precision '!D335),F$2="N"),NA(),'Precision '!D335)</f>
        <v>#N/A</v>
      </c>
      <c r="AH333" s="209" t="e">
        <f>IF(OR(ISBLANK('Precision '!E335),G$2="N"),NA(),'Precision '!E335)</f>
        <v>#N/A</v>
      </c>
      <c r="AI333" s="209" t="e">
        <f>IF(OR(ISBLANK('Precision '!F335),H$2="N"),NA(),'Precision '!F335)</f>
        <v>#N/A</v>
      </c>
      <c r="AJ333" s="209" t="e">
        <f>IF(OR(ISBLANK('Precision '!G335),I$2="N"),NA(),'Precision '!G335)</f>
        <v>#N/A</v>
      </c>
      <c r="AK333" s="209" t="e">
        <f>IF(OR(ISBLANK('Precision '!H335),J$2="N"),NA(),'Precision '!H335)</f>
        <v>#N/A</v>
      </c>
      <c r="AL333" s="209" t="e">
        <f>IF(OR(ISBLANK('Precision '!I335),K$2="N"),NA(),'Precision '!I335)</f>
        <v>#N/A</v>
      </c>
      <c r="AM333" s="209" t="e">
        <f>IF(OR(ISBLANK('Precision '!J335),L$2="N"),NA(),'Precision '!J335)</f>
        <v>#N/A</v>
      </c>
      <c r="AN333" s="209" t="e">
        <f>IF(OR(ISBLANK('Precision '!K335),M$2="N"),NA(),'Precision '!K335)</f>
        <v>#N/A</v>
      </c>
      <c r="AO333" s="209" t="e">
        <f>IF(OR(ISBLANK('Precision '!L335),N$2="N"),NA(),'Precision '!L335)</f>
        <v>#N/A</v>
      </c>
      <c r="AP333" s="209" t="e">
        <f>IF(OR(ISBLANK('Precision '!M335),O$2="N"),NA(),'Precision '!M335)</f>
        <v>#N/A</v>
      </c>
      <c r="AQ333" s="209" t="e">
        <f>IF(OR(ISBLANK('Precision '!N335),P$2="N"),NA(),'Precision '!N335)</f>
        <v>#N/A</v>
      </c>
      <c r="AR333" s="209" t="e">
        <f>IF(OR(ISBLANK('Precision '!O335),E$3="N"),NA(),'Precision '!O335)</f>
        <v>#N/A</v>
      </c>
      <c r="AS333" s="209" t="e">
        <f>IF(OR(ISBLANK('Precision '!P335),F$3="N"),NA(),'Precision '!P335)</f>
        <v>#N/A</v>
      </c>
      <c r="AT333" s="209" t="e">
        <f>IF(OR(ISBLANK('Precision '!Q335),G$3="N"),NA(),'Precision '!Q335)</f>
        <v>#N/A</v>
      </c>
      <c r="AU333" s="209" t="e">
        <f>IF(OR(ISBLANK('Precision '!R335),H$3="N"),NA(),'Precision '!R335)</f>
        <v>#N/A</v>
      </c>
      <c r="AV333" s="209" t="e">
        <f>IF(OR(ISBLANK('Precision '!S335),I$3="N"),NA(),'Precision '!S335)</f>
        <v>#N/A</v>
      </c>
      <c r="AW333" s="209" t="e">
        <f>IF(OR(ISBLANK('Precision '!T335),J$3="N"),NA(),'Precision '!T335)</f>
        <v>#N/A</v>
      </c>
      <c r="AX333" s="209" t="e">
        <f>IF(OR(ISBLANK('Precision '!U335),K$3="N"),NA(),'Precision '!U335)</f>
        <v>#N/A</v>
      </c>
      <c r="AY333" s="209" t="e">
        <f>IF(OR(ISBLANK('Precision '!V335),L$3="N"),NA(),'Precision '!V335)</f>
        <v>#N/A</v>
      </c>
      <c r="AZ333" s="209" t="e">
        <f>IF(OR(ISBLANK('Precision '!W335),M$3="N"),NA(),'Precision '!W335)</f>
        <v>#N/A</v>
      </c>
      <c r="BA333" s="209" t="e">
        <f>IF(OR(ISBLANK('Precision '!X335),N$3="N"),NA(),'Precision '!X335)</f>
        <v>#N/A</v>
      </c>
      <c r="BB333" s="209" t="e">
        <f>IF(OR(ISBLANK('Precision '!Y335),O$3="N"),NA(),'Precision '!Y335)</f>
        <v>#N/A</v>
      </c>
      <c r="BC333" s="209" t="e">
        <f>IF(OR(ISBLANK('Precision '!Z335),P$3="N"),NA(),'Precision '!Z335)</f>
        <v>#N/A</v>
      </c>
      <c r="BD333" s="204"/>
      <c r="BE333" s="204"/>
      <c r="BF333" s="204"/>
      <c r="BG333" s="204"/>
      <c r="BH333" s="204"/>
    </row>
    <row r="334" spans="1:60" x14ac:dyDescent="0.2">
      <c r="A334" s="204"/>
      <c r="B334" s="204"/>
      <c r="C334" s="204" t="str">
        <f>IF(AND(ISNUMBER('Precision '!C336),E$2="Y"),'Precision '!C336,"")</f>
        <v/>
      </c>
      <c r="D334" s="204" t="str">
        <f>IF(AND(ISNUMBER('Precision '!D336),F$2="Y"),'Precision '!D336,"")</f>
        <v/>
      </c>
      <c r="E334" s="204" t="str">
        <f>IF(AND(ISNUMBER('Precision '!E336),G$2="Y"),'Precision '!E336,"")</f>
        <v/>
      </c>
      <c r="F334" s="204" t="str">
        <f>IF(AND(ISNUMBER('Precision '!F336),H$2="Y"),'Precision '!F336,"")</f>
        <v/>
      </c>
      <c r="G334" s="204" t="str">
        <f>IF(AND(ISNUMBER('Precision '!G336),I$2="Y"),'Precision '!G336,"")</f>
        <v/>
      </c>
      <c r="H334" s="204" t="str">
        <f>IF(AND(ISNUMBER('Precision '!H336),J$2="Y"),'Precision '!H336,"")</f>
        <v/>
      </c>
      <c r="I334" s="204" t="str">
        <f>IF(AND(ISNUMBER('Precision '!I336),K$2="Y"),'Precision '!I336,"")</f>
        <v/>
      </c>
      <c r="J334" s="204" t="str">
        <f>IF(AND(ISNUMBER('Precision '!J336),L$2="Y"),'Precision '!J336,"")</f>
        <v/>
      </c>
      <c r="K334" s="204" t="str">
        <f>IF(AND(ISNUMBER('Precision '!K336),M$2="Y"),'Precision '!K336,"")</f>
        <v/>
      </c>
      <c r="L334" s="204" t="str">
        <f>IF(AND(ISNUMBER('Precision '!L336),N$2="Y"),'Precision '!L336,"")</f>
        <v/>
      </c>
      <c r="M334" s="204" t="str">
        <f>IF(AND(ISNUMBER('Precision '!M336),O$2="Y"),'Precision '!M336,"")</f>
        <v/>
      </c>
      <c r="N334" s="204" t="str">
        <f>IF(AND(ISNUMBER('Precision '!N336),P$2="Y"),'Precision '!N336,"")</f>
        <v/>
      </c>
      <c r="O334" s="204" t="str">
        <f>IF(AND(ISNUMBER('Precision '!O336),E$3="Y"),'Precision '!O336,"")</f>
        <v/>
      </c>
      <c r="P334" s="204" t="str">
        <f>IF(AND(ISNUMBER('Precision '!P336),F$3="Y"),'Precision '!P336,"")</f>
        <v/>
      </c>
      <c r="Q334" s="204" t="str">
        <f>IF(AND(ISNUMBER('Precision '!Q336),G$3="Y"),'Precision '!Q336,"")</f>
        <v/>
      </c>
      <c r="R334" s="204" t="str">
        <f>IF(AND(ISNUMBER('Precision '!R336),H$3="Y"),'Precision '!R336,"")</f>
        <v/>
      </c>
      <c r="S334" s="204" t="str">
        <f>IF(AND(ISNUMBER('Precision '!S336),I$3="Y"),'Precision '!S336,"")</f>
        <v/>
      </c>
      <c r="T334" s="204" t="str">
        <f>IF(AND(ISNUMBER('Precision '!T336),J$3="Y"),'Precision '!T336,"")</f>
        <v/>
      </c>
      <c r="U334" s="204" t="str">
        <f>IF(AND(ISNUMBER('Precision '!U336),K$3="Y"),'Precision '!U336,"")</f>
        <v/>
      </c>
      <c r="V334" s="204" t="str">
        <f>IF(AND(ISNUMBER('Precision '!V336),L$3="Y"),'Precision '!V336,"")</f>
        <v/>
      </c>
      <c r="W334" s="204" t="str">
        <f>IF(AND(ISNUMBER('Precision '!W336),M$3="Y"),'Precision '!W336,"")</f>
        <v/>
      </c>
      <c r="X334" s="204" t="str">
        <f>IF(AND(ISNUMBER('Precision '!X336),N$3="Y"),'Precision '!X336,"")</f>
        <v/>
      </c>
      <c r="Y334" s="204" t="str">
        <f>IF(AND(ISNUMBER('Precision '!Y336),O$3="Y"),'Precision '!Y336,"")</f>
        <v/>
      </c>
      <c r="Z334" s="204" t="str">
        <f>IF(AND(ISNUMBER('Precision '!Z336),P$3="Y"),'Precision '!Z336,"")</f>
        <v/>
      </c>
      <c r="AA334" s="204"/>
      <c r="AB334" s="204"/>
      <c r="AC334" s="204"/>
      <c r="AD334" s="204"/>
      <c r="AE334" s="300">
        <v>298</v>
      </c>
      <c r="AF334" s="209" t="e">
        <f>IF(OR(ISBLANK('Precision '!C336),E$2="N"),NA(),'Precision '!C336)</f>
        <v>#N/A</v>
      </c>
      <c r="AG334" s="209" t="e">
        <f>IF(OR(ISBLANK('Precision '!D336),F$2="N"),NA(),'Precision '!D336)</f>
        <v>#N/A</v>
      </c>
      <c r="AH334" s="209" t="e">
        <f>IF(OR(ISBLANK('Precision '!E336),G$2="N"),NA(),'Precision '!E336)</f>
        <v>#N/A</v>
      </c>
      <c r="AI334" s="209" t="e">
        <f>IF(OR(ISBLANK('Precision '!F336),H$2="N"),NA(),'Precision '!F336)</f>
        <v>#N/A</v>
      </c>
      <c r="AJ334" s="209" t="e">
        <f>IF(OR(ISBLANK('Precision '!G336),I$2="N"),NA(),'Precision '!G336)</f>
        <v>#N/A</v>
      </c>
      <c r="AK334" s="209" t="e">
        <f>IF(OR(ISBLANK('Precision '!H336),J$2="N"),NA(),'Precision '!H336)</f>
        <v>#N/A</v>
      </c>
      <c r="AL334" s="209" t="e">
        <f>IF(OR(ISBLANK('Precision '!I336),K$2="N"),NA(),'Precision '!I336)</f>
        <v>#N/A</v>
      </c>
      <c r="AM334" s="209" t="e">
        <f>IF(OR(ISBLANK('Precision '!J336),L$2="N"),NA(),'Precision '!J336)</f>
        <v>#N/A</v>
      </c>
      <c r="AN334" s="209" t="e">
        <f>IF(OR(ISBLANK('Precision '!K336),M$2="N"),NA(),'Precision '!K336)</f>
        <v>#N/A</v>
      </c>
      <c r="AO334" s="209" t="e">
        <f>IF(OR(ISBLANK('Precision '!L336),N$2="N"),NA(),'Precision '!L336)</f>
        <v>#N/A</v>
      </c>
      <c r="AP334" s="209" t="e">
        <f>IF(OR(ISBLANK('Precision '!M336),O$2="N"),NA(),'Precision '!M336)</f>
        <v>#N/A</v>
      </c>
      <c r="AQ334" s="209" t="e">
        <f>IF(OR(ISBLANK('Precision '!N336),P$2="N"),NA(),'Precision '!N336)</f>
        <v>#N/A</v>
      </c>
      <c r="AR334" s="209" t="e">
        <f>IF(OR(ISBLANK('Precision '!O336),E$3="N"),NA(),'Precision '!O336)</f>
        <v>#N/A</v>
      </c>
      <c r="AS334" s="209" t="e">
        <f>IF(OR(ISBLANK('Precision '!P336),F$3="N"),NA(),'Precision '!P336)</f>
        <v>#N/A</v>
      </c>
      <c r="AT334" s="209" t="e">
        <f>IF(OR(ISBLANK('Precision '!Q336),G$3="N"),NA(),'Precision '!Q336)</f>
        <v>#N/A</v>
      </c>
      <c r="AU334" s="209" t="e">
        <f>IF(OR(ISBLANK('Precision '!R336),H$3="N"),NA(),'Precision '!R336)</f>
        <v>#N/A</v>
      </c>
      <c r="AV334" s="209" t="e">
        <f>IF(OR(ISBLANK('Precision '!S336),I$3="N"),NA(),'Precision '!S336)</f>
        <v>#N/A</v>
      </c>
      <c r="AW334" s="209" t="e">
        <f>IF(OR(ISBLANK('Precision '!T336),J$3="N"),NA(),'Precision '!T336)</f>
        <v>#N/A</v>
      </c>
      <c r="AX334" s="209" t="e">
        <f>IF(OR(ISBLANK('Precision '!U336),K$3="N"),NA(),'Precision '!U336)</f>
        <v>#N/A</v>
      </c>
      <c r="AY334" s="209" t="e">
        <f>IF(OR(ISBLANK('Precision '!V336),L$3="N"),NA(),'Precision '!V336)</f>
        <v>#N/A</v>
      </c>
      <c r="AZ334" s="209" t="e">
        <f>IF(OR(ISBLANK('Precision '!W336),M$3="N"),NA(),'Precision '!W336)</f>
        <v>#N/A</v>
      </c>
      <c r="BA334" s="209" t="e">
        <f>IF(OR(ISBLANK('Precision '!X336),N$3="N"),NA(),'Precision '!X336)</f>
        <v>#N/A</v>
      </c>
      <c r="BB334" s="209" t="e">
        <f>IF(OR(ISBLANK('Precision '!Y336),O$3="N"),NA(),'Precision '!Y336)</f>
        <v>#N/A</v>
      </c>
      <c r="BC334" s="209" t="e">
        <f>IF(OR(ISBLANK('Precision '!Z336),P$3="N"),NA(),'Precision '!Z336)</f>
        <v>#N/A</v>
      </c>
      <c r="BD334" s="204"/>
      <c r="BE334" s="204"/>
      <c r="BF334" s="204"/>
      <c r="BG334" s="204"/>
      <c r="BH334" s="204"/>
    </row>
    <row r="335" spans="1:60" x14ac:dyDescent="0.2">
      <c r="A335" s="204"/>
      <c r="B335" s="204"/>
      <c r="C335" s="204" t="str">
        <f>IF(AND(ISNUMBER('Precision '!C337),E$2="Y"),'Precision '!C337,"")</f>
        <v/>
      </c>
      <c r="D335" s="204" t="str">
        <f>IF(AND(ISNUMBER('Precision '!D337),F$2="Y"),'Precision '!D337,"")</f>
        <v/>
      </c>
      <c r="E335" s="204" t="str">
        <f>IF(AND(ISNUMBER('Precision '!E337),G$2="Y"),'Precision '!E337,"")</f>
        <v/>
      </c>
      <c r="F335" s="204" t="str">
        <f>IF(AND(ISNUMBER('Precision '!F337),H$2="Y"),'Precision '!F337,"")</f>
        <v/>
      </c>
      <c r="G335" s="204" t="str">
        <f>IF(AND(ISNUMBER('Precision '!G337),I$2="Y"),'Precision '!G337,"")</f>
        <v/>
      </c>
      <c r="H335" s="204" t="str">
        <f>IF(AND(ISNUMBER('Precision '!H337),J$2="Y"),'Precision '!H337,"")</f>
        <v/>
      </c>
      <c r="I335" s="204" t="str">
        <f>IF(AND(ISNUMBER('Precision '!I337),K$2="Y"),'Precision '!I337,"")</f>
        <v/>
      </c>
      <c r="J335" s="204" t="str">
        <f>IF(AND(ISNUMBER('Precision '!J337),L$2="Y"),'Precision '!J337,"")</f>
        <v/>
      </c>
      <c r="K335" s="204" t="str">
        <f>IF(AND(ISNUMBER('Precision '!K337),M$2="Y"),'Precision '!K337,"")</f>
        <v/>
      </c>
      <c r="L335" s="204" t="str">
        <f>IF(AND(ISNUMBER('Precision '!L337),N$2="Y"),'Precision '!L337,"")</f>
        <v/>
      </c>
      <c r="M335" s="204" t="str">
        <f>IF(AND(ISNUMBER('Precision '!M337),O$2="Y"),'Precision '!M337,"")</f>
        <v/>
      </c>
      <c r="N335" s="204" t="str">
        <f>IF(AND(ISNUMBER('Precision '!N337),P$2="Y"),'Precision '!N337,"")</f>
        <v/>
      </c>
      <c r="O335" s="204" t="str">
        <f>IF(AND(ISNUMBER('Precision '!O337),E$3="Y"),'Precision '!O337,"")</f>
        <v/>
      </c>
      <c r="P335" s="204" t="str">
        <f>IF(AND(ISNUMBER('Precision '!P337),F$3="Y"),'Precision '!P337,"")</f>
        <v/>
      </c>
      <c r="Q335" s="204" t="str">
        <f>IF(AND(ISNUMBER('Precision '!Q337),G$3="Y"),'Precision '!Q337,"")</f>
        <v/>
      </c>
      <c r="R335" s="204" t="str">
        <f>IF(AND(ISNUMBER('Precision '!R337),H$3="Y"),'Precision '!R337,"")</f>
        <v/>
      </c>
      <c r="S335" s="204" t="str">
        <f>IF(AND(ISNUMBER('Precision '!S337),I$3="Y"),'Precision '!S337,"")</f>
        <v/>
      </c>
      <c r="T335" s="204" t="str">
        <f>IF(AND(ISNUMBER('Precision '!T337),J$3="Y"),'Precision '!T337,"")</f>
        <v/>
      </c>
      <c r="U335" s="204" t="str">
        <f>IF(AND(ISNUMBER('Precision '!U337),K$3="Y"),'Precision '!U337,"")</f>
        <v/>
      </c>
      <c r="V335" s="204" t="str">
        <f>IF(AND(ISNUMBER('Precision '!V337),L$3="Y"),'Precision '!V337,"")</f>
        <v/>
      </c>
      <c r="W335" s="204" t="str">
        <f>IF(AND(ISNUMBER('Precision '!W337),M$3="Y"),'Precision '!W337,"")</f>
        <v/>
      </c>
      <c r="X335" s="204" t="str">
        <f>IF(AND(ISNUMBER('Precision '!X337),N$3="Y"),'Precision '!X337,"")</f>
        <v/>
      </c>
      <c r="Y335" s="204" t="str">
        <f>IF(AND(ISNUMBER('Precision '!Y337),O$3="Y"),'Precision '!Y337,"")</f>
        <v/>
      </c>
      <c r="Z335" s="204" t="str">
        <f>IF(AND(ISNUMBER('Precision '!Z337),P$3="Y"),'Precision '!Z337,"")</f>
        <v/>
      </c>
      <c r="AA335" s="204"/>
      <c r="AB335" s="204"/>
      <c r="AC335" s="204"/>
      <c r="AD335" s="204"/>
      <c r="AE335" s="300">
        <v>299</v>
      </c>
      <c r="AF335" s="209" t="e">
        <f>IF(OR(ISBLANK('Precision '!C337),E$2="N"),NA(),'Precision '!C337)</f>
        <v>#N/A</v>
      </c>
      <c r="AG335" s="209" t="e">
        <f>IF(OR(ISBLANK('Precision '!D337),F$2="N"),NA(),'Precision '!D337)</f>
        <v>#N/A</v>
      </c>
      <c r="AH335" s="209" t="e">
        <f>IF(OR(ISBLANK('Precision '!E337),G$2="N"),NA(),'Precision '!E337)</f>
        <v>#N/A</v>
      </c>
      <c r="AI335" s="209" t="e">
        <f>IF(OR(ISBLANK('Precision '!F337),H$2="N"),NA(),'Precision '!F337)</f>
        <v>#N/A</v>
      </c>
      <c r="AJ335" s="209" t="e">
        <f>IF(OR(ISBLANK('Precision '!G337),I$2="N"),NA(),'Precision '!G337)</f>
        <v>#N/A</v>
      </c>
      <c r="AK335" s="209" t="e">
        <f>IF(OR(ISBLANK('Precision '!H337),J$2="N"),NA(),'Precision '!H337)</f>
        <v>#N/A</v>
      </c>
      <c r="AL335" s="209" t="e">
        <f>IF(OR(ISBLANK('Precision '!I337),K$2="N"),NA(),'Precision '!I337)</f>
        <v>#N/A</v>
      </c>
      <c r="AM335" s="209" t="e">
        <f>IF(OR(ISBLANK('Precision '!J337),L$2="N"),NA(),'Precision '!J337)</f>
        <v>#N/A</v>
      </c>
      <c r="AN335" s="209" t="e">
        <f>IF(OR(ISBLANK('Precision '!K337),M$2="N"),NA(),'Precision '!K337)</f>
        <v>#N/A</v>
      </c>
      <c r="AO335" s="209" t="e">
        <f>IF(OR(ISBLANK('Precision '!L337),N$2="N"),NA(),'Precision '!L337)</f>
        <v>#N/A</v>
      </c>
      <c r="AP335" s="209" t="e">
        <f>IF(OR(ISBLANK('Precision '!M337),O$2="N"),NA(),'Precision '!M337)</f>
        <v>#N/A</v>
      </c>
      <c r="AQ335" s="209" t="e">
        <f>IF(OR(ISBLANK('Precision '!N337),P$2="N"),NA(),'Precision '!N337)</f>
        <v>#N/A</v>
      </c>
      <c r="AR335" s="209" t="e">
        <f>IF(OR(ISBLANK('Precision '!O337),E$3="N"),NA(),'Precision '!O337)</f>
        <v>#N/A</v>
      </c>
      <c r="AS335" s="209" t="e">
        <f>IF(OR(ISBLANK('Precision '!P337),F$3="N"),NA(),'Precision '!P337)</f>
        <v>#N/A</v>
      </c>
      <c r="AT335" s="209" t="e">
        <f>IF(OR(ISBLANK('Precision '!Q337),G$3="N"),NA(),'Precision '!Q337)</f>
        <v>#N/A</v>
      </c>
      <c r="AU335" s="209" t="e">
        <f>IF(OR(ISBLANK('Precision '!R337),H$3="N"),NA(),'Precision '!R337)</f>
        <v>#N/A</v>
      </c>
      <c r="AV335" s="209" t="e">
        <f>IF(OR(ISBLANK('Precision '!S337),I$3="N"),NA(),'Precision '!S337)</f>
        <v>#N/A</v>
      </c>
      <c r="AW335" s="209" t="e">
        <f>IF(OR(ISBLANK('Precision '!T337),J$3="N"),NA(),'Precision '!T337)</f>
        <v>#N/A</v>
      </c>
      <c r="AX335" s="209" t="e">
        <f>IF(OR(ISBLANK('Precision '!U337),K$3="N"),NA(),'Precision '!U337)</f>
        <v>#N/A</v>
      </c>
      <c r="AY335" s="209" t="e">
        <f>IF(OR(ISBLANK('Precision '!V337),L$3="N"),NA(),'Precision '!V337)</f>
        <v>#N/A</v>
      </c>
      <c r="AZ335" s="209" t="e">
        <f>IF(OR(ISBLANK('Precision '!W337),M$3="N"),NA(),'Precision '!W337)</f>
        <v>#N/A</v>
      </c>
      <c r="BA335" s="209" t="e">
        <f>IF(OR(ISBLANK('Precision '!X337),N$3="N"),NA(),'Precision '!X337)</f>
        <v>#N/A</v>
      </c>
      <c r="BB335" s="209" t="e">
        <f>IF(OR(ISBLANK('Precision '!Y337),O$3="N"),NA(),'Precision '!Y337)</f>
        <v>#N/A</v>
      </c>
      <c r="BC335" s="209" t="e">
        <f>IF(OR(ISBLANK('Precision '!Z337),P$3="N"),NA(),'Precision '!Z337)</f>
        <v>#N/A</v>
      </c>
      <c r="BD335" s="204"/>
      <c r="BE335" s="204"/>
      <c r="BF335" s="204"/>
      <c r="BG335" s="204"/>
      <c r="BH335" s="204"/>
    </row>
    <row r="336" spans="1:60" x14ac:dyDescent="0.2">
      <c r="A336" s="204"/>
      <c r="B336" s="204"/>
      <c r="C336" s="204" t="str">
        <f>IF(AND(ISNUMBER('Precision '!C338),E$2="Y"),'Precision '!C338,"")</f>
        <v/>
      </c>
      <c r="D336" s="204" t="str">
        <f>IF(AND(ISNUMBER('Precision '!D338),F$2="Y"),'Precision '!D338,"")</f>
        <v/>
      </c>
      <c r="E336" s="204" t="str">
        <f>IF(AND(ISNUMBER('Precision '!E338),G$2="Y"),'Precision '!E338,"")</f>
        <v/>
      </c>
      <c r="F336" s="204" t="str">
        <f>IF(AND(ISNUMBER('Precision '!F338),H$2="Y"),'Precision '!F338,"")</f>
        <v/>
      </c>
      <c r="G336" s="204" t="str">
        <f>IF(AND(ISNUMBER('Precision '!G338),I$2="Y"),'Precision '!G338,"")</f>
        <v/>
      </c>
      <c r="H336" s="204" t="str">
        <f>IF(AND(ISNUMBER('Precision '!H338),J$2="Y"),'Precision '!H338,"")</f>
        <v/>
      </c>
      <c r="I336" s="204" t="str">
        <f>IF(AND(ISNUMBER('Precision '!I338),K$2="Y"),'Precision '!I338,"")</f>
        <v/>
      </c>
      <c r="J336" s="204" t="str">
        <f>IF(AND(ISNUMBER('Precision '!J338),L$2="Y"),'Precision '!J338,"")</f>
        <v/>
      </c>
      <c r="K336" s="204" t="str">
        <f>IF(AND(ISNUMBER('Precision '!K338),M$2="Y"),'Precision '!K338,"")</f>
        <v/>
      </c>
      <c r="L336" s="204" t="str">
        <f>IF(AND(ISNUMBER('Precision '!L338),N$2="Y"),'Precision '!L338,"")</f>
        <v/>
      </c>
      <c r="M336" s="204" t="str">
        <f>IF(AND(ISNUMBER('Precision '!M338),O$2="Y"),'Precision '!M338,"")</f>
        <v/>
      </c>
      <c r="N336" s="204" t="str">
        <f>IF(AND(ISNUMBER('Precision '!N338),P$2="Y"),'Precision '!N338,"")</f>
        <v/>
      </c>
      <c r="O336" s="204" t="str">
        <f>IF(AND(ISNUMBER('Precision '!O338),E$3="Y"),'Precision '!O338,"")</f>
        <v/>
      </c>
      <c r="P336" s="204" t="str">
        <f>IF(AND(ISNUMBER('Precision '!P338),F$3="Y"),'Precision '!P338,"")</f>
        <v/>
      </c>
      <c r="Q336" s="204" t="str">
        <f>IF(AND(ISNUMBER('Precision '!Q338),G$3="Y"),'Precision '!Q338,"")</f>
        <v/>
      </c>
      <c r="R336" s="204" t="str">
        <f>IF(AND(ISNUMBER('Precision '!R338),H$3="Y"),'Precision '!R338,"")</f>
        <v/>
      </c>
      <c r="S336" s="204" t="str">
        <f>IF(AND(ISNUMBER('Precision '!S338),I$3="Y"),'Precision '!S338,"")</f>
        <v/>
      </c>
      <c r="T336" s="204" t="str">
        <f>IF(AND(ISNUMBER('Precision '!T338),J$3="Y"),'Precision '!T338,"")</f>
        <v/>
      </c>
      <c r="U336" s="204" t="str">
        <f>IF(AND(ISNUMBER('Precision '!U338),K$3="Y"),'Precision '!U338,"")</f>
        <v/>
      </c>
      <c r="V336" s="204" t="str">
        <f>IF(AND(ISNUMBER('Precision '!V338),L$3="Y"),'Precision '!V338,"")</f>
        <v/>
      </c>
      <c r="W336" s="204" t="str">
        <f>IF(AND(ISNUMBER('Precision '!W338),M$3="Y"),'Precision '!W338,"")</f>
        <v/>
      </c>
      <c r="X336" s="204" t="str">
        <f>IF(AND(ISNUMBER('Precision '!X338),N$3="Y"),'Precision '!X338,"")</f>
        <v/>
      </c>
      <c r="Y336" s="204" t="str">
        <f>IF(AND(ISNUMBER('Precision '!Y338),O$3="Y"),'Precision '!Y338,"")</f>
        <v/>
      </c>
      <c r="Z336" s="204" t="str">
        <f>IF(AND(ISNUMBER('Precision '!Z338),P$3="Y"),'Precision '!Z338,"")</f>
        <v/>
      </c>
      <c r="AA336" s="204"/>
      <c r="AB336" s="204"/>
      <c r="AC336" s="204"/>
      <c r="AD336" s="204"/>
      <c r="AE336" s="300">
        <v>300</v>
      </c>
      <c r="AF336" s="209" t="e">
        <f>IF(OR(ISBLANK('Precision '!C338),E$2="N"),NA(),'Precision '!C338)</f>
        <v>#N/A</v>
      </c>
      <c r="AG336" s="209" t="e">
        <f>IF(OR(ISBLANK('Precision '!D338),F$2="N"),NA(),'Precision '!D338)</f>
        <v>#N/A</v>
      </c>
      <c r="AH336" s="209" t="e">
        <f>IF(OR(ISBLANK('Precision '!E338),G$2="N"),NA(),'Precision '!E338)</f>
        <v>#N/A</v>
      </c>
      <c r="AI336" s="209" t="e">
        <f>IF(OR(ISBLANK('Precision '!F338),H$2="N"),NA(),'Precision '!F338)</f>
        <v>#N/A</v>
      </c>
      <c r="AJ336" s="209" t="e">
        <f>IF(OR(ISBLANK('Precision '!G338),I$2="N"),NA(),'Precision '!G338)</f>
        <v>#N/A</v>
      </c>
      <c r="AK336" s="209" t="e">
        <f>IF(OR(ISBLANK('Precision '!H338),J$2="N"),NA(),'Precision '!H338)</f>
        <v>#N/A</v>
      </c>
      <c r="AL336" s="209" t="e">
        <f>IF(OR(ISBLANK('Precision '!I338),K$2="N"),NA(),'Precision '!I338)</f>
        <v>#N/A</v>
      </c>
      <c r="AM336" s="209" t="e">
        <f>IF(OR(ISBLANK('Precision '!J338),L$2="N"),NA(),'Precision '!J338)</f>
        <v>#N/A</v>
      </c>
      <c r="AN336" s="209" t="e">
        <f>IF(OR(ISBLANK('Precision '!K338),M$2="N"),NA(),'Precision '!K338)</f>
        <v>#N/A</v>
      </c>
      <c r="AO336" s="209" t="e">
        <f>IF(OR(ISBLANK('Precision '!L338),N$2="N"),NA(),'Precision '!L338)</f>
        <v>#N/A</v>
      </c>
      <c r="AP336" s="209" t="e">
        <f>IF(OR(ISBLANK('Precision '!M338),O$2="N"),NA(),'Precision '!M338)</f>
        <v>#N/A</v>
      </c>
      <c r="AQ336" s="209" t="e">
        <f>IF(OR(ISBLANK('Precision '!N338),P$2="N"),NA(),'Precision '!N338)</f>
        <v>#N/A</v>
      </c>
      <c r="AR336" s="209" t="e">
        <f>IF(OR(ISBLANK('Precision '!O338),E$3="N"),NA(),'Precision '!O338)</f>
        <v>#N/A</v>
      </c>
      <c r="AS336" s="209" t="e">
        <f>IF(OR(ISBLANK('Precision '!P338),F$3="N"),NA(),'Precision '!P338)</f>
        <v>#N/A</v>
      </c>
      <c r="AT336" s="209" t="e">
        <f>IF(OR(ISBLANK('Precision '!Q338),G$3="N"),NA(),'Precision '!Q338)</f>
        <v>#N/A</v>
      </c>
      <c r="AU336" s="209" t="e">
        <f>IF(OR(ISBLANK('Precision '!R338),H$3="N"),NA(),'Precision '!R338)</f>
        <v>#N/A</v>
      </c>
      <c r="AV336" s="209" t="e">
        <f>IF(OR(ISBLANK('Precision '!S338),I$3="N"),NA(),'Precision '!S338)</f>
        <v>#N/A</v>
      </c>
      <c r="AW336" s="209" t="e">
        <f>IF(OR(ISBLANK('Precision '!T338),J$3="N"),NA(),'Precision '!T338)</f>
        <v>#N/A</v>
      </c>
      <c r="AX336" s="209" t="e">
        <f>IF(OR(ISBLANK('Precision '!U338),K$3="N"),NA(),'Precision '!U338)</f>
        <v>#N/A</v>
      </c>
      <c r="AY336" s="209" t="e">
        <f>IF(OR(ISBLANK('Precision '!V338),L$3="N"),NA(),'Precision '!V338)</f>
        <v>#N/A</v>
      </c>
      <c r="AZ336" s="209" t="e">
        <f>IF(OR(ISBLANK('Precision '!W338),M$3="N"),NA(),'Precision '!W338)</f>
        <v>#N/A</v>
      </c>
      <c r="BA336" s="209" t="e">
        <f>IF(OR(ISBLANK('Precision '!X338),N$3="N"),NA(),'Precision '!X338)</f>
        <v>#N/A</v>
      </c>
      <c r="BB336" s="209" t="e">
        <f>IF(OR(ISBLANK('Precision '!Y338),O$3="N"),NA(),'Precision '!Y338)</f>
        <v>#N/A</v>
      </c>
      <c r="BC336" s="209" t="e">
        <f>IF(OR(ISBLANK('Precision '!Z338),P$3="N"),NA(),'Precision '!Z338)</f>
        <v>#N/A</v>
      </c>
      <c r="BD336" s="204"/>
      <c r="BE336" s="204"/>
      <c r="BF336" s="204"/>
      <c r="BG336" s="204"/>
      <c r="BH336" s="204"/>
    </row>
    <row r="337" spans="1:60" x14ac:dyDescent="0.2">
      <c r="A337" s="204"/>
      <c r="B337" s="204"/>
      <c r="C337" s="204" t="str">
        <f>IF(AND(ISNUMBER('Precision '!C339),E$2="Y"),'Precision '!C339,"")</f>
        <v/>
      </c>
      <c r="D337" s="204" t="str">
        <f>IF(AND(ISNUMBER('Precision '!D339),F$2="Y"),'Precision '!D339,"")</f>
        <v/>
      </c>
      <c r="E337" s="204" t="str">
        <f>IF(AND(ISNUMBER('Precision '!E339),G$2="Y"),'Precision '!E339,"")</f>
        <v/>
      </c>
      <c r="F337" s="204" t="str">
        <f>IF(AND(ISNUMBER('Precision '!F339),H$2="Y"),'Precision '!F339,"")</f>
        <v/>
      </c>
      <c r="G337" s="204" t="str">
        <f>IF(AND(ISNUMBER('Precision '!G339),I$2="Y"),'Precision '!G339,"")</f>
        <v/>
      </c>
      <c r="H337" s="204" t="str">
        <f>IF(AND(ISNUMBER('Precision '!H339),J$2="Y"),'Precision '!H339,"")</f>
        <v/>
      </c>
      <c r="I337" s="204" t="str">
        <f>IF(AND(ISNUMBER('Precision '!I339),K$2="Y"),'Precision '!I339,"")</f>
        <v/>
      </c>
      <c r="J337" s="204" t="str">
        <f>IF(AND(ISNUMBER('Precision '!J339),L$2="Y"),'Precision '!J339,"")</f>
        <v/>
      </c>
      <c r="K337" s="204" t="str">
        <f>IF(AND(ISNUMBER('Precision '!K339),M$2="Y"),'Precision '!K339,"")</f>
        <v/>
      </c>
      <c r="L337" s="204" t="str">
        <f>IF(AND(ISNUMBER('Precision '!L339),N$2="Y"),'Precision '!L339,"")</f>
        <v/>
      </c>
      <c r="M337" s="204" t="str">
        <f>IF(AND(ISNUMBER('Precision '!M339),O$2="Y"),'Precision '!M339,"")</f>
        <v/>
      </c>
      <c r="N337" s="204" t="str">
        <f>IF(AND(ISNUMBER('Precision '!N339),P$2="Y"),'Precision '!N339,"")</f>
        <v/>
      </c>
      <c r="O337" s="204" t="str">
        <f>IF(AND(ISNUMBER('Precision '!O339),E$3="Y"),'Precision '!O339,"")</f>
        <v/>
      </c>
      <c r="P337" s="204" t="str">
        <f>IF(AND(ISNUMBER('Precision '!P339),F$3="Y"),'Precision '!P339,"")</f>
        <v/>
      </c>
      <c r="Q337" s="204" t="str">
        <f>IF(AND(ISNUMBER('Precision '!Q339),G$3="Y"),'Precision '!Q339,"")</f>
        <v/>
      </c>
      <c r="R337" s="204" t="str">
        <f>IF(AND(ISNUMBER('Precision '!R339),H$3="Y"),'Precision '!R339,"")</f>
        <v/>
      </c>
      <c r="S337" s="204" t="str">
        <f>IF(AND(ISNUMBER('Precision '!S339),I$3="Y"),'Precision '!S339,"")</f>
        <v/>
      </c>
      <c r="T337" s="204" t="str">
        <f>IF(AND(ISNUMBER('Precision '!T339),J$3="Y"),'Precision '!T339,"")</f>
        <v/>
      </c>
      <c r="U337" s="204" t="str">
        <f>IF(AND(ISNUMBER('Precision '!U339),K$3="Y"),'Precision '!U339,"")</f>
        <v/>
      </c>
      <c r="V337" s="204" t="str">
        <f>IF(AND(ISNUMBER('Precision '!V339),L$3="Y"),'Precision '!V339,"")</f>
        <v/>
      </c>
      <c r="W337" s="204" t="str">
        <f>IF(AND(ISNUMBER('Precision '!W339),M$3="Y"),'Precision '!W339,"")</f>
        <v/>
      </c>
      <c r="X337" s="204" t="str">
        <f>IF(AND(ISNUMBER('Precision '!X339),N$3="Y"),'Precision '!X339,"")</f>
        <v/>
      </c>
      <c r="Y337" s="204" t="str">
        <f>IF(AND(ISNUMBER('Precision '!Y339),O$3="Y"),'Precision '!Y339,"")</f>
        <v/>
      </c>
      <c r="Z337" s="204" t="str">
        <f>IF(AND(ISNUMBER('Precision '!Z339),P$3="Y"),'Precision '!Z339,"")</f>
        <v/>
      </c>
      <c r="AA337" s="204"/>
      <c r="AB337" s="204"/>
      <c r="AC337" s="204"/>
      <c r="AD337" s="204"/>
      <c r="AE337" s="300">
        <v>301</v>
      </c>
      <c r="AF337" s="209" t="e">
        <f>IF(OR(ISBLANK('Precision '!C339),E$2="N"),NA(),'Precision '!C339)</f>
        <v>#N/A</v>
      </c>
      <c r="AG337" s="209" t="e">
        <f>IF(OR(ISBLANK('Precision '!D339),F$2="N"),NA(),'Precision '!D339)</f>
        <v>#N/A</v>
      </c>
      <c r="AH337" s="209" t="e">
        <f>IF(OR(ISBLANK('Precision '!E339),G$2="N"),NA(),'Precision '!E339)</f>
        <v>#N/A</v>
      </c>
      <c r="AI337" s="209" t="e">
        <f>IF(OR(ISBLANK('Precision '!F339),H$2="N"),NA(),'Precision '!F339)</f>
        <v>#N/A</v>
      </c>
      <c r="AJ337" s="209" t="e">
        <f>IF(OR(ISBLANK('Precision '!G339),I$2="N"),NA(),'Precision '!G339)</f>
        <v>#N/A</v>
      </c>
      <c r="AK337" s="209" t="e">
        <f>IF(OR(ISBLANK('Precision '!H339),J$2="N"),NA(),'Precision '!H339)</f>
        <v>#N/A</v>
      </c>
      <c r="AL337" s="209" t="e">
        <f>IF(OR(ISBLANK('Precision '!I339),K$2="N"),NA(),'Precision '!I339)</f>
        <v>#N/A</v>
      </c>
      <c r="AM337" s="209" t="e">
        <f>IF(OR(ISBLANK('Precision '!J339),L$2="N"),NA(),'Precision '!J339)</f>
        <v>#N/A</v>
      </c>
      <c r="AN337" s="209" t="e">
        <f>IF(OR(ISBLANK('Precision '!K339),M$2="N"),NA(),'Precision '!K339)</f>
        <v>#N/A</v>
      </c>
      <c r="AO337" s="209" t="e">
        <f>IF(OR(ISBLANK('Precision '!L339),N$2="N"),NA(),'Precision '!L339)</f>
        <v>#N/A</v>
      </c>
      <c r="AP337" s="209" t="e">
        <f>IF(OR(ISBLANK('Precision '!M339),O$2="N"),NA(),'Precision '!M339)</f>
        <v>#N/A</v>
      </c>
      <c r="AQ337" s="209" t="e">
        <f>IF(OR(ISBLANK('Precision '!N339),P$2="N"),NA(),'Precision '!N339)</f>
        <v>#N/A</v>
      </c>
      <c r="AR337" s="209" t="e">
        <f>IF(OR(ISBLANK('Precision '!O339),E$3="N"),NA(),'Precision '!O339)</f>
        <v>#N/A</v>
      </c>
      <c r="AS337" s="209" t="e">
        <f>IF(OR(ISBLANK('Precision '!P339),F$3="N"),NA(),'Precision '!P339)</f>
        <v>#N/A</v>
      </c>
      <c r="AT337" s="209" t="e">
        <f>IF(OR(ISBLANK('Precision '!Q339),G$3="N"),NA(),'Precision '!Q339)</f>
        <v>#N/A</v>
      </c>
      <c r="AU337" s="209" t="e">
        <f>IF(OR(ISBLANK('Precision '!R339),H$3="N"),NA(),'Precision '!R339)</f>
        <v>#N/A</v>
      </c>
      <c r="AV337" s="209" t="e">
        <f>IF(OR(ISBLANK('Precision '!S339),I$3="N"),NA(),'Precision '!S339)</f>
        <v>#N/A</v>
      </c>
      <c r="AW337" s="209" t="e">
        <f>IF(OR(ISBLANK('Precision '!T339),J$3="N"),NA(),'Precision '!T339)</f>
        <v>#N/A</v>
      </c>
      <c r="AX337" s="209" t="e">
        <f>IF(OR(ISBLANK('Precision '!U339),K$3="N"),NA(),'Precision '!U339)</f>
        <v>#N/A</v>
      </c>
      <c r="AY337" s="209" t="e">
        <f>IF(OR(ISBLANK('Precision '!V339),L$3="N"),NA(),'Precision '!V339)</f>
        <v>#N/A</v>
      </c>
      <c r="AZ337" s="209" t="e">
        <f>IF(OR(ISBLANK('Precision '!W339),M$3="N"),NA(),'Precision '!W339)</f>
        <v>#N/A</v>
      </c>
      <c r="BA337" s="209" t="e">
        <f>IF(OR(ISBLANK('Precision '!X339),N$3="N"),NA(),'Precision '!X339)</f>
        <v>#N/A</v>
      </c>
      <c r="BB337" s="209" t="e">
        <f>IF(OR(ISBLANK('Precision '!Y339),O$3="N"),NA(),'Precision '!Y339)</f>
        <v>#N/A</v>
      </c>
      <c r="BC337" s="209" t="e">
        <f>IF(OR(ISBLANK('Precision '!Z339),P$3="N"),NA(),'Precision '!Z339)</f>
        <v>#N/A</v>
      </c>
      <c r="BD337" s="204"/>
      <c r="BE337" s="204"/>
      <c r="BF337" s="204"/>
      <c r="BG337" s="204"/>
      <c r="BH337" s="204"/>
    </row>
    <row r="338" spans="1:60" x14ac:dyDescent="0.2">
      <c r="A338" s="204"/>
      <c r="B338" s="204"/>
      <c r="C338" s="204" t="str">
        <f>IF(AND(ISNUMBER('Precision '!C340),E$2="Y"),'Precision '!C340,"")</f>
        <v/>
      </c>
      <c r="D338" s="204" t="str">
        <f>IF(AND(ISNUMBER('Precision '!D340),F$2="Y"),'Precision '!D340,"")</f>
        <v/>
      </c>
      <c r="E338" s="204" t="str">
        <f>IF(AND(ISNUMBER('Precision '!E340),G$2="Y"),'Precision '!E340,"")</f>
        <v/>
      </c>
      <c r="F338" s="204" t="str">
        <f>IF(AND(ISNUMBER('Precision '!F340),H$2="Y"),'Precision '!F340,"")</f>
        <v/>
      </c>
      <c r="G338" s="204" t="str">
        <f>IF(AND(ISNUMBER('Precision '!G340),I$2="Y"),'Precision '!G340,"")</f>
        <v/>
      </c>
      <c r="H338" s="204" t="str">
        <f>IF(AND(ISNUMBER('Precision '!H340),J$2="Y"),'Precision '!H340,"")</f>
        <v/>
      </c>
      <c r="I338" s="204" t="str">
        <f>IF(AND(ISNUMBER('Precision '!I340),K$2="Y"),'Precision '!I340,"")</f>
        <v/>
      </c>
      <c r="J338" s="204" t="str">
        <f>IF(AND(ISNUMBER('Precision '!J340),L$2="Y"),'Precision '!J340,"")</f>
        <v/>
      </c>
      <c r="K338" s="204" t="str">
        <f>IF(AND(ISNUMBER('Precision '!K340),M$2="Y"),'Precision '!K340,"")</f>
        <v/>
      </c>
      <c r="L338" s="204" t="str">
        <f>IF(AND(ISNUMBER('Precision '!L340),N$2="Y"),'Precision '!L340,"")</f>
        <v/>
      </c>
      <c r="M338" s="204" t="str">
        <f>IF(AND(ISNUMBER('Precision '!M340),O$2="Y"),'Precision '!M340,"")</f>
        <v/>
      </c>
      <c r="N338" s="204" t="str">
        <f>IF(AND(ISNUMBER('Precision '!N340),P$2="Y"),'Precision '!N340,"")</f>
        <v/>
      </c>
      <c r="O338" s="204" t="str">
        <f>IF(AND(ISNUMBER('Precision '!O340),E$3="Y"),'Precision '!O340,"")</f>
        <v/>
      </c>
      <c r="P338" s="204" t="str">
        <f>IF(AND(ISNUMBER('Precision '!P340),F$3="Y"),'Precision '!P340,"")</f>
        <v/>
      </c>
      <c r="Q338" s="204" t="str">
        <f>IF(AND(ISNUMBER('Precision '!Q340),G$3="Y"),'Precision '!Q340,"")</f>
        <v/>
      </c>
      <c r="R338" s="204" t="str">
        <f>IF(AND(ISNUMBER('Precision '!R340),H$3="Y"),'Precision '!R340,"")</f>
        <v/>
      </c>
      <c r="S338" s="204" t="str">
        <f>IF(AND(ISNUMBER('Precision '!S340),I$3="Y"),'Precision '!S340,"")</f>
        <v/>
      </c>
      <c r="T338" s="204" t="str">
        <f>IF(AND(ISNUMBER('Precision '!T340),J$3="Y"),'Precision '!T340,"")</f>
        <v/>
      </c>
      <c r="U338" s="204" t="str">
        <f>IF(AND(ISNUMBER('Precision '!U340),K$3="Y"),'Precision '!U340,"")</f>
        <v/>
      </c>
      <c r="V338" s="204" t="str">
        <f>IF(AND(ISNUMBER('Precision '!V340),L$3="Y"),'Precision '!V340,"")</f>
        <v/>
      </c>
      <c r="W338" s="204" t="str">
        <f>IF(AND(ISNUMBER('Precision '!W340),M$3="Y"),'Precision '!W340,"")</f>
        <v/>
      </c>
      <c r="X338" s="204" t="str">
        <f>IF(AND(ISNUMBER('Precision '!X340),N$3="Y"),'Precision '!X340,"")</f>
        <v/>
      </c>
      <c r="Y338" s="204" t="str">
        <f>IF(AND(ISNUMBER('Precision '!Y340),O$3="Y"),'Precision '!Y340,"")</f>
        <v/>
      </c>
      <c r="Z338" s="204" t="str">
        <f>IF(AND(ISNUMBER('Precision '!Z340),P$3="Y"),'Precision '!Z340,"")</f>
        <v/>
      </c>
      <c r="AA338" s="204"/>
      <c r="AB338" s="204"/>
      <c r="AC338" s="204"/>
      <c r="AD338" s="204"/>
      <c r="AE338" s="300">
        <v>302</v>
      </c>
      <c r="AF338" s="209" t="e">
        <f>IF(OR(ISBLANK('Precision '!C340),E$2="N"),NA(),'Precision '!C340)</f>
        <v>#N/A</v>
      </c>
      <c r="AG338" s="209" t="e">
        <f>IF(OR(ISBLANK('Precision '!D340),F$2="N"),NA(),'Precision '!D340)</f>
        <v>#N/A</v>
      </c>
      <c r="AH338" s="209" t="e">
        <f>IF(OR(ISBLANK('Precision '!E340),G$2="N"),NA(),'Precision '!E340)</f>
        <v>#N/A</v>
      </c>
      <c r="AI338" s="209" t="e">
        <f>IF(OR(ISBLANK('Precision '!F340),H$2="N"),NA(),'Precision '!F340)</f>
        <v>#N/A</v>
      </c>
      <c r="AJ338" s="209" t="e">
        <f>IF(OR(ISBLANK('Precision '!G340),I$2="N"),NA(),'Precision '!G340)</f>
        <v>#N/A</v>
      </c>
      <c r="AK338" s="209" t="e">
        <f>IF(OR(ISBLANK('Precision '!H340),J$2="N"),NA(),'Precision '!H340)</f>
        <v>#N/A</v>
      </c>
      <c r="AL338" s="209" t="e">
        <f>IF(OR(ISBLANK('Precision '!I340),K$2="N"),NA(),'Precision '!I340)</f>
        <v>#N/A</v>
      </c>
      <c r="AM338" s="209" t="e">
        <f>IF(OR(ISBLANK('Precision '!J340),L$2="N"),NA(),'Precision '!J340)</f>
        <v>#N/A</v>
      </c>
      <c r="AN338" s="209" t="e">
        <f>IF(OR(ISBLANK('Precision '!K340),M$2="N"),NA(),'Precision '!K340)</f>
        <v>#N/A</v>
      </c>
      <c r="AO338" s="209" t="e">
        <f>IF(OR(ISBLANK('Precision '!L340),N$2="N"),NA(),'Precision '!L340)</f>
        <v>#N/A</v>
      </c>
      <c r="AP338" s="209" t="e">
        <f>IF(OR(ISBLANK('Precision '!M340),O$2="N"),NA(),'Precision '!M340)</f>
        <v>#N/A</v>
      </c>
      <c r="AQ338" s="209" t="e">
        <f>IF(OR(ISBLANK('Precision '!N340),P$2="N"),NA(),'Precision '!N340)</f>
        <v>#N/A</v>
      </c>
      <c r="AR338" s="209" t="e">
        <f>IF(OR(ISBLANK('Precision '!O340),E$3="N"),NA(),'Precision '!O340)</f>
        <v>#N/A</v>
      </c>
      <c r="AS338" s="209" t="e">
        <f>IF(OR(ISBLANK('Precision '!P340),F$3="N"),NA(),'Precision '!P340)</f>
        <v>#N/A</v>
      </c>
      <c r="AT338" s="209" t="e">
        <f>IF(OR(ISBLANK('Precision '!Q340),G$3="N"),NA(),'Precision '!Q340)</f>
        <v>#N/A</v>
      </c>
      <c r="AU338" s="209" t="e">
        <f>IF(OR(ISBLANK('Precision '!R340),H$3="N"),NA(),'Precision '!R340)</f>
        <v>#N/A</v>
      </c>
      <c r="AV338" s="209" t="e">
        <f>IF(OR(ISBLANK('Precision '!S340),I$3="N"),NA(),'Precision '!S340)</f>
        <v>#N/A</v>
      </c>
      <c r="AW338" s="209" t="e">
        <f>IF(OR(ISBLANK('Precision '!T340),J$3="N"),NA(),'Precision '!T340)</f>
        <v>#N/A</v>
      </c>
      <c r="AX338" s="209" t="e">
        <f>IF(OR(ISBLANK('Precision '!U340),K$3="N"),NA(),'Precision '!U340)</f>
        <v>#N/A</v>
      </c>
      <c r="AY338" s="209" t="e">
        <f>IF(OR(ISBLANK('Precision '!V340),L$3="N"),NA(),'Precision '!V340)</f>
        <v>#N/A</v>
      </c>
      <c r="AZ338" s="209" t="e">
        <f>IF(OR(ISBLANK('Precision '!W340),M$3="N"),NA(),'Precision '!W340)</f>
        <v>#N/A</v>
      </c>
      <c r="BA338" s="209" t="e">
        <f>IF(OR(ISBLANK('Precision '!X340),N$3="N"),NA(),'Precision '!X340)</f>
        <v>#N/A</v>
      </c>
      <c r="BB338" s="209" t="e">
        <f>IF(OR(ISBLANK('Precision '!Y340),O$3="N"),NA(),'Precision '!Y340)</f>
        <v>#N/A</v>
      </c>
      <c r="BC338" s="209" t="e">
        <f>IF(OR(ISBLANK('Precision '!Z340),P$3="N"),NA(),'Precision '!Z340)</f>
        <v>#N/A</v>
      </c>
      <c r="BD338" s="204"/>
      <c r="BE338" s="204"/>
      <c r="BF338" s="204"/>
      <c r="BG338" s="204"/>
      <c r="BH338" s="204"/>
    </row>
    <row r="339" spans="1:60" x14ac:dyDescent="0.2">
      <c r="A339" s="204"/>
      <c r="B339" s="204"/>
      <c r="C339" s="204" t="str">
        <f>IF(AND(ISNUMBER('Precision '!C341),E$2="Y"),'Precision '!C341,"")</f>
        <v/>
      </c>
      <c r="D339" s="204" t="str">
        <f>IF(AND(ISNUMBER('Precision '!D341),F$2="Y"),'Precision '!D341,"")</f>
        <v/>
      </c>
      <c r="E339" s="204" t="str">
        <f>IF(AND(ISNUMBER('Precision '!E341),G$2="Y"),'Precision '!E341,"")</f>
        <v/>
      </c>
      <c r="F339" s="204" t="str">
        <f>IF(AND(ISNUMBER('Precision '!F341),H$2="Y"),'Precision '!F341,"")</f>
        <v/>
      </c>
      <c r="G339" s="204" t="str">
        <f>IF(AND(ISNUMBER('Precision '!G341),I$2="Y"),'Precision '!G341,"")</f>
        <v/>
      </c>
      <c r="H339" s="204" t="str">
        <f>IF(AND(ISNUMBER('Precision '!H341),J$2="Y"),'Precision '!H341,"")</f>
        <v/>
      </c>
      <c r="I339" s="204" t="str">
        <f>IF(AND(ISNUMBER('Precision '!I341),K$2="Y"),'Precision '!I341,"")</f>
        <v/>
      </c>
      <c r="J339" s="204" t="str">
        <f>IF(AND(ISNUMBER('Precision '!J341),L$2="Y"),'Precision '!J341,"")</f>
        <v/>
      </c>
      <c r="K339" s="204" t="str">
        <f>IF(AND(ISNUMBER('Precision '!K341),M$2="Y"),'Precision '!K341,"")</f>
        <v/>
      </c>
      <c r="L339" s="204" t="str">
        <f>IF(AND(ISNUMBER('Precision '!L341),N$2="Y"),'Precision '!L341,"")</f>
        <v/>
      </c>
      <c r="M339" s="204" t="str">
        <f>IF(AND(ISNUMBER('Precision '!M341),O$2="Y"),'Precision '!M341,"")</f>
        <v/>
      </c>
      <c r="N339" s="204" t="str">
        <f>IF(AND(ISNUMBER('Precision '!N341),P$2="Y"),'Precision '!N341,"")</f>
        <v/>
      </c>
      <c r="O339" s="204" t="str">
        <f>IF(AND(ISNUMBER('Precision '!O341),E$3="Y"),'Precision '!O341,"")</f>
        <v/>
      </c>
      <c r="P339" s="204" t="str">
        <f>IF(AND(ISNUMBER('Precision '!P341),F$3="Y"),'Precision '!P341,"")</f>
        <v/>
      </c>
      <c r="Q339" s="204" t="str">
        <f>IF(AND(ISNUMBER('Precision '!Q341),G$3="Y"),'Precision '!Q341,"")</f>
        <v/>
      </c>
      <c r="R339" s="204" t="str">
        <f>IF(AND(ISNUMBER('Precision '!R341),H$3="Y"),'Precision '!R341,"")</f>
        <v/>
      </c>
      <c r="S339" s="204" t="str">
        <f>IF(AND(ISNUMBER('Precision '!S341),I$3="Y"),'Precision '!S341,"")</f>
        <v/>
      </c>
      <c r="T339" s="204" t="str">
        <f>IF(AND(ISNUMBER('Precision '!T341),J$3="Y"),'Precision '!T341,"")</f>
        <v/>
      </c>
      <c r="U339" s="204" t="str">
        <f>IF(AND(ISNUMBER('Precision '!U341),K$3="Y"),'Precision '!U341,"")</f>
        <v/>
      </c>
      <c r="V339" s="204" t="str">
        <f>IF(AND(ISNUMBER('Precision '!V341),L$3="Y"),'Precision '!V341,"")</f>
        <v/>
      </c>
      <c r="W339" s="204" t="str">
        <f>IF(AND(ISNUMBER('Precision '!W341),M$3="Y"),'Precision '!W341,"")</f>
        <v/>
      </c>
      <c r="X339" s="204" t="str">
        <f>IF(AND(ISNUMBER('Precision '!X341),N$3="Y"),'Precision '!X341,"")</f>
        <v/>
      </c>
      <c r="Y339" s="204" t="str">
        <f>IF(AND(ISNUMBER('Precision '!Y341),O$3="Y"),'Precision '!Y341,"")</f>
        <v/>
      </c>
      <c r="Z339" s="204" t="str">
        <f>IF(AND(ISNUMBER('Precision '!Z341),P$3="Y"),'Precision '!Z341,"")</f>
        <v/>
      </c>
      <c r="AA339" s="204"/>
      <c r="AB339" s="204"/>
      <c r="AC339" s="204"/>
      <c r="AD339" s="204"/>
      <c r="AE339" s="300">
        <v>303</v>
      </c>
      <c r="AF339" s="209" t="e">
        <f>IF(OR(ISBLANK('Precision '!C341),E$2="N"),NA(),'Precision '!C341)</f>
        <v>#N/A</v>
      </c>
      <c r="AG339" s="209" t="e">
        <f>IF(OR(ISBLANK('Precision '!D341),F$2="N"),NA(),'Precision '!D341)</f>
        <v>#N/A</v>
      </c>
      <c r="AH339" s="209" t="e">
        <f>IF(OR(ISBLANK('Precision '!E341),G$2="N"),NA(),'Precision '!E341)</f>
        <v>#N/A</v>
      </c>
      <c r="AI339" s="209" t="e">
        <f>IF(OR(ISBLANK('Precision '!F341),H$2="N"),NA(),'Precision '!F341)</f>
        <v>#N/A</v>
      </c>
      <c r="AJ339" s="209" t="e">
        <f>IF(OR(ISBLANK('Precision '!G341),I$2="N"),NA(),'Precision '!G341)</f>
        <v>#N/A</v>
      </c>
      <c r="AK339" s="209" t="e">
        <f>IF(OR(ISBLANK('Precision '!H341),J$2="N"),NA(),'Precision '!H341)</f>
        <v>#N/A</v>
      </c>
      <c r="AL339" s="209" t="e">
        <f>IF(OR(ISBLANK('Precision '!I341),K$2="N"),NA(),'Precision '!I341)</f>
        <v>#N/A</v>
      </c>
      <c r="AM339" s="209" t="e">
        <f>IF(OR(ISBLANK('Precision '!J341),L$2="N"),NA(),'Precision '!J341)</f>
        <v>#N/A</v>
      </c>
      <c r="AN339" s="209" t="e">
        <f>IF(OR(ISBLANK('Precision '!K341),M$2="N"),NA(),'Precision '!K341)</f>
        <v>#N/A</v>
      </c>
      <c r="AO339" s="209" t="e">
        <f>IF(OR(ISBLANK('Precision '!L341),N$2="N"),NA(),'Precision '!L341)</f>
        <v>#N/A</v>
      </c>
      <c r="AP339" s="209" t="e">
        <f>IF(OR(ISBLANK('Precision '!M341),O$2="N"),NA(),'Precision '!M341)</f>
        <v>#N/A</v>
      </c>
      <c r="AQ339" s="209" t="e">
        <f>IF(OR(ISBLANK('Precision '!N341),P$2="N"),NA(),'Precision '!N341)</f>
        <v>#N/A</v>
      </c>
      <c r="AR339" s="209" t="e">
        <f>IF(OR(ISBLANK('Precision '!O341),E$3="N"),NA(),'Precision '!O341)</f>
        <v>#N/A</v>
      </c>
      <c r="AS339" s="209" t="e">
        <f>IF(OR(ISBLANK('Precision '!P341),F$3="N"),NA(),'Precision '!P341)</f>
        <v>#N/A</v>
      </c>
      <c r="AT339" s="209" t="e">
        <f>IF(OR(ISBLANK('Precision '!Q341),G$3="N"),NA(),'Precision '!Q341)</f>
        <v>#N/A</v>
      </c>
      <c r="AU339" s="209" t="e">
        <f>IF(OR(ISBLANK('Precision '!R341),H$3="N"),NA(),'Precision '!R341)</f>
        <v>#N/A</v>
      </c>
      <c r="AV339" s="209" t="e">
        <f>IF(OR(ISBLANK('Precision '!S341),I$3="N"),NA(),'Precision '!S341)</f>
        <v>#N/A</v>
      </c>
      <c r="AW339" s="209" t="e">
        <f>IF(OR(ISBLANK('Precision '!T341),J$3="N"),NA(),'Precision '!T341)</f>
        <v>#N/A</v>
      </c>
      <c r="AX339" s="209" t="e">
        <f>IF(OR(ISBLANK('Precision '!U341),K$3="N"),NA(),'Precision '!U341)</f>
        <v>#N/A</v>
      </c>
      <c r="AY339" s="209" t="e">
        <f>IF(OR(ISBLANK('Precision '!V341),L$3="N"),NA(),'Precision '!V341)</f>
        <v>#N/A</v>
      </c>
      <c r="AZ339" s="209" t="e">
        <f>IF(OR(ISBLANK('Precision '!W341),M$3="N"),NA(),'Precision '!W341)</f>
        <v>#N/A</v>
      </c>
      <c r="BA339" s="209" t="e">
        <f>IF(OR(ISBLANK('Precision '!X341),N$3="N"),NA(),'Precision '!X341)</f>
        <v>#N/A</v>
      </c>
      <c r="BB339" s="209" t="e">
        <f>IF(OR(ISBLANK('Precision '!Y341),O$3="N"),NA(),'Precision '!Y341)</f>
        <v>#N/A</v>
      </c>
      <c r="BC339" s="209" t="e">
        <f>IF(OR(ISBLANK('Precision '!Z341),P$3="N"),NA(),'Precision '!Z341)</f>
        <v>#N/A</v>
      </c>
      <c r="BD339" s="204"/>
      <c r="BE339" s="204"/>
      <c r="BF339" s="204"/>
      <c r="BG339" s="204"/>
      <c r="BH339" s="204"/>
    </row>
    <row r="340" spans="1:60" x14ac:dyDescent="0.2">
      <c r="A340" s="204"/>
      <c r="B340" s="204"/>
      <c r="C340" s="204" t="str">
        <f>IF(AND(ISNUMBER('Precision '!C342),E$2="Y"),'Precision '!C342,"")</f>
        <v/>
      </c>
      <c r="D340" s="204" t="str">
        <f>IF(AND(ISNUMBER('Precision '!D342),F$2="Y"),'Precision '!D342,"")</f>
        <v/>
      </c>
      <c r="E340" s="204" t="str">
        <f>IF(AND(ISNUMBER('Precision '!E342),G$2="Y"),'Precision '!E342,"")</f>
        <v/>
      </c>
      <c r="F340" s="204" t="str">
        <f>IF(AND(ISNUMBER('Precision '!F342),H$2="Y"),'Precision '!F342,"")</f>
        <v/>
      </c>
      <c r="G340" s="204" t="str">
        <f>IF(AND(ISNUMBER('Precision '!G342),I$2="Y"),'Precision '!G342,"")</f>
        <v/>
      </c>
      <c r="H340" s="204" t="str">
        <f>IF(AND(ISNUMBER('Precision '!H342),J$2="Y"),'Precision '!H342,"")</f>
        <v/>
      </c>
      <c r="I340" s="204" t="str">
        <f>IF(AND(ISNUMBER('Precision '!I342),K$2="Y"),'Precision '!I342,"")</f>
        <v/>
      </c>
      <c r="J340" s="204" t="str">
        <f>IF(AND(ISNUMBER('Precision '!J342),L$2="Y"),'Precision '!J342,"")</f>
        <v/>
      </c>
      <c r="K340" s="204" t="str">
        <f>IF(AND(ISNUMBER('Precision '!K342),M$2="Y"),'Precision '!K342,"")</f>
        <v/>
      </c>
      <c r="L340" s="204" t="str">
        <f>IF(AND(ISNUMBER('Precision '!L342),N$2="Y"),'Precision '!L342,"")</f>
        <v/>
      </c>
      <c r="M340" s="204" t="str">
        <f>IF(AND(ISNUMBER('Precision '!M342),O$2="Y"),'Precision '!M342,"")</f>
        <v/>
      </c>
      <c r="N340" s="204" t="str">
        <f>IF(AND(ISNUMBER('Precision '!N342),P$2="Y"),'Precision '!N342,"")</f>
        <v/>
      </c>
      <c r="O340" s="204" t="str">
        <f>IF(AND(ISNUMBER('Precision '!O342),E$3="Y"),'Precision '!O342,"")</f>
        <v/>
      </c>
      <c r="P340" s="204" t="str">
        <f>IF(AND(ISNUMBER('Precision '!P342),F$3="Y"),'Precision '!P342,"")</f>
        <v/>
      </c>
      <c r="Q340" s="204" t="str">
        <f>IF(AND(ISNUMBER('Precision '!Q342),G$3="Y"),'Precision '!Q342,"")</f>
        <v/>
      </c>
      <c r="R340" s="204" t="str">
        <f>IF(AND(ISNUMBER('Precision '!R342),H$3="Y"),'Precision '!R342,"")</f>
        <v/>
      </c>
      <c r="S340" s="204" t="str">
        <f>IF(AND(ISNUMBER('Precision '!S342),I$3="Y"),'Precision '!S342,"")</f>
        <v/>
      </c>
      <c r="T340" s="204" t="str">
        <f>IF(AND(ISNUMBER('Precision '!T342),J$3="Y"),'Precision '!T342,"")</f>
        <v/>
      </c>
      <c r="U340" s="204" t="str">
        <f>IF(AND(ISNUMBER('Precision '!U342),K$3="Y"),'Precision '!U342,"")</f>
        <v/>
      </c>
      <c r="V340" s="204" t="str">
        <f>IF(AND(ISNUMBER('Precision '!V342),L$3="Y"),'Precision '!V342,"")</f>
        <v/>
      </c>
      <c r="W340" s="204" t="str">
        <f>IF(AND(ISNUMBER('Precision '!W342),M$3="Y"),'Precision '!W342,"")</f>
        <v/>
      </c>
      <c r="X340" s="204" t="str">
        <f>IF(AND(ISNUMBER('Precision '!X342),N$3="Y"),'Precision '!X342,"")</f>
        <v/>
      </c>
      <c r="Y340" s="204" t="str">
        <f>IF(AND(ISNUMBER('Precision '!Y342),O$3="Y"),'Precision '!Y342,"")</f>
        <v/>
      </c>
      <c r="Z340" s="204" t="str">
        <f>IF(AND(ISNUMBER('Precision '!Z342),P$3="Y"),'Precision '!Z342,"")</f>
        <v/>
      </c>
      <c r="AA340" s="204"/>
      <c r="AB340" s="204"/>
      <c r="AC340" s="204"/>
      <c r="AD340" s="204"/>
      <c r="AE340" s="300">
        <v>304</v>
      </c>
      <c r="AF340" s="209" t="e">
        <f>IF(OR(ISBLANK('Precision '!C342),E$2="N"),NA(),'Precision '!C342)</f>
        <v>#N/A</v>
      </c>
      <c r="AG340" s="209" t="e">
        <f>IF(OR(ISBLANK('Precision '!D342),F$2="N"),NA(),'Precision '!D342)</f>
        <v>#N/A</v>
      </c>
      <c r="AH340" s="209" t="e">
        <f>IF(OR(ISBLANK('Precision '!E342),G$2="N"),NA(),'Precision '!E342)</f>
        <v>#N/A</v>
      </c>
      <c r="AI340" s="209" t="e">
        <f>IF(OR(ISBLANK('Precision '!F342),H$2="N"),NA(),'Precision '!F342)</f>
        <v>#N/A</v>
      </c>
      <c r="AJ340" s="209" t="e">
        <f>IF(OR(ISBLANK('Precision '!G342),I$2="N"),NA(),'Precision '!G342)</f>
        <v>#N/A</v>
      </c>
      <c r="AK340" s="209" t="e">
        <f>IF(OR(ISBLANK('Precision '!H342),J$2="N"),NA(),'Precision '!H342)</f>
        <v>#N/A</v>
      </c>
      <c r="AL340" s="209" t="e">
        <f>IF(OR(ISBLANK('Precision '!I342),K$2="N"),NA(),'Precision '!I342)</f>
        <v>#N/A</v>
      </c>
      <c r="AM340" s="209" t="e">
        <f>IF(OR(ISBLANK('Precision '!J342),L$2="N"),NA(),'Precision '!J342)</f>
        <v>#N/A</v>
      </c>
      <c r="AN340" s="209" t="e">
        <f>IF(OR(ISBLANK('Precision '!K342),M$2="N"),NA(),'Precision '!K342)</f>
        <v>#N/A</v>
      </c>
      <c r="AO340" s="209" t="e">
        <f>IF(OR(ISBLANK('Precision '!L342),N$2="N"),NA(),'Precision '!L342)</f>
        <v>#N/A</v>
      </c>
      <c r="AP340" s="209" t="e">
        <f>IF(OR(ISBLANK('Precision '!M342),O$2="N"),NA(),'Precision '!M342)</f>
        <v>#N/A</v>
      </c>
      <c r="AQ340" s="209" t="e">
        <f>IF(OR(ISBLANK('Precision '!N342),P$2="N"),NA(),'Precision '!N342)</f>
        <v>#N/A</v>
      </c>
      <c r="AR340" s="209" t="e">
        <f>IF(OR(ISBLANK('Precision '!O342),E$3="N"),NA(),'Precision '!O342)</f>
        <v>#N/A</v>
      </c>
      <c r="AS340" s="209" t="e">
        <f>IF(OR(ISBLANK('Precision '!P342),F$3="N"),NA(),'Precision '!P342)</f>
        <v>#N/A</v>
      </c>
      <c r="AT340" s="209" t="e">
        <f>IF(OR(ISBLANK('Precision '!Q342),G$3="N"),NA(),'Precision '!Q342)</f>
        <v>#N/A</v>
      </c>
      <c r="AU340" s="209" t="e">
        <f>IF(OR(ISBLANK('Precision '!R342),H$3="N"),NA(),'Precision '!R342)</f>
        <v>#N/A</v>
      </c>
      <c r="AV340" s="209" t="e">
        <f>IF(OR(ISBLANK('Precision '!S342),I$3="N"),NA(),'Precision '!S342)</f>
        <v>#N/A</v>
      </c>
      <c r="AW340" s="209" t="e">
        <f>IF(OR(ISBLANK('Precision '!T342),J$3="N"),NA(),'Precision '!T342)</f>
        <v>#N/A</v>
      </c>
      <c r="AX340" s="209" t="e">
        <f>IF(OR(ISBLANK('Precision '!U342),K$3="N"),NA(),'Precision '!U342)</f>
        <v>#N/A</v>
      </c>
      <c r="AY340" s="209" t="e">
        <f>IF(OR(ISBLANK('Precision '!V342),L$3="N"),NA(),'Precision '!V342)</f>
        <v>#N/A</v>
      </c>
      <c r="AZ340" s="209" t="e">
        <f>IF(OR(ISBLANK('Precision '!W342),M$3="N"),NA(),'Precision '!W342)</f>
        <v>#N/A</v>
      </c>
      <c r="BA340" s="209" t="e">
        <f>IF(OR(ISBLANK('Precision '!X342),N$3="N"),NA(),'Precision '!X342)</f>
        <v>#N/A</v>
      </c>
      <c r="BB340" s="209" t="e">
        <f>IF(OR(ISBLANK('Precision '!Y342),O$3="N"),NA(),'Precision '!Y342)</f>
        <v>#N/A</v>
      </c>
      <c r="BC340" s="209" t="e">
        <f>IF(OR(ISBLANK('Precision '!Z342),P$3="N"),NA(),'Precision '!Z342)</f>
        <v>#N/A</v>
      </c>
      <c r="BD340" s="204"/>
      <c r="BE340" s="204"/>
      <c r="BF340" s="204"/>
      <c r="BG340" s="204"/>
      <c r="BH340" s="204"/>
    </row>
    <row r="341" spans="1:60" x14ac:dyDescent="0.2">
      <c r="A341" s="204"/>
      <c r="B341" s="204"/>
      <c r="C341" s="204" t="str">
        <f>IF(AND(ISNUMBER('Precision '!C343),E$2="Y"),'Precision '!C343,"")</f>
        <v/>
      </c>
      <c r="D341" s="204" t="str">
        <f>IF(AND(ISNUMBER('Precision '!D343),F$2="Y"),'Precision '!D343,"")</f>
        <v/>
      </c>
      <c r="E341" s="204" t="str">
        <f>IF(AND(ISNUMBER('Precision '!E343),G$2="Y"),'Precision '!E343,"")</f>
        <v/>
      </c>
      <c r="F341" s="204" t="str">
        <f>IF(AND(ISNUMBER('Precision '!F343),H$2="Y"),'Precision '!F343,"")</f>
        <v/>
      </c>
      <c r="G341" s="204" t="str">
        <f>IF(AND(ISNUMBER('Precision '!G343),I$2="Y"),'Precision '!G343,"")</f>
        <v/>
      </c>
      <c r="H341" s="204" t="str">
        <f>IF(AND(ISNUMBER('Precision '!H343),J$2="Y"),'Precision '!H343,"")</f>
        <v/>
      </c>
      <c r="I341" s="204" t="str">
        <f>IF(AND(ISNUMBER('Precision '!I343),K$2="Y"),'Precision '!I343,"")</f>
        <v/>
      </c>
      <c r="J341" s="204" t="str">
        <f>IF(AND(ISNUMBER('Precision '!J343),L$2="Y"),'Precision '!J343,"")</f>
        <v/>
      </c>
      <c r="K341" s="204" t="str">
        <f>IF(AND(ISNUMBER('Precision '!K343),M$2="Y"),'Precision '!K343,"")</f>
        <v/>
      </c>
      <c r="L341" s="204" t="str">
        <f>IF(AND(ISNUMBER('Precision '!L343),N$2="Y"),'Precision '!L343,"")</f>
        <v/>
      </c>
      <c r="M341" s="204" t="str">
        <f>IF(AND(ISNUMBER('Precision '!M343),O$2="Y"),'Precision '!M343,"")</f>
        <v/>
      </c>
      <c r="N341" s="204" t="str">
        <f>IF(AND(ISNUMBER('Precision '!N343),P$2="Y"),'Precision '!N343,"")</f>
        <v/>
      </c>
      <c r="O341" s="204" t="str">
        <f>IF(AND(ISNUMBER('Precision '!O343),E$3="Y"),'Precision '!O343,"")</f>
        <v/>
      </c>
      <c r="P341" s="204" t="str">
        <f>IF(AND(ISNUMBER('Precision '!P343),F$3="Y"),'Precision '!P343,"")</f>
        <v/>
      </c>
      <c r="Q341" s="204" t="str">
        <f>IF(AND(ISNUMBER('Precision '!Q343),G$3="Y"),'Precision '!Q343,"")</f>
        <v/>
      </c>
      <c r="R341" s="204" t="str">
        <f>IF(AND(ISNUMBER('Precision '!R343),H$3="Y"),'Precision '!R343,"")</f>
        <v/>
      </c>
      <c r="S341" s="204" t="str">
        <f>IF(AND(ISNUMBER('Precision '!S343),I$3="Y"),'Precision '!S343,"")</f>
        <v/>
      </c>
      <c r="T341" s="204" t="str">
        <f>IF(AND(ISNUMBER('Precision '!T343),J$3="Y"),'Precision '!T343,"")</f>
        <v/>
      </c>
      <c r="U341" s="204" t="str">
        <f>IF(AND(ISNUMBER('Precision '!U343),K$3="Y"),'Precision '!U343,"")</f>
        <v/>
      </c>
      <c r="V341" s="204" t="str">
        <f>IF(AND(ISNUMBER('Precision '!V343),L$3="Y"),'Precision '!V343,"")</f>
        <v/>
      </c>
      <c r="W341" s="204" t="str">
        <f>IF(AND(ISNUMBER('Precision '!W343),M$3="Y"),'Precision '!W343,"")</f>
        <v/>
      </c>
      <c r="X341" s="204" t="str">
        <f>IF(AND(ISNUMBER('Precision '!X343),N$3="Y"),'Precision '!X343,"")</f>
        <v/>
      </c>
      <c r="Y341" s="204" t="str">
        <f>IF(AND(ISNUMBER('Precision '!Y343),O$3="Y"),'Precision '!Y343,"")</f>
        <v/>
      </c>
      <c r="Z341" s="204" t="str">
        <f>IF(AND(ISNUMBER('Precision '!Z343),P$3="Y"),'Precision '!Z343,"")</f>
        <v/>
      </c>
      <c r="AA341" s="204"/>
      <c r="AB341" s="204"/>
      <c r="AC341" s="204"/>
      <c r="AD341" s="204"/>
      <c r="AE341" s="300">
        <v>305</v>
      </c>
      <c r="AF341" s="209" t="e">
        <f>IF(OR(ISBLANK('Precision '!C343),E$2="N"),NA(),'Precision '!C343)</f>
        <v>#N/A</v>
      </c>
      <c r="AG341" s="209" t="e">
        <f>IF(OR(ISBLANK('Precision '!D343),F$2="N"),NA(),'Precision '!D343)</f>
        <v>#N/A</v>
      </c>
      <c r="AH341" s="209" t="e">
        <f>IF(OR(ISBLANK('Precision '!E343),G$2="N"),NA(),'Precision '!E343)</f>
        <v>#N/A</v>
      </c>
      <c r="AI341" s="209" t="e">
        <f>IF(OR(ISBLANK('Precision '!F343),H$2="N"),NA(),'Precision '!F343)</f>
        <v>#N/A</v>
      </c>
      <c r="AJ341" s="209" t="e">
        <f>IF(OR(ISBLANK('Precision '!G343),I$2="N"),NA(),'Precision '!G343)</f>
        <v>#N/A</v>
      </c>
      <c r="AK341" s="209" t="e">
        <f>IF(OR(ISBLANK('Precision '!H343),J$2="N"),NA(),'Precision '!H343)</f>
        <v>#N/A</v>
      </c>
      <c r="AL341" s="209" t="e">
        <f>IF(OR(ISBLANK('Precision '!I343),K$2="N"),NA(),'Precision '!I343)</f>
        <v>#N/A</v>
      </c>
      <c r="AM341" s="209" t="e">
        <f>IF(OR(ISBLANK('Precision '!J343),L$2="N"),NA(),'Precision '!J343)</f>
        <v>#N/A</v>
      </c>
      <c r="AN341" s="209" t="e">
        <f>IF(OR(ISBLANK('Precision '!K343),M$2="N"),NA(),'Precision '!K343)</f>
        <v>#N/A</v>
      </c>
      <c r="AO341" s="209" t="e">
        <f>IF(OR(ISBLANK('Precision '!L343),N$2="N"),NA(),'Precision '!L343)</f>
        <v>#N/A</v>
      </c>
      <c r="AP341" s="209" t="e">
        <f>IF(OR(ISBLANK('Precision '!M343),O$2="N"),NA(),'Precision '!M343)</f>
        <v>#N/A</v>
      </c>
      <c r="AQ341" s="209" t="e">
        <f>IF(OR(ISBLANK('Precision '!N343),P$2="N"),NA(),'Precision '!N343)</f>
        <v>#N/A</v>
      </c>
      <c r="AR341" s="209" t="e">
        <f>IF(OR(ISBLANK('Precision '!O343),E$3="N"),NA(),'Precision '!O343)</f>
        <v>#N/A</v>
      </c>
      <c r="AS341" s="209" t="e">
        <f>IF(OR(ISBLANK('Precision '!P343),F$3="N"),NA(),'Precision '!P343)</f>
        <v>#N/A</v>
      </c>
      <c r="AT341" s="209" t="e">
        <f>IF(OR(ISBLANK('Precision '!Q343),G$3="N"),NA(),'Precision '!Q343)</f>
        <v>#N/A</v>
      </c>
      <c r="AU341" s="209" t="e">
        <f>IF(OR(ISBLANK('Precision '!R343),H$3="N"),NA(),'Precision '!R343)</f>
        <v>#N/A</v>
      </c>
      <c r="AV341" s="209" t="e">
        <f>IF(OR(ISBLANK('Precision '!S343),I$3="N"),NA(),'Precision '!S343)</f>
        <v>#N/A</v>
      </c>
      <c r="AW341" s="209" t="e">
        <f>IF(OR(ISBLANK('Precision '!T343),J$3="N"),NA(),'Precision '!T343)</f>
        <v>#N/A</v>
      </c>
      <c r="AX341" s="209" t="e">
        <f>IF(OR(ISBLANK('Precision '!U343),K$3="N"),NA(),'Precision '!U343)</f>
        <v>#N/A</v>
      </c>
      <c r="AY341" s="209" t="e">
        <f>IF(OR(ISBLANK('Precision '!V343),L$3="N"),NA(),'Precision '!V343)</f>
        <v>#N/A</v>
      </c>
      <c r="AZ341" s="209" t="e">
        <f>IF(OR(ISBLANK('Precision '!W343),M$3="N"),NA(),'Precision '!W343)</f>
        <v>#N/A</v>
      </c>
      <c r="BA341" s="209" t="e">
        <f>IF(OR(ISBLANK('Precision '!X343),N$3="N"),NA(),'Precision '!X343)</f>
        <v>#N/A</v>
      </c>
      <c r="BB341" s="209" t="e">
        <f>IF(OR(ISBLANK('Precision '!Y343),O$3="N"),NA(),'Precision '!Y343)</f>
        <v>#N/A</v>
      </c>
      <c r="BC341" s="209" t="e">
        <f>IF(OR(ISBLANK('Precision '!Z343),P$3="N"),NA(),'Precision '!Z343)</f>
        <v>#N/A</v>
      </c>
      <c r="BD341" s="204"/>
      <c r="BE341" s="204"/>
      <c r="BF341" s="204"/>
      <c r="BG341" s="204"/>
      <c r="BH341" s="204"/>
    </row>
    <row r="342" spans="1:60" x14ac:dyDescent="0.2">
      <c r="A342" s="204"/>
      <c r="B342" s="204"/>
      <c r="C342" s="204" t="str">
        <f>IF(AND(ISNUMBER('Precision '!C344),E$2="Y"),'Precision '!C344,"")</f>
        <v/>
      </c>
      <c r="D342" s="204" t="str">
        <f>IF(AND(ISNUMBER('Precision '!D344),F$2="Y"),'Precision '!D344,"")</f>
        <v/>
      </c>
      <c r="E342" s="204" t="str">
        <f>IF(AND(ISNUMBER('Precision '!E344),G$2="Y"),'Precision '!E344,"")</f>
        <v/>
      </c>
      <c r="F342" s="204" t="str">
        <f>IF(AND(ISNUMBER('Precision '!F344),H$2="Y"),'Precision '!F344,"")</f>
        <v/>
      </c>
      <c r="G342" s="204" t="str">
        <f>IF(AND(ISNUMBER('Precision '!G344),I$2="Y"),'Precision '!G344,"")</f>
        <v/>
      </c>
      <c r="H342" s="204" t="str">
        <f>IF(AND(ISNUMBER('Precision '!H344),J$2="Y"),'Precision '!H344,"")</f>
        <v/>
      </c>
      <c r="I342" s="204" t="str">
        <f>IF(AND(ISNUMBER('Precision '!I344),K$2="Y"),'Precision '!I344,"")</f>
        <v/>
      </c>
      <c r="J342" s="204" t="str">
        <f>IF(AND(ISNUMBER('Precision '!J344),L$2="Y"),'Precision '!J344,"")</f>
        <v/>
      </c>
      <c r="K342" s="204" t="str">
        <f>IF(AND(ISNUMBER('Precision '!K344),M$2="Y"),'Precision '!K344,"")</f>
        <v/>
      </c>
      <c r="L342" s="204" t="str">
        <f>IF(AND(ISNUMBER('Precision '!L344),N$2="Y"),'Precision '!L344,"")</f>
        <v/>
      </c>
      <c r="M342" s="204" t="str">
        <f>IF(AND(ISNUMBER('Precision '!M344),O$2="Y"),'Precision '!M344,"")</f>
        <v/>
      </c>
      <c r="N342" s="204" t="str">
        <f>IF(AND(ISNUMBER('Precision '!N344),P$2="Y"),'Precision '!N344,"")</f>
        <v/>
      </c>
      <c r="O342" s="204" t="str">
        <f>IF(AND(ISNUMBER('Precision '!O344),E$3="Y"),'Precision '!O344,"")</f>
        <v/>
      </c>
      <c r="P342" s="204" t="str">
        <f>IF(AND(ISNUMBER('Precision '!P344),F$3="Y"),'Precision '!P344,"")</f>
        <v/>
      </c>
      <c r="Q342" s="204" t="str">
        <f>IF(AND(ISNUMBER('Precision '!Q344),G$3="Y"),'Precision '!Q344,"")</f>
        <v/>
      </c>
      <c r="R342" s="204" t="str">
        <f>IF(AND(ISNUMBER('Precision '!R344),H$3="Y"),'Precision '!R344,"")</f>
        <v/>
      </c>
      <c r="S342" s="204" t="str">
        <f>IF(AND(ISNUMBER('Precision '!S344),I$3="Y"),'Precision '!S344,"")</f>
        <v/>
      </c>
      <c r="T342" s="204" t="str">
        <f>IF(AND(ISNUMBER('Precision '!T344),J$3="Y"),'Precision '!T344,"")</f>
        <v/>
      </c>
      <c r="U342" s="204" t="str">
        <f>IF(AND(ISNUMBER('Precision '!U344),K$3="Y"),'Precision '!U344,"")</f>
        <v/>
      </c>
      <c r="V342" s="204" t="str">
        <f>IF(AND(ISNUMBER('Precision '!V344),L$3="Y"),'Precision '!V344,"")</f>
        <v/>
      </c>
      <c r="W342" s="204" t="str">
        <f>IF(AND(ISNUMBER('Precision '!W344),M$3="Y"),'Precision '!W344,"")</f>
        <v/>
      </c>
      <c r="X342" s="204" t="str">
        <f>IF(AND(ISNUMBER('Precision '!X344),N$3="Y"),'Precision '!X344,"")</f>
        <v/>
      </c>
      <c r="Y342" s="204" t="str">
        <f>IF(AND(ISNUMBER('Precision '!Y344),O$3="Y"),'Precision '!Y344,"")</f>
        <v/>
      </c>
      <c r="Z342" s="204" t="str">
        <f>IF(AND(ISNUMBER('Precision '!Z344),P$3="Y"),'Precision '!Z344,"")</f>
        <v/>
      </c>
      <c r="AA342" s="204"/>
      <c r="AB342" s="204"/>
      <c r="AC342" s="204"/>
      <c r="AD342" s="204"/>
      <c r="AE342" s="300">
        <v>306</v>
      </c>
      <c r="AF342" s="209" t="e">
        <f>IF(OR(ISBLANK('Precision '!C344),E$2="N"),NA(),'Precision '!C344)</f>
        <v>#N/A</v>
      </c>
      <c r="AG342" s="209" t="e">
        <f>IF(OR(ISBLANK('Precision '!D344),F$2="N"),NA(),'Precision '!D344)</f>
        <v>#N/A</v>
      </c>
      <c r="AH342" s="209" t="e">
        <f>IF(OR(ISBLANK('Precision '!E344),G$2="N"),NA(),'Precision '!E344)</f>
        <v>#N/A</v>
      </c>
      <c r="AI342" s="209" t="e">
        <f>IF(OR(ISBLANK('Precision '!F344),H$2="N"),NA(),'Precision '!F344)</f>
        <v>#N/A</v>
      </c>
      <c r="AJ342" s="209" t="e">
        <f>IF(OR(ISBLANK('Precision '!G344),I$2="N"),NA(),'Precision '!G344)</f>
        <v>#N/A</v>
      </c>
      <c r="AK342" s="209" t="e">
        <f>IF(OR(ISBLANK('Precision '!H344),J$2="N"),NA(),'Precision '!H344)</f>
        <v>#N/A</v>
      </c>
      <c r="AL342" s="209" t="e">
        <f>IF(OR(ISBLANK('Precision '!I344),K$2="N"),NA(),'Precision '!I344)</f>
        <v>#N/A</v>
      </c>
      <c r="AM342" s="209" t="e">
        <f>IF(OR(ISBLANK('Precision '!J344),L$2="N"),NA(),'Precision '!J344)</f>
        <v>#N/A</v>
      </c>
      <c r="AN342" s="209" t="e">
        <f>IF(OR(ISBLANK('Precision '!K344),M$2="N"),NA(),'Precision '!K344)</f>
        <v>#N/A</v>
      </c>
      <c r="AO342" s="209" t="e">
        <f>IF(OR(ISBLANK('Precision '!L344),N$2="N"),NA(),'Precision '!L344)</f>
        <v>#N/A</v>
      </c>
      <c r="AP342" s="209" t="e">
        <f>IF(OR(ISBLANK('Precision '!M344),O$2="N"),NA(),'Precision '!M344)</f>
        <v>#N/A</v>
      </c>
      <c r="AQ342" s="209" t="e">
        <f>IF(OR(ISBLANK('Precision '!N344),P$2="N"),NA(),'Precision '!N344)</f>
        <v>#N/A</v>
      </c>
      <c r="AR342" s="209" t="e">
        <f>IF(OR(ISBLANK('Precision '!O344),E$3="N"),NA(),'Precision '!O344)</f>
        <v>#N/A</v>
      </c>
      <c r="AS342" s="209" t="e">
        <f>IF(OR(ISBLANK('Precision '!P344),F$3="N"),NA(),'Precision '!P344)</f>
        <v>#N/A</v>
      </c>
      <c r="AT342" s="209" t="e">
        <f>IF(OR(ISBLANK('Precision '!Q344),G$3="N"),NA(),'Precision '!Q344)</f>
        <v>#N/A</v>
      </c>
      <c r="AU342" s="209" t="e">
        <f>IF(OR(ISBLANK('Precision '!R344),H$3="N"),NA(),'Precision '!R344)</f>
        <v>#N/A</v>
      </c>
      <c r="AV342" s="209" t="e">
        <f>IF(OR(ISBLANK('Precision '!S344),I$3="N"),NA(),'Precision '!S344)</f>
        <v>#N/A</v>
      </c>
      <c r="AW342" s="209" t="e">
        <f>IF(OR(ISBLANK('Precision '!T344),J$3="N"),NA(),'Precision '!T344)</f>
        <v>#N/A</v>
      </c>
      <c r="AX342" s="209" t="e">
        <f>IF(OR(ISBLANK('Precision '!U344),K$3="N"),NA(),'Precision '!U344)</f>
        <v>#N/A</v>
      </c>
      <c r="AY342" s="209" t="e">
        <f>IF(OR(ISBLANK('Precision '!V344),L$3="N"),NA(),'Precision '!V344)</f>
        <v>#N/A</v>
      </c>
      <c r="AZ342" s="209" t="e">
        <f>IF(OR(ISBLANK('Precision '!W344),M$3="N"),NA(),'Precision '!W344)</f>
        <v>#N/A</v>
      </c>
      <c r="BA342" s="209" t="e">
        <f>IF(OR(ISBLANK('Precision '!X344),N$3="N"),NA(),'Precision '!X344)</f>
        <v>#N/A</v>
      </c>
      <c r="BB342" s="209" t="e">
        <f>IF(OR(ISBLANK('Precision '!Y344),O$3="N"),NA(),'Precision '!Y344)</f>
        <v>#N/A</v>
      </c>
      <c r="BC342" s="209" t="e">
        <f>IF(OR(ISBLANK('Precision '!Z344),P$3="N"),NA(),'Precision '!Z344)</f>
        <v>#N/A</v>
      </c>
      <c r="BD342" s="204"/>
      <c r="BE342" s="204"/>
      <c r="BF342" s="204"/>
      <c r="BG342" s="204"/>
      <c r="BH342" s="204"/>
    </row>
    <row r="343" spans="1:60" x14ac:dyDescent="0.2">
      <c r="A343" s="204"/>
      <c r="B343" s="204"/>
      <c r="C343" s="204" t="str">
        <f>IF(AND(ISNUMBER('Precision '!C345),E$2="Y"),'Precision '!C345,"")</f>
        <v/>
      </c>
      <c r="D343" s="204" t="str">
        <f>IF(AND(ISNUMBER('Precision '!D345),F$2="Y"),'Precision '!D345,"")</f>
        <v/>
      </c>
      <c r="E343" s="204" t="str">
        <f>IF(AND(ISNUMBER('Precision '!E345),G$2="Y"),'Precision '!E345,"")</f>
        <v/>
      </c>
      <c r="F343" s="204" t="str">
        <f>IF(AND(ISNUMBER('Precision '!F345),H$2="Y"),'Precision '!F345,"")</f>
        <v/>
      </c>
      <c r="G343" s="204" t="str">
        <f>IF(AND(ISNUMBER('Precision '!G345),I$2="Y"),'Precision '!G345,"")</f>
        <v/>
      </c>
      <c r="H343" s="204" t="str">
        <f>IF(AND(ISNUMBER('Precision '!H345),J$2="Y"),'Precision '!H345,"")</f>
        <v/>
      </c>
      <c r="I343" s="204" t="str">
        <f>IF(AND(ISNUMBER('Precision '!I345),K$2="Y"),'Precision '!I345,"")</f>
        <v/>
      </c>
      <c r="J343" s="204" t="str">
        <f>IF(AND(ISNUMBER('Precision '!J345),L$2="Y"),'Precision '!J345,"")</f>
        <v/>
      </c>
      <c r="K343" s="204" t="str">
        <f>IF(AND(ISNUMBER('Precision '!K345),M$2="Y"),'Precision '!K345,"")</f>
        <v/>
      </c>
      <c r="L343" s="204" t="str">
        <f>IF(AND(ISNUMBER('Precision '!L345),N$2="Y"),'Precision '!L345,"")</f>
        <v/>
      </c>
      <c r="M343" s="204" t="str">
        <f>IF(AND(ISNUMBER('Precision '!M345),O$2="Y"),'Precision '!M345,"")</f>
        <v/>
      </c>
      <c r="N343" s="204" t="str">
        <f>IF(AND(ISNUMBER('Precision '!N345),P$2="Y"),'Precision '!N345,"")</f>
        <v/>
      </c>
      <c r="O343" s="204" t="str">
        <f>IF(AND(ISNUMBER('Precision '!O345),E$3="Y"),'Precision '!O345,"")</f>
        <v/>
      </c>
      <c r="P343" s="204" t="str">
        <f>IF(AND(ISNUMBER('Precision '!P345),F$3="Y"),'Precision '!P345,"")</f>
        <v/>
      </c>
      <c r="Q343" s="204" t="str">
        <f>IF(AND(ISNUMBER('Precision '!Q345),G$3="Y"),'Precision '!Q345,"")</f>
        <v/>
      </c>
      <c r="R343" s="204" t="str">
        <f>IF(AND(ISNUMBER('Precision '!R345),H$3="Y"),'Precision '!R345,"")</f>
        <v/>
      </c>
      <c r="S343" s="204" t="str">
        <f>IF(AND(ISNUMBER('Precision '!S345),I$3="Y"),'Precision '!S345,"")</f>
        <v/>
      </c>
      <c r="T343" s="204" t="str">
        <f>IF(AND(ISNUMBER('Precision '!T345),J$3="Y"),'Precision '!T345,"")</f>
        <v/>
      </c>
      <c r="U343" s="204" t="str">
        <f>IF(AND(ISNUMBER('Precision '!U345),K$3="Y"),'Precision '!U345,"")</f>
        <v/>
      </c>
      <c r="V343" s="204" t="str">
        <f>IF(AND(ISNUMBER('Precision '!V345),L$3="Y"),'Precision '!V345,"")</f>
        <v/>
      </c>
      <c r="W343" s="204" t="str">
        <f>IF(AND(ISNUMBER('Precision '!W345),M$3="Y"),'Precision '!W345,"")</f>
        <v/>
      </c>
      <c r="X343" s="204" t="str">
        <f>IF(AND(ISNUMBER('Precision '!X345),N$3="Y"),'Precision '!X345,"")</f>
        <v/>
      </c>
      <c r="Y343" s="204" t="str">
        <f>IF(AND(ISNUMBER('Precision '!Y345),O$3="Y"),'Precision '!Y345,"")</f>
        <v/>
      </c>
      <c r="Z343" s="204" t="str">
        <f>IF(AND(ISNUMBER('Precision '!Z345),P$3="Y"),'Precision '!Z345,"")</f>
        <v/>
      </c>
      <c r="AA343" s="204"/>
      <c r="AB343" s="204"/>
      <c r="AC343" s="204"/>
      <c r="AD343" s="204"/>
      <c r="AE343" s="300">
        <v>307</v>
      </c>
      <c r="AF343" s="209" t="e">
        <f>IF(OR(ISBLANK('Precision '!C345),E$2="N"),NA(),'Precision '!C345)</f>
        <v>#N/A</v>
      </c>
      <c r="AG343" s="209" t="e">
        <f>IF(OR(ISBLANK('Precision '!D345),F$2="N"),NA(),'Precision '!D345)</f>
        <v>#N/A</v>
      </c>
      <c r="AH343" s="209" t="e">
        <f>IF(OR(ISBLANK('Precision '!E345),G$2="N"),NA(),'Precision '!E345)</f>
        <v>#N/A</v>
      </c>
      <c r="AI343" s="209" t="e">
        <f>IF(OR(ISBLANK('Precision '!F345),H$2="N"),NA(),'Precision '!F345)</f>
        <v>#N/A</v>
      </c>
      <c r="AJ343" s="209" t="e">
        <f>IF(OR(ISBLANK('Precision '!G345),I$2="N"),NA(),'Precision '!G345)</f>
        <v>#N/A</v>
      </c>
      <c r="AK343" s="209" t="e">
        <f>IF(OR(ISBLANK('Precision '!H345),J$2="N"),NA(),'Precision '!H345)</f>
        <v>#N/A</v>
      </c>
      <c r="AL343" s="209" t="e">
        <f>IF(OR(ISBLANK('Precision '!I345),K$2="N"),NA(),'Precision '!I345)</f>
        <v>#N/A</v>
      </c>
      <c r="AM343" s="209" t="e">
        <f>IF(OR(ISBLANK('Precision '!J345),L$2="N"),NA(),'Precision '!J345)</f>
        <v>#N/A</v>
      </c>
      <c r="AN343" s="209" t="e">
        <f>IF(OR(ISBLANK('Precision '!K345),M$2="N"),NA(),'Precision '!K345)</f>
        <v>#N/A</v>
      </c>
      <c r="AO343" s="209" t="e">
        <f>IF(OR(ISBLANK('Precision '!L345),N$2="N"),NA(),'Precision '!L345)</f>
        <v>#N/A</v>
      </c>
      <c r="AP343" s="209" t="e">
        <f>IF(OR(ISBLANK('Precision '!M345),O$2="N"),NA(),'Precision '!M345)</f>
        <v>#N/A</v>
      </c>
      <c r="AQ343" s="209" t="e">
        <f>IF(OR(ISBLANK('Precision '!N345),P$2="N"),NA(),'Precision '!N345)</f>
        <v>#N/A</v>
      </c>
      <c r="AR343" s="209" t="e">
        <f>IF(OR(ISBLANK('Precision '!O345),E$3="N"),NA(),'Precision '!O345)</f>
        <v>#N/A</v>
      </c>
      <c r="AS343" s="209" t="e">
        <f>IF(OR(ISBLANK('Precision '!P345),F$3="N"),NA(),'Precision '!P345)</f>
        <v>#N/A</v>
      </c>
      <c r="AT343" s="209" t="e">
        <f>IF(OR(ISBLANK('Precision '!Q345),G$3="N"),NA(),'Precision '!Q345)</f>
        <v>#N/A</v>
      </c>
      <c r="AU343" s="209" t="e">
        <f>IF(OR(ISBLANK('Precision '!R345),H$3="N"),NA(),'Precision '!R345)</f>
        <v>#N/A</v>
      </c>
      <c r="AV343" s="209" t="e">
        <f>IF(OR(ISBLANK('Precision '!S345),I$3="N"),NA(),'Precision '!S345)</f>
        <v>#N/A</v>
      </c>
      <c r="AW343" s="209" t="e">
        <f>IF(OR(ISBLANK('Precision '!T345),J$3="N"),NA(),'Precision '!T345)</f>
        <v>#N/A</v>
      </c>
      <c r="AX343" s="209" t="e">
        <f>IF(OR(ISBLANK('Precision '!U345),K$3="N"),NA(),'Precision '!U345)</f>
        <v>#N/A</v>
      </c>
      <c r="AY343" s="209" t="e">
        <f>IF(OR(ISBLANK('Precision '!V345),L$3="N"),NA(),'Precision '!V345)</f>
        <v>#N/A</v>
      </c>
      <c r="AZ343" s="209" t="e">
        <f>IF(OR(ISBLANK('Precision '!W345),M$3="N"),NA(),'Precision '!W345)</f>
        <v>#N/A</v>
      </c>
      <c r="BA343" s="209" t="e">
        <f>IF(OR(ISBLANK('Precision '!X345),N$3="N"),NA(),'Precision '!X345)</f>
        <v>#N/A</v>
      </c>
      <c r="BB343" s="209" t="e">
        <f>IF(OR(ISBLANK('Precision '!Y345),O$3="N"),NA(),'Precision '!Y345)</f>
        <v>#N/A</v>
      </c>
      <c r="BC343" s="209" t="e">
        <f>IF(OR(ISBLANK('Precision '!Z345),P$3="N"),NA(),'Precision '!Z345)</f>
        <v>#N/A</v>
      </c>
      <c r="BD343" s="204"/>
      <c r="BE343" s="204"/>
      <c r="BF343" s="204"/>
      <c r="BG343" s="204"/>
      <c r="BH343" s="204"/>
    </row>
    <row r="344" spans="1:60" x14ac:dyDescent="0.2">
      <c r="A344" s="204"/>
      <c r="B344" s="204"/>
      <c r="C344" s="204" t="str">
        <f>IF(AND(ISNUMBER('Precision '!C346),E$2="Y"),'Precision '!C346,"")</f>
        <v/>
      </c>
      <c r="D344" s="204" t="str">
        <f>IF(AND(ISNUMBER('Precision '!D346),F$2="Y"),'Precision '!D346,"")</f>
        <v/>
      </c>
      <c r="E344" s="204" t="str">
        <f>IF(AND(ISNUMBER('Precision '!E346),G$2="Y"),'Precision '!E346,"")</f>
        <v/>
      </c>
      <c r="F344" s="204" t="str">
        <f>IF(AND(ISNUMBER('Precision '!F346),H$2="Y"),'Precision '!F346,"")</f>
        <v/>
      </c>
      <c r="G344" s="204" t="str">
        <f>IF(AND(ISNUMBER('Precision '!G346),I$2="Y"),'Precision '!G346,"")</f>
        <v/>
      </c>
      <c r="H344" s="204" t="str">
        <f>IF(AND(ISNUMBER('Precision '!H346),J$2="Y"),'Precision '!H346,"")</f>
        <v/>
      </c>
      <c r="I344" s="204" t="str">
        <f>IF(AND(ISNUMBER('Precision '!I346),K$2="Y"),'Precision '!I346,"")</f>
        <v/>
      </c>
      <c r="J344" s="204" t="str">
        <f>IF(AND(ISNUMBER('Precision '!J346),L$2="Y"),'Precision '!J346,"")</f>
        <v/>
      </c>
      <c r="K344" s="204" t="str">
        <f>IF(AND(ISNUMBER('Precision '!K346),M$2="Y"),'Precision '!K346,"")</f>
        <v/>
      </c>
      <c r="L344" s="204" t="str">
        <f>IF(AND(ISNUMBER('Precision '!L346),N$2="Y"),'Precision '!L346,"")</f>
        <v/>
      </c>
      <c r="M344" s="204" t="str">
        <f>IF(AND(ISNUMBER('Precision '!M346),O$2="Y"),'Precision '!M346,"")</f>
        <v/>
      </c>
      <c r="N344" s="204" t="str">
        <f>IF(AND(ISNUMBER('Precision '!N346),P$2="Y"),'Precision '!N346,"")</f>
        <v/>
      </c>
      <c r="O344" s="204" t="str">
        <f>IF(AND(ISNUMBER('Precision '!O346),E$3="Y"),'Precision '!O346,"")</f>
        <v/>
      </c>
      <c r="P344" s="204" t="str">
        <f>IF(AND(ISNUMBER('Precision '!P346),F$3="Y"),'Precision '!P346,"")</f>
        <v/>
      </c>
      <c r="Q344" s="204" t="str">
        <f>IF(AND(ISNUMBER('Precision '!Q346),G$3="Y"),'Precision '!Q346,"")</f>
        <v/>
      </c>
      <c r="R344" s="204" t="str">
        <f>IF(AND(ISNUMBER('Precision '!R346),H$3="Y"),'Precision '!R346,"")</f>
        <v/>
      </c>
      <c r="S344" s="204" t="str">
        <f>IF(AND(ISNUMBER('Precision '!S346),I$3="Y"),'Precision '!S346,"")</f>
        <v/>
      </c>
      <c r="T344" s="204" t="str">
        <f>IF(AND(ISNUMBER('Precision '!T346),J$3="Y"),'Precision '!T346,"")</f>
        <v/>
      </c>
      <c r="U344" s="204" t="str">
        <f>IF(AND(ISNUMBER('Precision '!U346),K$3="Y"),'Precision '!U346,"")</f>
        <v/>
      </c>
      <c r="V344" s="204" t="str">
        <f>IF(AND(ISNUMBER('Precision '!V346),L$3="Y"),'Precision '!V346,"")</f>
        <v/>
      </c>
      <c r="W344" s="204" t="str">
        <f>IF(AND(ISNUMBER('Precision '!W346),M$3="Y"),'Precision '!W346,"")</f>
        <v/>
      </c>
      <c r="X344" s="204" t="str">
        <f>IF(AND(ISNUMBER('Precision '!X346),N$3="Y"),'Precision '!X346,"")</f>
        <v/>
      </c>
      <c r="Y344" s="204" t="str">
        <f>IF(AND(ISNUMBER('Precision '!Y346),O$3="Y"),'Precision '!Y346,"")</f>
        <v/>
      </c>
      <c r="Z344" s="204" t="str">
        <f>IF(AND(ISNUMBER('Precision '!Z346),P$3="Y"),'Precision '!Z346,"")</f>
        <v/>
      </c>
      <c r="AA344" s="204"/>
      <c r="AB344" s="204"/>
      <c r="AC344" s="204"/>
      <c r="AD344" s="204"/>
      <c r="AE344" s="300">
        <v>308</v>
      </c>
      <c r="AF344" s="209" t="e">
        <f>IF(OR(ISBLANK('Precision '!C346),E$2="N"),NA(),'Precision '!C346)</f>
        <v>#N/A</v>
      </c>
      <c r="AG344" s="209" t="e">
        <f>IF(OR(ISBLANK('Precision '!D346),F$2="N"),NA(),'Precision '!D346)</f>
        <v>#N/A</v>
      </c>
      <c r="AH344" s="209" t="e">
        <f>IF(OR(ISBLANK('Precision '!E346),G$2="N"),NA(),'Precision '!E346)</f>
        <v>#N/A</v>
      </c>
      <c r="AI344" s="209" t="e">
        <f>IF(OR(ISBLANK('Precision '!F346),H$2="N"),NA(),'Precision '!F346)</f>
        <v>#N/A</v>
      </c>
      <c r="AJ344" s="209" t="e">
        <f>IF(OR(ISBLANK('Precision '!G346),I$2="N"),NA(),'Precision '!G346)</f>
        <v>#N/A</v>
      </c>
      <c r="AK344" s="209" t="e">
        <f>IF(OR(ISBLANK('Precision '!H346),J$2="N"),NA(),'Precision '!H346)</f>
        <v>#N/A</v>
      </c>
      <c r="AL344" s="209" t="e">
        <f>IF(OR(ISBLANK('Precision '!I346),K$2="N"),NA(),'Precision '!I346)</f>
        <v>#N/A</v>
      </c>
      <c r="AM344" s="209" t="e">
        <f>IF(OR(ISBLANK('Precision '!J346),L$2="N"),NA(),'Precision '!J346)</f>
        <v>#N/A</v>
      </c>
      <c r="AN344" s="209" t="e">
        <f>IF(OR(ISBLANK('Precision '!K346),M$2="N"),NA(),'Precision '!K346)</f>
        <v>#N/A</v>
      </c>
      <c r="AO344" s="209" t="e">
        <f>IF(OR(ISBLANK('Precision '!L346),N$2="N"),NA(),'Precision '!L346)</f>
        <v>#N/A</v>
      </c>
      <c r="AP344" s="209" t="e">
        <f>IF(OR(ISBLANK('Precision '!M346),O$2="N"),NA(),'Precision '!M346)</f>
        <v>#N/A</v>
      </c>
      <c r="AQ344" s="209" t="e">
        <f>IF(OR(ISBLANK('Precision '!N346),P$2="N"),NA(),'Precision '!N346)</f>
        <v>#N/A</v>
      </c>
      <c r="AR344" s="209" t="e">
        <f>IF(OR(ISBLANK('Precision '!O346),E$3="N"),NA(),'Precision '!O346)</f>
        <v>#N/A</v>
      </c>
      <c r="AS344" s="209" t="e">
        <f>IF(OR(ISBLANK('Precision '!P346),F$3="N"),NA(),'Precision '!P346)</f>
        <v>#N/A</v>
      </c>
      <c r="AT344" s="209" t="e">
        <f>IF(OR(ISBLANK('Precision '!Q346),G$3="N"),NA(),'Precision '!Q346)</f>
        <v>#N/A</v>
      </c>
      <c r="AU344" s="209" t="e">
        <f>IF(OR(ISBLANK('Precision '!R346),H$3="N"),NA(),'Precision '!R346)</f>
        <v>#N/A</v>
      </c>
      <c r="AV344" s="209" t="e">
        <f>IF(OR(ISBLANK('Precision '!S346),I$3="N"),NA(),'Precision '!S346)</f>
        <v>#N/A</v>
      </c>
      <c r="AW344" s="209" t="e">
        <f>IF(OR(ISBLANK('Precision '!T346),J$3="N"),NA(),'Precision '!T346)</f>
        <v>#N/A</v>
      </c>
      <c r="AX344" s="209" t="e">
        <f>IF(OR(ISBLANK('Precision '!U346),K$3="N"),NA(),'Precision '!U346)</f>
        <v>#N/A</v>
      </c>
      <c r="AY344" s="209" t="e">
        <f>IF(OR(ISBLANK('Precision '!V346),L$3="N"),NA(),'Precision '!V346)</f>
        <v>#N/A</v>
      </c>
      <c r="AZ344" s="209" t="e">
        <f>IF(OR(ISBLANK('Precision '!W346),M$3="N"),NA(),'Precision '!W346)</f>
        <v>#N/A</v>
      </c>
      <c r="BA344" s="209" t="e">
        <f>IF(OR(ISBLANK('Precision '!X346),N$3="N"),NA(),'Precision '!X346)</f>
        <v>#N/A</v>
      </c>
      <c r="BB344" s="209" t="e">
        <f>IF(OR(ISBLANK('Precision '!Y346),O$3="N"),NA(),'Precision '!Y346)</f>
        <v>#N/A</v>
      </c>
      <c r="BC344" s="209" t="e">
        <f>IF(OR(ISBLANK('Precision '!Z346),P$3="N"),NA(),'Precision '!Z346)</f>
        <v>#N/A</v>
      </c>
      <c r="BD344" s="204"/>
      <c r="BE344" s="204"/>
      <c r="BF344" s="204"/>
      <c r="BG344" s="204"/>
      <c r="BH344" s="204"/>
    </row>
    <row r="345" spans="1:60" x14ac:dyDescent="0.2">
      <c r="A345" s="204"/>
      <c r="B345" s="204"/>
      <c r="C345" s="204" t="str">
        <f>IF(AND(ISNUMBER('Precision '!C347),E$2="Y"),'Precision '!C347,"")</f>
        <v/>
      </c>
      <c r="D345" s="204" t="str">
        <f>IF(AND(ISNUMBER('Precision '!D347),F$2="Y"),'Precision '!D347,"")</f>
        <v/>
      </c>
      <c r="E345" s="204" t="str">
        <f>IF(AND(ISNUMBER('Precision '!E347),G$2="Y"),'Precision '!E347,"")</f>
        <v/>
      </c>
      <c r="F345" s="204" t="str">
        <f>IF(AND(ISNUMBER('Precision '!F347),H$2="Y"),'Precision '!F347,"")</f>
        <v/>
      </c>
      <c r="G345" s="204" t="str">
        <f>IF(AND(ISNUMBER('Precision '!G347),I$2="Y"),'Precision '!G347,"")</f>
        <v/>
      </c>
      <c r="H345" s="204" t="str">
        <f>IF(AND(ISNUMBER('Precision '!H347),J$2="Y"),'Precision '!H347,"")</f>
        <v/>
      </c>
      <c r="I345" s="204" t="str">
        <f>IF(AND(ISNUMBER('Precision '!I347),K$2="Y"),'Precision '!I347,"")</f>
        <v/>
      </c>
      <c r="J345" s="204" t="str">
        <f>IF(AND(ISNUMBER('Precision '!J347),L$2="Y"),'Precision '!J347,"")</f>
        <v/>
      </c>
      <c r="K345" s="204" t="str">
        <f>IF(AND(ISNUMBER('Precision '!K347),M$2="Y"),'Precision '!K347,"")</f>
        <v/>
      </c>
      <c r="L345" s="204" t="str">
        <f>IF(AND(ISNUMBER('Precision '!L347),N$2="Y"),'Precision '!L347,"")</f>
        <v/>
      </c>
      <c r="M345" s="204" t="str">
        <f>IF(AND(ISNUMBER('Precision '!M347),O$2="Y"),'Precision '!M347,"")</f>
        <v/>
      </c>
      <c r="N345" s="204" t="str">
        <f>IF(AND(ISNUMBER('Precision '!N347),P$2="Y"),'Precision '!N347,"")</f>
        <v/>
      </c>
      <c r="O345" s="204" t="str">
        <f>IF(AND(ISNUMBER('Precision '!O347),E$3="Y"),'Precision '!O347,"")</f>
        <v/>
      </c>
      <c r="P345" s="204" t="str">
        <f>IF(AND(ISNUMBER('Precision '!P347),F$3="Y"),'Precision '!P347,"")</f>
        <v/>
      </c>
      <c r="Q345" s="204" t="str">
        <f>IF(AND(ISNUMBER('Precision '!Q347),G$3="Y"),'Precision '!Q347,"")</f>
        <v/>
      </c>
      <c r="R345" s="204" t="str">
        <f>IF(AND(ISNUMBER('Precision '!R347),H$3="Y"),'Precision '!R347,"")</f>
        <v/>
      </c>
      <c r="S345" s="204" t="str">
        <f>IF(AND(ISNUMBER('Precision '!S347),I$3="Y"),'Precision '!S347,"")</f>
        <v/>
      </c>
      <c r="T345" s="204" t="str">
        <f>IF(AND(ISNUMBER('Precision '!T347),J$3="Y"),'Precision '!T347,"")</f>
        <v/>
      </c>
      <c r="U345" s="204" t="str">
        <f>IF(AND(ISNUMBER('Precision '!U347),K$3="Y"),'Precision '!U347,"")</f>
        <v/>
      </c>
      <c r="V345" s="204" t="str">
        <f>IF(AND(ISNUMBER('Precision '!V347),L$3="Y"),'Precision '!V347,"")</f>
        <v/>
      </c>
      <c r="W345" s="204" t="str">
        <f>IF(AND(ISNUMBER('Precision '!W347),M$3="Y"),'Precision '!W347,"")</f>
        <v/>
      </c>
      <c r="X345" s="204" t="str">
        <f>IF(AND(ISNUMBER('Precision '!X347),N$3="Y"),'Precision '!X347,"")</f>
        <v/>
      </c>
      <c r="Y345" s="204" t="str">
        <f>IF(AND(ISNUMBER('Precision '!Y347),O$3="Y"),'Precision '!Y347,"")</f>
        <v/>
      </c>
      <c r="Z345" s="204" t="str">
        <f>IF(AND(ISNUMBER('Precision '!Z347),P$3="Y"),'Precision '!Z347,"")</f>
        <v/>
      </c>
      <c r="AA345" s="204"/>
      <c r="AB345" s="204"/>
      <c r="AC345" s="204"/>
      <c r="AD345" s="204"/>
      <c r="AE345" s="300">
        <v>309</v>
      </c>
      <c r="AF345" s="209" t="e">
        <f>IF(OR(ISBLANK('Precision '!C347),E$2="N"),NA(),'Precision '!C347)</f>
        <v>#N/A</v>
      </c>
      <c r="AG345" s="209" t="e">
        <f>IF(OR(ISBLANK('Precision '!D347),F$2="N"),NA(),'Precision '!D347)</f>
        <v>#N/A</v>
      </c>
      <c r="AH345" s="209" t="e">
        <f>IF(OR(ISBLANK('Precision '!E347),G$2="N"),NA(),'Precision '!E347)</f>
        <v>#N/A</v>
      </c>
      <c r="AI345" s="209" t="e">
        <f>IF(OR(ISBLANK('Precision '!F347),H$2="N"),NA(),'Precision '!F347)</f>
        <v>#N/A</v>
      </c>
      <c r="AJ345" s="209" t="e">
        <f>IF(OR(ISBLANK('Precision '!G347),I$2="N"),NA(),'Precision '!G347)</f>
        <v>#N/A</v>
      </c>
      <c r="AK345" s="209" t="e">
        <f>IF(OR(ISBLANK('Precision '!H347),J$2="N"),NA(),'Precision '!H347)</f>
        <v>#N/A</v>
      </c>
      <c r="AL345" s="209" t="e">
        <f>IF(OR(ISBLANK('Precision '!I347),K$2="N"),NA(),'Precision '!I347)</f>
        <v>#N/A</v>
      </c>
      <c r="AM345" s="209" t="e">
        <f>IF(OR(ISBLANK('Precision '!J347),L$2="N"),NA(),'Precision '!J347)</f>
        <v>#N/A</v>
      </c>
      <c r="AN345" s="209" t="e">
        <f>IF(OR(ISBLANK('Precision '!K347),M$2="N"),NA(),'Precision '!K347)</f>
        <v>#N/A</v>
      </c>
      <c r="AO345" s="209" t="e">
        <f>IF(OR(ISBLANK('Precision '!L347),N$2="N"),NA(),'Precision '!L347)</f>
        <v>#N/A</v>
      </c>
      <c r="AP345" s="209" t="e">
        <f>IF(OR(ISBLANK('Precision '!M347),O$2="N"),NA(),'Precision '!M347)</f>
        <v>#N/A</v>
      </c>
      <c r="AQ345" s="209" t="e">
        <f>IF(OR(ISBLANK('Precision '!N347),P$2="N"),NA(),'Precision '!N347)</f>
        <v>#N/A</v>
      </c>
      <c r="AR345" s="209" t="e">
        <f>IF(OR(ISBLANK('Precision '!O347),E$3="N"),NA(),'Precision '!O347)</f>
        <v>#N/A</v>
      </c>
      <c r="AS345" s="209" t="e">
        <f>IF(OR(ISBLANK('Precision '!P347),F$3="N"),NA(),'Precision '!P347)</f>
        <v>#N/A</v>
      </c>
      <c r="AT345" s="209" t="e">
        <f>IF(OR(ISBLANK('Precision '!Q347),G$3="N"),NA(),'Precision '!Q347)</f>
        <v>#N/A</v>
      </c>
      <c r="AU345" s="209" t="e">
        <f>IF(OR(ISBLANK('Precision '!R347),H$3="N"),NA(),'Precision '!R347)</f>
        <v>#N/A</v>
      </c>
      <c r="AV345" s="209" t="e">
        <f>IF(OR(ISBLANK('Precision '!S347),I$3="N"),NA(),'Precision '!S347)</f>
        <v>#N/A</v>
      </c>
      <c r="AW345" s="209" t="e">
        <f>IF(OR(ISBLANK('Precision '!T347),J$3="N"),NA(),'Precision '!T347)</f>
        <v>#N/A</v>
      </c>
      <c r="AX345" s="209" t="e">
        <f>IF(OR(ISBLANK('Precision '!U347),K$3="N"),NA(),'Precision '!U347)</f>
        <v>#N/A</v>
      </c>
      <c r="AY345" s="209" t="e">
        <f>IF(OR(ISBLANK('Precision '!V347),L$3="N"),NA(),'Precision '!V347)</f>
        <v>#N/A</v>
      </c>
      <c r="AZ345" s="209" t="e">
        <f>IF(OR(ISBLANK('Precision '!W347),M$3="N"),NA(),'Precision '!W347)</f>
        <v>#N/A</v>
      </c>
      <c r="BA345" s="209" t="e">
        <f>IF(OR(ISBLANK('Precision '!X347),N$3="N"),NA(),'Precision '!X347)</f>
        <v>#N/A</v>
      </c>
      <c r="BB345" s="209" t="e">
        <f>IF(OR(ISBLANK('Precision '!Y347),O$3="N"),NA(),'Precision '!Y347)</f>
        <v>#N/A</v>
      </c>
      <c r="BC345" s="209" t="e">
        <f>IF(OR(ISBLANK('Precision '!Z347),P$3="N"),NA(),'Precision '!Z347)</f>
        <v>#N/A</v>
      </c>
      <c r="BD345" s="204"/>
      <c r="BE345" s="204"/>
      <c r="BF345" s="204"/>
      <c r="BG345" s="204"/>
      <c r="BH345" s="204"/>
    </row>
    <row r="346" spans="1:60" x14ac:dyDescent="0.2">
      <c r="A346" s="204"/>
      <c r="B346" s="204"/>
      <c r="C346" s="204" t="str">
        <f>IF(AND(ISNUMBER('Precision '!C348),E$2="Y"),'Precision '!C348,"")</f>
        <v/>
      </c>
      <c r="D346" s="204" t="str">
        <f>IF(AND(ISNUMBER('Precision '!D348),F$2="Y"),'Precision '!D348,"")</f>
        <v/>
      </c>
      <c r="E346" s="204" t="str">
        <f>IF(AND(ISNUMBER('Precision '!E348),G$2="Y"),'Precision '!E348,"")</f>
        <v/>
      </c>
      <c r="F346" s="204" t="str">
        <f>IF(AND(ISNUMBER('Precision '!F348),H$2="Y"),'Precision '!F348,"")</f>
        <v/>
      </c>
      <c r="G346" s="204" t="str">
        <f>IF(AND(ISNUMBER('Precision '!G348),I$2="Y"),'Precision '!G348,"")</f>
        <v/>
      </c>
      <c r="H346" s="204" t="str">
        <f>IF(AND(ISNUMBER('Precision '!H348),J$2="Y"),'Precision '!H348,"")</f>
        <v/>
      </c>
      <c r="I346" s="204" t="str">
        <f>IF(AND(ISNUMBER('Precision '!I348),K$2="Y"),'Precision '!I348,"")</f>
        <v/>
      </c>
      <c r="J346" s="204" t="str">
        <f>IF(AND(ISNUMBER('Precision '!J348),L$2="Y"),'Precision '!J348,"")</f>
        <v/>
      </c>
      <c r="K346" s="204" t="str">
        <f>IF(AND(ISNUMBER('Precision '!K348),M$2="Y"),'Precision '!K348,"")</f>
        <v/>
      </c>
      <c r="L346" s="204" t="str">
        <f>IF(AND(ISNUMBER('Precision '!L348),N$2="Y"),'Precision '!L348,"")</f>
        <v/>
      </c>
      <c r="M346" s="204" t="str">
        <f>IF(AND(ISNUMBER('Precision '!M348),O$2="Y"),'Precision '!M348,"")</f>
        <v/>
      </c>
      <c r="N346" s="204" t="str">
        <f>IF(AND(ISNUMBER('Precision '!N348),P$2="Y"),'Precision '!N348,"")</f>
        <v/>
      </c>
      <c r="O346" s="204" t="str">
        <f>IF(AND(ISNUMBER('Precision '!O348),E$3="Y"),'Precision '!O348,"")</f>
        <v/>
      </c>
      <c r="P346" s="204" t="str">
        <f>IF(AND(ISNUMBER('Precision '!P348),F$3="Y"),'Precision '!P348,"")</f>
        <v/>
      </c>
      <c r="Q346" s="204" t="str">
        <f>IF(AND(ISNUMBER('Precision '!Q348),G$3="Y"),'Precision '!Q348,"")</f>
        <v/>
      </c>
      <c r="R346" s="204" t="str">
        <f>IF(AND(ISNUMBER('Precision '!R348),H$3="Y"),'Precision '!R348,"")</f>
        <v/>
      </c>
      <c r="S346" s="204" t="str">
        <f>IF(AND(ISNUMBER('Precision '!S348),I$3="Y"),'Precision '!S348,"")</f>
        <v/>
      </c>
      <c r="T346" s="204" t="str">
        <f>IF(AND(ISNUMBER('Precision '!T348),J$3="Y"),'Precision '!T348,"")</f>
        <v/>
      </c>
      <c r="U346" s="204" t="str">
        <f>IF(AND(ISNUMBER('Precision '!U348),K$3="Y"),'Precision '!U348,"")</f>
        <v/>
      </c>
      <c r="V346" s="204" t="str">
        <f>IF(AND(ISNUMBER('Precision '!V348),L$3="Y"),'Precision '!V348,"")</f>
        <v/>
      </c>
      <c r="W346" s="204" t="str">
        <f>IF(AND(ISNUMBER('Precision '!W348),M$3="Y"),'Precision '!W348,"")</f>
        <v/>
      </c>
      <c r="X346" s="204" t="str">
        <f>IF(AND(ISNUMBER('Precision '!X348),N$3="Y"),'Precision '!X348,"")</f>
        <v/>
      </c>
      <c r="Y346" s="204" t="str">
        <f>IF(AND(ISNUMBER('Precision '!Y348),O$3="Y"),'Precision '!Y348,"")</f>
        <v/>
      </c>
      <c r="Z346" s="204" t="str">
        <f>IF(AND(ISNUMBER('Precision '!Z348),P$3="Y"),'Precision '!Z348,"")</f>
        <v/>
      </c>
      <c r="AA346" s="204"/>
      <c r="AB346" s="204"/>
      <c r="AC346" s="204"/>
      <c r="AD346" s="204"/>
      <c r="AE346" s="300">
        <v>310</v>
      </c>
      <c r="AF346" s="209" t="e">
        <f>IF(OR(ISBLANK('Precision '!C348),E$2="N"),NA(),'Precision '!C348)</f>
        <v>#N/A</v>
      </c>
      <c r="AG346" s="209" t="e">
        <f>IF(OR(ISBLANK('Precision '!D348),F$2="N"),NA(),'Precision '!D348)</f>
        <v>#N/A</v>
      </c>
      <c r="AH346" s="209" t="e">
        <f>IF(OR(ISBLANK('Precision '!E348),G$2="N"),NA(),'Precision '!E348)</f>
        <v>#N/A</v>
      </c>
      <c r="AI346" s="209" t="e">
        <f>IF(OR(ISBLANK('Precision '!F348),H$2="N"),NA(),'Precision '!F348)</f>
        <v>#N/A</v>
      </c>
      <c r="AJ346" s="209" t="e">
        <f>IF(OR(ISBLANK('Precision '!G348),I$2="N"),NA(),'Precision '!G348)</f>
        <v>#N/A</v>
      </c>
      <c r="AK346" s="209" t="e">
        <f>IF(OR(ISBLANK('Precision '!H348),J$2="N"),NA(),'Precision '!H348)</f>
        <v>#N/A</v>
      </c>
      <c r="AL346" s="209" t="e">
        <f>IF(OR(ISBLANK('Precision '!I348),K$2="N"),NA(),'Precision '!I348)</f>
        <v>#N/A</v>
      </c>
      <c r="AM346" s="209" t="e">
        <f>IF(OR(ISBLANK('Precision '!J348),L$2="N"),NA(),'Precision '!J348)</f>
        <v>#N/A</v>
      </c>
      <c r="AN346" s="209" t="e">
        <f>IF(OR(ISBLANK('Precision '!K348),M$2="N"),NA(),'Precision '!K348)</f>
        <v>#N/A</v>
      </c>
      <c r="AO346" s="209" t="e">
        <f>IF(OR(ISBLANK('Precision '!L348),N$2="N"),NA(),'Precision '!L348)</f>
        <v>#N/A</v>
      </c>
      <c r="AP346" s="209" t="e">
        <f>IF(OR(ISBLANK('Precision '!M348),O$2="N"),NA(),'Precision '!M348)</f>
        <v>#N/A</v>
      </c>
      <c r="AQ346" s="209" t="e">
        <f>IF(OR(ISBLANK('Precision '!N348),P$2="N"),NA(),'Precision '!N348)</f>
        <v>#N/A</v>
      </c>
      <c r="AR346" s="209" t="e">
        <f>IF(OR(ISBLANK('Precision '!O348),E$3="N"),NA(),'Precision '!O348)</f>
        <v>#N/A</v>
      </c>
      <c r="AS346" s="209" t="e">
        <f>IF(OR(ISBLANK('Precision '!P348),F$3="N"),NA(),'Precision '!P348)</f>
        <v>#N/A</v>
      </c>
      <c r="AT346" s="209" t="e">
        <f>IF(OR(ISBLANK('Precision '!Q348),G$3="N"),NA(),'Precision '!Q348)</f>
        <v>#N/A</v>
      </c>
      <c r="AU346" s="209" t="e">
        <f>IF(OR(ISBLANK('Precision '!R348),H$3="N"),NA(),'Precision '!R348)</f>
        <v>#N/A</v>
      </c>
      <c r="AV346" s="209" t="e">
        <f>IF(OR(ISBLANK('Precision '!S348),I$3="N"),NA(),'Precision '!S348)</f>
        <v>#N/A</v>
      </c>
      <c r="AW346" s="209" t="e">
        <f>IF(OR(ISBLANK('Precision '!T348),J$3="N"),NA(),'Precision '!T348)</f>
        <v>#N/A</v>
      </c>
      <c r="AX346" s="209" t="e">
        <f>IF(OR(ISBLANK('Precision '!U348),K$3="N"),NA(),'Precision '!U348)</f>
        <v>#N/A</v>
      </c>
      <c r="AY346" s="209" t="e">
        <f>IF(OR(ISBLANK('Precision '!V348),L$3="N"),NA(),'Precision '!V348)</f>
        <v>#N/A</v>
      </c>
      <c r="AZ346" s="209" t="e">
        <f>IF(OR(ISBLANK('Precision '!W348),M$3="N"),NA(),'Precision '!W348)</f>
        <v>#N/A</v>
      </c>
      <c r="BA346" s="209" t="e">
        <f>IF(OR(ISBLANK('Precision '!X348),N$3="N"),NA(),'Precision '!X348)</f>
        <v>#N/A</v>
      </c>
      <c r="BB346" s="209" t="e">
        <f>IF(OR(ISBLANK('Precision '!Y348),O$3="N"),NA(),'Precision '!Y348)</f>
        <v>#N/A</v>
      </c>
      <c r="BC346" s="209" t="e">
        <f>IF(OR(ISBLANK('Precision '!Z348),P$3="N"),NA(),'Precision '!Z348)</f>
        <v>#N/A</v>
      </c>
      <c r="BD346" s="204"/>
      <c r="BE346" s="204"/>
      <c r="BF346" s="204"/>
      <c r="BG346" s="204"/>
      <c r="BH346" s="204"/>
    </row>
    <row r="347" spans="1:60" x14ac:dyDescent="0.2">
      <c r="A347" s="204"/>
      <c r="B347" s="204"/>
      <c r="C347" s="204" t="str">
        <f>IF(AND(ISNUMBER('Precision '!C349),E$2="Y"),'Precision '!C349,"")</f>
        <v/>
      </c>
      <c r="D347" s="204" t="str">
        <f>IF(AND(ISNUMBER('Precision '!D349),F$2="Y"),'Precision '!D349,"")</f>
        <v/>
      </c>
      <c r="E347" s="204" t="str">
        <f>IF(AND(ISNUMBER('Precision '!E349),G$2="Y"),'Precision '!E349,"")</f>
        <v/>
      </c>
      <c r="F347" s="204" t="str">
        <f>IF(AND(ISNUMBER('Precision '!F349),H$2="Y"),'Precision '!F349,"")</f>
        <v/>
      </c>
      <c r="G347" s="204" t="str">
        <f>IF(AND(ISNUMBER('Precision '!G349),I$2="Y"),'Precision '!G349,"")</f>
        <v/>
      </c>
      <c r="H347" s="204" t="str">
        <f>IF(AND(ISNUMBER('Precision '!H349),J$2="Y"),'Precision '!H349,"")</f>
        <v/>
      </c>
      <c r="I347" s="204" t="str">
        <f>IF(AND(ISNUMBER('Precision '!I349),K$2="Y"),'Precision '!I349,"")</f>
        <v/>
      </c>
      <c r="J347" s="204" t="str">
        <f>IF(AND(ISNUMBER('Precision '!J349),L$2="Y"),'Precision '!J349,"")</f>
        <v/>
      </c>
      <c r="K347" s="204" t="str">
        <f>IF(AND(ISNUMBER('Precision '!K349),M$2="Y"),'Precision '!K349,"")</f>
        <v/>
      </c>
      <c r="L347" s="204" t="str">
        <f>IF(AND(ISNUMBER('Precision '!L349),N$2="Y"),'Precision '!L349,"")</f>
        <v/>
      </c>
      <c r="M347" s="204" t="str">
        <f>IF(AND(ISNUMBER('Precision '!M349),O$2="Y"),'Precision '!M349,"")</f>
        <v/>
      </c>
      <c r="N347" s="204" t="str">
        <f>IF(AND(ISNUMBER('Precision '!N349),P$2="Y"),'Precision '!N349,"")</f>
        <v/>
      </c>
      <c r="O347" s="204" t="str">
        <f>IF(AND(ISNUMBER('Precision '!O349),E$3="Y"),'Precision '!O349,"")</f>
        <v/>
      </c>
      <c r="P347" s="204" t="str">
        <f>IF(AND(ISNUMBER('Precision '!P349),F$3="Y"),'Precision '!P349,"")</f>
        <v/>
      </c>
      <c r="Q347" s="204" t="str">
        <f>IF(AND(ISNUMBER('Precision '!Q349),G$3="Y"),'Precision '!Q349,"")</f>
        <v/>
      </c>
      <c r="R347" s="204" t="str">
        <f>IF(AND(ISNUMBER('Precision '!R349),H$3="Y"),'Precision '!R349,"")</f>
        <v/>
      </c>
      <c r="S347" s="204" t="str">
        <f>IF(AND(ISNUMBER('Precision '!S349),I$3="Y"),'Precision '!S349,"")</f>
        <v/>
      </c>
      <c r="T347" s="204" t="str">
        <f>IF(AND(ISNUMBER('Precision '!T349),J$3="Y"),'Precision '!T349,"")</f>
        <v/>
      </c>
      <c r="U347" s="204" t="str">
        <f>IF(AND(ISNUMBER('Precision '!U349),K$3="Y"),'Precision '!U349,"")</f>
        <v/>
      </c>
      <c r="V347" s="204" t="str">
        <f>IF(AND(ISNUMBER('Precision '!V349),L$3="Y"),'Precision '!V349,"")</f>
        <v/>
      </c>
      <c r="W347" s="204" t="str">
        <f>IF(AND(ISNUMBER('Precision '!W349),M$3="Y"),'Precision '!W349,"")</f>
        <v/>
      </c>
      <c r="X347" s="204" t="str">
        <f>IF(AND(ISNUMBER('Precision '!X349),N$3="Y"),'Precision '!X349,"")</f>
        <v/>
      </c>
      <c r="Y347" s="204" t="str">
        <f>IF(AND(ISNUMBER('Precision '!Y349),O$3="Y"),'Precision '!Y349,"")</f>
        <v/>
      </c>
      <c r="Z347" s="204" t="str">
        <f>IF(AND(ISNUMBER('Precision '!Z349),P$3="Y"),'Precision '!Z349,"")</f>
        <v/>
      </c>
      <c r="AA347" s="204"/>
      <c r="AB347" s="204"/>
      <c r="AC347" s="204"/>
      <c r="AD347" s="204"/>
      <c r="AE347" s="300">
        <v>311</v>
      </c>
      <c r="AF347" s="209" t="e">
        <f>IF(OR(ISBLANK('Precision '!C349),E$2="N"),NA(),'Precision '!C349)</f>
        <v>#N/A</v>
      </c>
      <c r="AG347" s="209" t="e">
        <f>IF(OR(ISBLANK('Precision '!D349),F$2="N"),NA(),'Precision '!D349)</f>
        <v>#N/A</v>
      </c>
      <c r="AH347" s="209" t="e">
        <f>IF(OR(ISBLANK('Precision '!E349),G$2="N"),NA(),'Precision '!E349)</f>
        <v>#N/A</v>
      </c>
      <c r="AI347" s="209" t="e">
        <f>IF(OR(ISBLANK('Precision '!F349),H$2="N"),NA(),'Precision '!F349)</f>
        <v>#N/A</v>
      </c>
      <c r="AJ347" s="209" t="e">
        <f>IF(OR(ISBLANK('Precision '!G349),I$2="N"),NA(),'Precision '!G349)</f>
        <v>#N/A</v>
      </c>
      <c r="AK347" s="209" t="e">
        <f>IF(OR(ISBLANK('Precision '!H349),J$2="N"),NA(),'Precision '!H349)</f>
        <v>#N/A</v>
      </c>
      <c r="AL347" s="209" t="e">
        <f>IF(OR(ISBLANK('Precision '!I349),K$2="N"),NA(),'Precision '!I349)</f>
        <v>#N/A</v>
      </c>
      <c r="AM347" s="209" t="e">
        <f>IF(OR(ISBLANK('Precision '!J349),L$2="N"),NA(),'Precision '!J349)</f>
        <v>#N/A</v>
      </c>
      <c r="AN347" s="209" t="e">
        <f>IF(OR(ISBLANK('Precision '!K349),M$2="N"),NA(),'Precision '!K349)</f>
        <v>#N/A</v>
      </c>
      <c r="AO347" s="209" t="e">
        <f>IF(OR(ISBLANK('Precision '!L349),N$2="N"),NA(),'Precision '!L349)</f>
        <v>#N/A</v>
      </c>
      <c r="AP347" s="209" t="e">
        <f>IF(OR(ISBLANK('Precision '!M349),O$2="N"),NA(),'Precision '!M349)</f>
        <v>#N/A</v>
      </c>
      <c r="AQ347" s="209" t="e">
        <f>IF(OR(ISBLANK('Precision '!N349),P$2="N"),NA(),'Precision '!N349)</f>
        <v>#N/A</v>
      </c>
      <c r="AR347" s="209" t="e">
        <f>IF(OR(ISBLANK('Precision '!O349),E$3="N"),NA(),'Precision '!O349)</f>
        <v>#N/A</v>
      </c>
      <c r="AS347" s="209" t="e">
        <f>IF(OR(ISBLANK('Precision '!P349),F$3="N"),NA(),'Precision '!P349)</f>
        <v>#N/A</v>
      </c>
      <c r="AT347" s="209" t="e">
        <f>IF(OR(ISBLANK('Precision '!Q349),G$3="N"),NA(),'Precision '!Q349)</f>
        <v>#N/A</v>
      </c>
      <c r="AU347" s="209" t="e">
        <f>IF(OR(ISBLANK('Precision '!R349),H$3="N"),NA(),'Precision '!R349)</f>
        <v>#N/A</v>
      </c>
      <c r="AV347" s="209" t="e">
        <f>IF(OR(ISBLANK('Precision '!S349),I$3="N"),NA(),'Precision '!S349)</f>
        <v>#N/A</v>
      </c>
      <c r="AW347" s="209" t="e">
        <f>IF(OR(ISBLANK('Precision '!T349),J$3="N"),NA(),'Precision '!T349)</f>
        <v>#N/A</v>
      </c>
      <c r="AX347" s="209" t="e">
        <f>IF(OR(ISBLANK('Precision '!U349),K$3="N"),NA(),'Precision '!U349)</f>
        <v>#N/A</v>
      </c>
      <c r="AY347" s="209" t="e">
        <f>IF(OR(ISBLANK('Precision '!V349),L$3="N"),NA(),'Precision '!V349)</f>
        <v>#N/A</v>
      </c>
      <c r="AZ347" s="209" t="e">
        <f>IF(OR(ISBLANK('Precision '!W349),M$3="N"),NA(),'Precision '!W349)</f>
        <v>#N/A</v>
      </c>
      <c r="BA347" s="209" t="e">
        <f>IF(OR(ISBLANK('Precision '!X349),N$3="N"),NA(),'Precision '!X349)</f>
        <v>#N/A</v>
      </c>
      <c r="BB347" s="209" t="e">
        <f>IF(OR(ISBLANK('Precision '!Y349),O$3="N"),NA(),'Precision '!Y349)</f>
        <v>#N/A</v>
      </c>
      <c r="BC347" s="209" t="e">
        <f>IF(OR(ISBLANK('Precision '!Z349),P$3="N"),NA(),'Precision '!Z349)</f>
        <v>#N/A</v>
      </c>
      <c r="BD347" s="204"/>
      <c r="BE347" s="204"/>
      <c r="BF347" s="204"/>
      <c r="BG347" s="204"/>
      <c r="BH347" s="204"/>
    </row>
    <row r="348" spans="1:60" x14ac:dyDescent="0.2">
      <c r="A348" s="204"/>
      <c r="B348" s="204"/>
      <c r="C348" s="204" t="str">
        <f>IF(AND(ISNUMBER('Precision '!C350),E$2="Y"),'Precision '!C350,"")</f>
        <v/>
      </c>
      <c r="D348" s="204" t="str">
        <f>IF(AND(ISNUMBER('Precision '!D350),F$2="Y"),'Precision '!D350,"")</f>
        <v/>
      </c>
      <c r="E348" s="204" t="str">
        <f>IF(AND(ISNUMBER('Precision '!E350),G$2="Y"),'Precision '!E350,"")</f>
        <v/>
      </c>
      <c r="F348" s="204" t="str">
        <f>IF(AND(ISNUMBER('Precision '!F350),H$2="Y"),'Precision '!F350,"")</f>
        <v/>
      </c>
      <c r="G348" s="204" t="str">
        <f>IF(AND(ISNUMBER('Precision '!G350),I$2="Y"),'Precision '!G350,"")</f>
        <v/>
      </c>
      <c r="H348" s="204" t="str">
        <f>IF(AND(ISNUMBER('Precision '!H350),J$2="Y"),'Precision '!H350,"")</f>
        <v/>
      </c>
      <c r="I348" s="204" t="str">
        <f>IF(AND(ISNUMBER('Precision '!I350),K$2="Y"),'Precision '!I350,"")</f>
        <v/>
      </c>
      <c r="J348" s="204" t="str">
        <f>IF(AND(ISNUMBER('Precision '!J350),L$2="Y"),'Precision '!J350,"")</f>
        <v/>
      </c>
      <c r="K348" s="204" t="str">
        <f>IF(AND(ISNUMBER('Precision '!K350),M$2="Y"),'Precision '!K350,"")</f>
        <v/>
      </c>
      <c r="L348" s="204" t="str">
        <f>IF(AND(ISNUMBER('Precision '!L350),N$2="Y"),'Precision '!L350,"")</f>
        <v/>
      </c>
      <c r="M348" s="204" t="str">
        <f>IF(AND(ISNUMBER('Precision '!M350),O$2="Y"),'Precision '!M350,"")</f>
        <v/>
      </c>
      <c r="N348" s="204" t="str">
        <f>IF(AND(ISNUMBER('Precision '!N350),P$2="Y"),'Precision '!N350,"")</f>
        <v/>
      </c>
      <c r="O348" s="204" t="str">
        <f>IF(AND(ISNUMBER('Precision '!O350),E$3="Y"),'Precision '!O350,"")</f>
        <v/>
      </c>
      <c r="P348" s="204" t="str">
        <f>IF(AND(ISNUMBER('Precision '!P350),F$3="Y"),'Precision '!P350,"")</f>
        <v/>
      </c>
      <c r="Q348" s="204" t="str">
        <f>IF(AND(ISNUMBER('Precision '!Q350),G$3="Y"),'Precision '!Q350,"")</f>
        <v/>
      </c>
      <c r="R348" s="204" t="str">
        <f>IF(AND(ISNUMBER('Precision '!R350),H$3="Y"),'Precision '!R350,"")</f>
        <v/>
      </c>
      <c r="S348" s="204" t="str">
        <f>IF(AND(ISNUMBER('Precision '!S350),I$3="Y"),'Precision '!S350,"")</f>
        <v/>
      </c>
      <c r="T348" s="204" t="str">
        <f>IF(AND(ISNUMBER('Precision '!T350),J$3="Y"),'Precision '!T350,"")</f>
        <v/>
      </c>
      <c r="U348" s="204" t="str">
        <f>IF(AND(ISNUMBER('Precision '!U350),K$3="Y"),'Precision '!U350,"")</f>
        <v/>
      </c>
      <c r="V348" s="204" t="str">
        <f>IF(AND(ISNUMBER('Precision '!V350),L$3="Y"),'Precision '!V350,"")</f>
        <v/>
      </c>
      <c r="W348" s="204" t="str">
        <f>IF(AND(ISNUMBER('Precision '!W350),M$3="Y"),'Precision '!W350,"")</f>
        <v/>
      </c>
      <c r="X348" s="204" t="str">
        <f>IF(AND(ISNUMBER('Precision '!X350),N$3="Y"),'Precision '!X350,"")</f>
        <v/>
      </c>
      <c r="Y348" s="204" t="str">
        <f>IF(AND(ISNUMBER('Precision '!Y350),O$3="Y"),'Precision '!Y350,"")</f>
        <v/>
      </c>
      <c r="Z348" s="204" t="str">
        <f>IF(AND(ISNUMBER('Precision '!Z350),P$3="Y"),'Precision '!Z350,"")</f>
        <v/>
      </c>
      <c r="AA348" s="204"/>
      <c r="AB348" s="204"/>
      <c r="AC348" s="204"/>
      <c r="AD348" s="204"/>
      <c r="AE348" s="300">
        <v>312</v>
      </c>
      <c r="AF348" s="209" t="e">
        <f>IF(OR(ISBLANK('Precision '!C350),E$2="N"),NA(),'Precision '!C350)</f>
        <v>#N/A</v>
      </c>
      <c r="AG348" s="209" t="e">
        <f>IF(OR(ISBLANK('Precision '!D350),F$2="N"),NA(),'Precision '!D350)</f>
        <v>#N/A</v>
      </c>
      <c r="AH348" s="209" t="e">
        <f>IF(OR(ISBLANK('Precision '!E350),G$2="N"),NA(),'Precision '!E350)</f>
        <v>#N/A</v>
      </c>
      <c r="AI348" s="209" t="e">
        <f>IF(OR(ISBLANK('Precision '!F350),H$2="N"),NA(),'Precision '!F350)</f>
        <v>#N/A</v>
      </c>
      <c r="AJ348" s="209" t="e">
        <f>IF(OR(ISBLANK('Precision '!G350),I$2="N"),NA(),'Precision '!G350)</f>
        <v>#N/A</v>
      </c>
      <c r="AK348" s="209" t="e">
        <f>IF(OR(ISBLANK('Precision '!H350),J$2="N"),NA(),'Precision '!H350)</f>
        <v>#N/A</v>
      </c>
      <c r="AL348" s="209" t="e">
        <f>IF(OR(ISBLANK('Precision '!I350),K$2="N"),NA(),'Precision '!I350)</f>
        <v>#N/A</v>
      </c>
      <c r="AM348" s="209" t="e">
        <f>IF(OR(ISBLANK('Precision '!J350),L$2="N"),NA(),'Precision '!J350)</f>
        <v>#N/A</v>
      </c>
      <c r="AN348" s="209" t="e">
        <f>IF(OR(ISBLANK('Precision '!K350),M$2="N"),NA(),'Precision '!K350)</f>
        <v>#N/A</v>
      </c>
      <c r="AO348" s="209" t="e">
        <f>IF(OR(ISBLANK('Precision '!L350),N$2="N"),NA(),'Precision '!L350)</f>
        <v>#N/A</v>
      </c>
      <c r="AP348" s="209" t="e">
        <f>IF(OR(ISBLANK('Precision '!M350),O$2="N"),NA(),'Precision '!M350)</f>
        <v>#N/A</v>
      </c>
      <c r="AQ348" s="209" t="e">
        <f>IF(OR(ISBLANK('Precision '!N350),P$2="N"),NA(),'Precision '!N350)</f>
        <v>#N/A</v>
      </c>
      <c r="AR348" s="209" t="e">
        <f>IF(OR(ISBLANK('Precision '!O350),E$3="N"),NA(),'Precision '!O350)</f>
        <v>#N/A</v>
      </c>
      <c r="AS348" s="209" t="e">
        <f>IF(OR(ISBLANK('Precision '!P350),F$3="N"),NA(),'Precision '!P350)</f>
        <v>#N/A</v>
      </c>
      <c r="AT348" s="209" t="e">
        <f>IF(OR(ISBLANK('Precision '!Q350),G$3="N"),NA(),'Precision '!Q350)</f>
        <v>#N/A</v>
      </c>
      <c r="AU348" s="209" t="e">
        <f>IF(OR(ISBLANK('Precision '!R350),H$3="N"),NA(),'Precision '!R350)</f>
        <v>#N/A</v>
      </c>
      <c r="AV348" s="209" t="e">
        <f>IF(OR(ISBLANK('Precision '!S350),I$3="N"),NA(),'Precision '!S350)</f>
        <v>#N/A</v>
      </c>
      <c r="AW348" s="209" t="e">
        <f>IF(OR(ISBLANK('Precision '!T350),J$3="N"),NA(),'Precision '!T350)</f>
        <v>#N/A</v>
      </c>
      <c r="AX348" s="209" t="e">
        <f>IF(OR(ISBLANK('Precision '!U350),K$3="N"),NA(),'Precision '!U350)</f>
        <v>#N/A</v>
      </c>
      <c r="AY348" s="209" t="e">
        <f>IF(OR(ISBLANK('Precision '!V350),L$3="N"),NA(),'Precision '!V350)</f>
        <v>#N/A</v>
      </c>
      <c r="AZ348" s="209" t="e">
        <f>IF(OR(ISBLANK('Precision '!W350),M$3="N"),NA(),'Precision '!W350)</f>
        <v>#N/A</v>
      </c>
      <c r="BA348" s="209" t="e">
        <f>IF(OR(ISBLANK('Precision '!X350),N$3="N"),NA(),'Precision '!X350)</f>
        <v>#N/A</v>
      </c>
      <c r="BB348" s="209" t="e">
        <f>IF(OR(ISBLANK('Precision '!Y350),O$3="N"),NA(),'Precision '!Y350)</f>
        <v>#N/A</v>
      </c>
      <c r="BC348" s="209" t="e">
        <f>IF(OR(ISBLANK('Precision '!Z350),P$3="N"),NA(),'Precision '!Z350)</f>
        <v>#N/A</v>
      </c>
      <c r="BD348" s="204"/>
      <c r="BE348" s="204"/>
      <c r="BF348" s="204"/>
      <c r="BG348" s="204"/>
      <c r="BH348" s="204"/>
    </row>
    <row r="349" spans="1:60" x14ac:dyDescent="0.2">
      <c r="A349" s="204"/>
      <c r="B349" s="204"/>
      <c r="C349" s="204" t="str">
        <f>IF(AND(ISNUMBER('Precision '!C351),E$2="Y"),'Precision '!C351,"")</f>
        <v/>
      </c>
      <c r="D349" s="204" t="str">
        <f>IF(AND(ISNUMBER('Precision '!D351),F$2="Y"),'Precision '!D351,"")</f>
        <v/>
      </c>
      <c r="E349" s="204" t="str">
        <f>IF(AND(ISNUMBER('Precision '!E351),G$2="Y"),'Precision '!E351,"")</f>
        <v/>
      </c>
      <c r="F349" s="204" t="str">
        <f>IF(AND(ISNUMBER('Precision '!F351),H$2="Y"),'Precision '!F351,"")</f>
        <v/>
      </c>
      <c r="G349" s="204" t="str">
        <f>IF(AND(ISNUMBER('Precision '!G351),I$2="Y"),'Precision '!G351,"")</f>
        <v/>
      </c>
      <c r="H349" s="204" t="str">
        <f>IF(AND(ISNUMBER('Precision '!H351),J$2="Y"),'Precision '!H351,"")</f>
        <v/>
      </c>
      <c r="I349" s="204" t="str">
        <f>IF(AND(ISNUMBER('Precision '!I351),K$2="Y"),'Precision '!I351,"")</f>
        <v/>
      </c>
      <c r="J349" s="204" t="str">
        <f>IF(AND(ISNUMBER('Precision '!J351),L$2="Y"),'Precision '!J351,"")</f>
        <v/>
      </c>
      <c r="K349" s="204" t="str">
        <f>IF(AND(ISNUMBER('Precision '!K351),M$2="Y"),'Precision '!K351,"")</f>
        <v/>
      </c>
      <c r="L349" s="204" t="str">
        <f>IF(AND(ISNUMBER('Precision '!L351),N$2="Y"),'Precision '!L351,"")</f>
        <v/>
      </c>
      <c r="M349" s="204" t="str">
        <f>IF(AND(ISNUMBER('Precision '!M351),O$2="Y"),'Precision '!M351,"")</f>
        <v/>
      </c>
      <c r="N349" s="204" t="str">
        <f>IF(AND(ISNUMBER('Precision '!N351),P$2="Y"),'Precision '!N351,"")</f>
        <v/>
      </c>
      <c r="O349" s="204" t="str">
        <f>IF(AND(ISNUMBER('Precision '!O351),E$3="Y"),'Precision '!O351,"")</f>
        <v/>
      </c>
      <c r="P349" s="204" t="str">
        <f>IF(AND(ISNUMBER('Precision '!P351),F$3="Y"),'Precision '!P351,"")</f>
        <v/>
      </c>
      <c r="Q349" s="204" t="str">
        <f>IF(AND(ISNUMBER('Precision '!Q351),G$3="Y"),'Precision '!Q351,"")</f>
        <v/>
      </c>
      <c r="R349" s="204" t="str">
        <f>IF(AND(ISNUMBER('Precision '!R351),H$3="Y"),'Precision '!R351,"")</f>
        <v/>
      </c>
      <c r="S349" s="204" t="str">
        <f>IF(AND(ISNUMBER('Precision '!S351),I$3="Y"),'Precision '!S351,"")</f>
        <v/>
      </c>
      <c r="T349" s="204" t="str">
        <f>IF(AND(ISNUMBER('Precision '!T351),J$3="Y"),'Precision '!T351,"")</f>
        <v/>
      </c>
      <c r="U349" s="204" t="str">
        <f>IF(AND(ISNUMBER('Precision '!U351),K$3="Y"),'Precision '!U351,"")</f>
        <v/>
      </c>
      <c r="V349" s="204" t="str">
        <f>IF(AND(ISNUMBER('Precision '!V351),L$3="Y"),'Precision '!V351,"")</f>
        <v/>
      </c>
      <c r="W349" s="204" t="str">
        <f>IF(AND(ISNUMBER('Precision '!W351),M$3="Y"),'Precision '!W351,"")</f>
        <v/>
      </c>
      <c r="X349" s="204" t="str">
        <f>IF(AND(ISNUMBER('Precision '!X351),N$3="Y"),'Precision '!X351,"")</f>
        <v/>
      </c>
      <c r="Y349" s="204" t="str">
        <f>IF(AND(ISNUMBER('Precision '!Y351),O$3="Y"),'Precision '!Y351,"")</f>
        <v/>
      </c>
      <c r="Z349" s="204" t="str">
        <f>IF(AND(ISNUMBER('Precision '!Z351),P$3="Y"),'Precision '!Z351,"")</f>
        <v/>
      </c>
      <c r="AA349" s="204"/>
      <c r="AB349" s="204"/>
      <c r="AC349" s="204"/>
      <c r="AD349" s="204"/>
      <c r="AE349" s="300">
        <v>313</v>
      </c>
      <c r="AF349" s="209" t="e">
        <f>IF(OR(ISBLANK('Precision '!C351),E$2="N"),NA(),'Precision '!C351)</f>
        <v>#N/A</v>
      </c>
      <c r="AG349" s="209" t="e">
        <f>IF(OR(ISBLANK('Precision '!D351),F$2="N"),NA(),'Precision '!D351)</f>
        <v>#N/A</v>
      </c>
      <c r="AH349" s="209" t="e">
        <f>IF(OR(ISBLANK('Precision '!E351),G$2="N"),NA(),'Precision '!E351)</f>
        <v>#N/A</v>
      </c>
      <c r="AI349" s="209" t="e">
        <f>IF(OR(ISBLANK('Precision '!F351),H$2="N"),NA(),'Precision '!F351)</f>
        <v>#N/A</v>
      </c>
      <c r="AJ349" s="209" t="e">
        <f>IF(OR(ISBLANK('Precision '!G351),I$2="N"),NA(),'Precision '!G351)</f>
        <v>#N/A</v>
      </c>
      <c r="AK349" s="209" t="e">
        <f>IF(OR(ISBLANK('Precision '!H351),J$2="N"),NA(),'Precision '!H351)</f>
        <v>#N/A</v>
      </c>
      <c r="AL349" s="209" t="e">
        <f>IF(OR(ISBLANK('Precision '!I351),K$2="N"),NA(),'Precision '!I351)</f>
        <v>#N/A</v>
      </c>
      <c r="AM349" s="209" t="e">
        <f>IF(OR(ISBLANK('Precision '!J351),L$2="N"),NA(),'Precision '!J351)</f>
        <v>#N/A</v>
      </c>
      <c r="AN349" s="209" t="e">
        <f>IF(OR(ISBLANK('Precision '!K351),M$2="N"),NA(),'Precision '!K351)</f>
        <v>#N/A</v>
      </c>
      <c r="AO349" s="209" t="e">
        <f>IF(OR(ISBLANK('Precision '!L351),N$2="N"),NA(),'Precision '!L351)</f>
        <v>#N/A</v>
      </c>
      <c r="AP349" s="209" t="e">
        <f>IF(OR(ISBLANK('Precision '!M351),O$2="N"),NA(),'Precision '!M351)</f>
        <v>#N/A</v>
      </c>
      <c r="AQ349" s="209" t="e">
        <f>IF(OR(ISBLANK('Precision '!N351),P$2="N"),NA(),'Precision '!N351)</f>
        <v>#N/A</v>
      </c>
      <c r="AR349" s="209" t="e">
        <f>IF(OR(ISBLANK('Precision '!O351),E$3="N"),NA(),'Precision '!O351)</f>
        <v>#N/A</v>
      </c>
      <c r="AS349" s="209" t="e">
        <f>IF(OR(ISBLANK('Precision '!P351),F$3="N"),NA(),'Precision '!P351)</f>
        <v>#N/A</v>
      </c>
      <c r="AT349" s="209" t="e">
        <f>IF(OR(ISBLANK('Precision '!Q351),G$3="N"),NA(),'Precision '!Q351)</f>
        <v>#N/A</v>
      </c>
      <c r="AU349" s="209" t="e">
        <f>IF(OR(ISBLANK('Precision '!R351),H$3="N"),NA(),'Precision '!R351)</f>
        <v>#N/A</v>
      </c>
      <c r="AV349" s="209" t="e">
        <f>IF(OR(ISBLANK('Precision '!S351),I$3="N"),NA(),'Precision '!S351)</f>
        <v>#N/A</v>
      </c>
      <c r="AW349" s="209" t="e">
        <f>IF(OR(ISBLANK('Precision '!T351),J$3="N"),NA(),'Precision '!T351)</f>
        <v>#N/A</v>
      </c>
      <c r="AX349" s="209" t="e">
        <f>IF(OR(ISBLANK('Precision '!U351),K$3="N"),NA(),'Precision '!U351)</f>
        <v>#N/A</v>
      </c>
      <c r="AY349" s="209" t="e">
        <f>IF(OR(ISBLANK('Precision '!V351),L$3="N"),NA(),'Precision '!V351)</f>
        <v>#N/A</v>
      </c>
      <c r="AZ349" s="209" t="e">
        <f>IF(OR(ISBLANK('Precision '!W351),M$3="N"),NA(),'Precision '!W351)</f>
        <v>#N/A</v>
      </c>
      <c r="BA349" s="209" t="e">
        <f>IF(OR(ISBLANK('Precision '!X351),N$3="N"),NA(),'Precision '!X351)</f>
        <v>#N/A</v>
      </c>
      <c r="BB349" s="209" t="e">
        <f>IF(OR(ISBLANK('Precision '!Y351),O$3="N"),NA(),'Precision '!Y351)</f>
        <v>#N/A</v>
      </c>
      <c r="BC349" s="209" t="e">
        <f>IF(OR(ISBLANK('Precision '!Z351),P$3="N"),NA(),'Precision '!Z351)</f>
        <v>#N/A</v>
      </c>
      <c r="BD349" s="204"/>
      <c r="BE349" s="204"/>
      <c r="BF349" s="204"/>
      <c r="BG349" s="204"/>
      <c r="BH349" s="204"/>
    </row>
    <row r="350" spans="1:60" x14ac:dyDescent="0.2">
      <c r="A350" s="204"/>
      <c r="B350" s="204"/>
      <c r="C350" s="204" t="str">
        <f>IF(AND(ISNUMBER('Precision '!C352),E$2="Y"),'Precision '!C352,"")</f>
        <v/>
      </c>
      <c r="D350" s="204" t="str">
        <f>IF(AND(ISNUMBER('Precision '!D352),F$2="Y"),'Precision '!D352,"")</f>
        <v/>
      </c>
      <c r="E350" s="204" t="str">
        <f>IF(AND(ISNUMBER('Precision '!E352),G$2="Y"),'Precision '!E352,"")</f>
        <v/>
      </c>
      <c r="F350" s="204" t="str">
        <f>IF(AND(ISNUMBER('Precision '!F352),H$2="Y"),'Precision '!F352,"")</f>
        <v/>
      </c>
      <c r="G350" s="204" t="str">
        <f>IF(AND(ISNUMBER('Precision '!G352),I$2="Y"),'Precision '!G352,"")</f>
        <v/>
      </c>
      <c r="H350" s="204" t="str">
        <f>IF(AND(ISNUMBER('Precision '!H352),J$2="Y"),'Precision '!H352,"")</f>
        <v/>
      </c>
      <c r="I350" s="204" t="str">
        <f>IF(AND(ISNUMBER('Precision '!I352),K$2="Y"),'Precision '!I352,"")</f>
        <v/>
      </c>
      <c r="J350" s="204" t="str">
        <f>IF(AND(ISNUMBER('Precision '!J352),L$2="Y"),'Precision '!J352,"")</f>
        <v/>
      </c>
      <c r="K350" s="204" t="str">
        <f>IF(AND(ISNUMBER('Precision '!K352),M$2="Y"),'Precision '!K352,"")</f>
        <v/>
      </c>
      <c r="L350" s="204" t="str">
        <f>IF(AND(ISNUMBER('Precision '!L352),N$2="Y"),'Precision '!L352,"")</f>
        <v/>
      </c>
      <c r="M350" s="204" t="str">
        <f>IF(AND(ISNUMBER('Precision '!M352),O$2="Y"),'Precision '!M352,"")</f>
        <v/>
      </c>
      <c r="N350" s="204" t="str">
        <f>IF(AND(ISNUMBER('Precision '!N352),P$2="Y"),'Precision '!N352,"")</f>
        <v/>
      </c>
      <c r="O350" s="204" t="str">
        <f>IF(AND(ISNUMBER('Precision '!O352),E$3="Y"),'Precision '!O352,"")</f>
        <v/>
      </c>
      <c r="P350" s="204" t="str">
        <f>IF(AND(ISNUMBER('Precision '!P352),F$3="Y"),'Precision '!P352,"")</f>
        <v/>
      </c>
      <c r="Q350" s="204" t="str">
        <f>IF(AND(ISNUMBER('Precision '!Q352),G$3="Y"),'Precision '!Q352,"")</f>
        <v/>
      </c>
      <c r="R350" s="204" t="str">
        <f>IF(AND(ISNUMBER('Precision '!R352),H$3="Y"),'Precision '!R352,"")</f>
        <v/>
      </c>
      <c r="S350" s="204" t="str">
        <f>IF(AND(ISNUMBER('Precision '!S352),I$3="Y"),'Precision '!S352,"")</f>
        <v/>
      </c>
      <c r="T350" s="204" t="str">
        <f>IF(AND(ISNUMBER('Precision '!T352),J$3="Y"),'Precision '!T352,"")</f>
        <v/>
      </c>
      <c r="U350" s="204" t="str">
        <f>IF(AND(ISNUMBER('Precision '!U352),K$3="Y"),'Precision '!U352,"")</f>
        <v/>
      </c>
      <c r="V350" s="204" t="str">
        <f>IF(AND(ISNUMBER('Precision '!V352),L$3="Y"),'Precision '!V352,"")</f>
        <v/>
      </c>
      <c r="W350" s="204" t="str">
        <f>IF(AND(ISNUMBER('Precision '!W352),M$3="Y"),'Precision '!W352,"")</f>
        <v/>
      </c>
      <c r="X350" s="204" t="str">
        <f>IF(AND(ISNUMBER('Precision '!X352),N$3="Y"),'Precision '!X352,"")</f>
        <v/>
      </c>
      <c r="Y350" s="204" t="str">
        <f>IF(AND(ISNUMBER('Precision '!Y352),O$3="Y"),'Precision '!Y352,"")</f>
        <v/>
      </c>
      <c r="Z350" s="204" t="str">
        <f>IF(AND(ISNUMBER('Precision '!Z352),P$3="Y"),'Precision '!Z352,"")</f>
        <v/>
      </c>
      <c r="AA350" s="204"/>
      <c r="AB350" s="204"/>
      <c r="AC350" s="204"/>
      <c r="AD350" s="204"/>
      <c r="AE350" s="300">
        <v>314</v>
      </c>
      <c r="AF350" s="209" t="e">
        <f>IF(OR(ISBLANK('Precision '!C352),E$2="N"),NA(),'Precision '!C352)</f>
        <v>#N/A</v>
      </c>
      <c r="AG350" s="209" t="e">
        <f>IF(OR(ISBLANK('Precision '!D352),F$2="N"),NA(),'Precision '!D352)</f>
        <v>#N/A</v>
      </c>
      <c r="AH350" s="209" t="e">
        <f>IF(OR(ISBLANK('Precision '!E352),G$2="N"),NA(),'Precision '!E352)</f>
        <v>#N/A</v>
      </c>
      <c r="AI350" s="209" t="e">
        <f>IF(OR(ISBLANK('Precision '!F352),H$2="N"),NA(),'Precision '!F352)</f>
        <v>#N/A</v>
      </c>
      <c r="AJ350" s="209" t="e">
        <f>IF(OR(ISBLANK('Precision '!G352),I$2="N"),NA(),'Precision '!G352)</f>
        <v>#N/A</v>
      </c>
      <c r="AK350" s="209" t="e">
        <f>IF(OR(ISBLANK('Precision '!H352),J$2="N"),NA(),'Precision '!H352)</f>
        <v>#N/A</v>
      </c>
      <c r="AL350" s="209" t="e">
        <f>IF(OR(ISBLANK('Precision '!I352),K$2="N"),NA(),'Precision '!I352)</f>
        <v>#N/A</v>
      </c>
      <c r="AM350" s="209" t="e">
        <f>IF(OR(ISBLANK('Precision '!J352),L$2="N"),NA(),'Precision '!J352)</f>
        <v>#N/A</v>
      </c>
      <c r="AN350" s="209" t="e">
        <f>IF(OR(ISBLANK('Precision '!K352),M$2="N"),NA(),'Precision '!K352)</f>
        <v>#N/A</v>
      </c>
      <c r="AO350" s="209" t="e">
        <f>IF(OR(ISBLANK('Precision '!L352),N$2="N"),NA(),'Precision '!L352)</f>
        <v>#N/A</v>
      </c>
      <c r="AP350" s="209" t="e">
        <f>IF(OR(ISBLANK('Precision '!M352),O$2="N"),NA(),'Precision '!M352)</f>
        <v>#N/A</v>
      </c>
      <c r="AQ350" s="209" t="e">
        <f>IF(OR(ISBLANK('Precision '!N352),P$2="N"),NA(),'Precision '!N352)</f>
        <v>#N/A</v>
      </c>
      <c r="AR350" s="209" t="e">
        <f>IF(OR(ISBLANK('Precision '!O352),E$3="N"),NA(),'Precision '!O352)</f>
        <v>#N/A</v>
      </c>
      <c r="AS350" s="209" t="e">
        <f>IF(OR(ISBLANK('Precision '!P352),F$3="N"),NA(),'Precision '!P352)</f>
        <v>#N/A</v>
      </c>
      <c r="AT350" s="209" t="e">
        <f>IF(OR(ISBLANK('Precision '!Q352),G$3="N"),NA(),'Precision '!Q352)</f>
        <v>#N/A</v>
      </c>
      <c r="AU350" s="209" t="e">
        <f>IF(OR(ISBLANK('Precision '!R352),H$3="N"),NA(),'Precision '!R352)</f>
        <v>#N/A</v>
      </c>
      <c r="AV350" s="209" t="e">
        <f>IF(OR(ISBLANK('Precision '!S352),I$3="N"),NA(),'Precision '!S352)</f>
        <v>#N/A</v>
      </c>
      <c r="AW350" s="209" t="e">
        <f>IF(OR(ISBLANK('Precision '!T352),J$3="N"),NA(),'Precision '!T352)</f>
        <v>#N/A</v>
      </c>
      <c r="AX350" s="209" t="e">
        <f>IF(OR(ISBLANK('Precision '!U352),K$3="N"),NA(),'Precision '!U352)</f>
        <v>#N/A</v>
      </c>
      <c r="AY350" s="209" t="e">
        <f>IF(OR(ISBLANK('Precision '!V352),L$3="N"),NA(),'Precision '!V352)</f>
        <v>#N/A</v>
      </c>
      <c r="AZ350" s="209" t="e">
        <f>IF(OR(ISBLANK('Precision '!W352),M$3="N"),NA(),'Precision '!W352)</f>
        <v>#N/A</v>
      </c>
      <c r="BA350" s="209" t="e">
        <f>IF(OR(ISBLANK('Precision '!X352),N$3="N"),NA(),'Precision '!X352)</f>
        <v>#N/A</v>
      </c>
      <c r="BB350" s="209" t="e">
        <f>IF(OR(ISBLANK('Precision '!Y352),O$3="N"),NA(),'Precision '!Y352)</f>
        <v>#N/A</v>
      </c>
      <c r="BC350" s="209" t="e">
        <f>IF(OR(ISBLANK('Precision '!Z352),P$3="N"),NA(),'Precision '!Z352)</f>
        <v>#N/A</v>
      </c>
      <c r="BD350" s="204"/>
      <c r="BE350" s="204"/>
      <c r="BF350" s="204"/>
      <c r="BG350" s="204"/>
      <c r="BH350" s="204"/>
    </row>
    <row r="351" spans="1:60" x14ac:dyDescent="0.2">
      <c r="A351" s="204"/>
      <c r="B351" s="204"/>
      <c r="C351" s="204" t="str">
        <f>IF(AND(ISNUMBER('Precision '!C353),E$2="Y"),'Precision '!C353,"")</f>
        <v/>
      </c>
      <c r="D351" s="204" t="str">
        <f>IF(AND(ISNUMBER('Precision '!D353),F$2="Y"),'Precision '!D353,"")</f>
        <v/>
      </c>
      <c r="E351" s="204" t="str">
        <f>IF(AND(ISNUMBER('Precision '!E353),G$2="Y"),'Precision '!E353,"")</f>
        <v/>
      </c>
      <c r="F351" s="204" t="str">
        <f>IF(AND(ISNUMBER('Precision '!F353),H$2="Y"),'Precision '!F353,"")</f>
        <v/>
      </c>
      <c r="G351" s="204" t="str">
        <f>IF(AND(ISNUMBER('Precision '!G353),I$2="Y"),'Precision '!G353,"")</f>
        <v/>
      </c>
      <c r="H351" s="204" t="str">
        <f>IF(AND(ISNUMBER('Precision '!H353),J$2="Y"),'Precision '!H353,"")</f>
        <v/>
      </c>
      <c r="I351" s="204" t="str">
        <f>IF(AND(ISNUMBER('Precision '!I353),K$2="Y"),'Precision '!I353,"")</f>
        <v/>
      </c>
      <c r="J351" s="204" t="str">
        <f>IF(AND(ISNUMBER('Precision '!J353),L$2="Y"),'Precision '!J353,"")</f>
        <v/>
      </c>
      <c r="K351" s="204" t="str">
        <f>IF(AND(ISNUMBER('Precision '!K353),M$2="Y"),'Precision '!K353,"")</f>
        <v/>
      </c>
      <c r="L351" s="204" t="str">
        <f>IF(AND(ISNUMBER('Precision '!L353),N$2="Y"),'Precision '!L353,"")</f>
        <v/>
      </c>
      <c r="M351" s="204" t="str">
        <f>IF(AND(ISNUMBER('Precision '!M353),O$2="Y"),'Precision '!M353,"")</f>
        <v/>
      </c>
      <c r="N351" s="204" t="str">
        <f>IF(AND(ISNUMBER('Precision '!N353),P$2="Y"),'Precision '!N353,"")</f>
        <v/>
      </c>
      <c r="O351" s="204" t="str">
        <f>IF(AND(ISNUMBER('Precision '!O353),E$3="Y"),'Precision '!O353,"")</f>
        <v/>
      </c>
      <c r="P351" s="204" t="str">
        <f>IF(AND(ISNUMBER('Precision '!P353),F$3="Y"),'Precision '!P353,"")</f>
        <v/>
      </c>
      <c r="Q351" s="204" t="str">
        <f>IF(AND(ISNUMBER('Precision '!Q353),G$3="Y"),'Precision '!Q353,"")</f>
        <v/>
      </c>
      <c r="R351" s="204" t="str">
        <f>IF(AND(ISNUMBER('Precision '!R353),H$3="Y"),'Precision '!R353,"")</f>
        <v/>
      </c>
      <c r="S351" s="204" t="str">
        <f>IF(AND(ISNUMBER('Precision '!S353),I$3="Y"),'Precision '!S353,"")</f>
        <v/>
      </c>
      <c r="T351" s="204" t="str">
        <f>IF(AND(ISNUMBER('Precision '!T353),J$3="Y"),'Precision '!T353,"")</f>
        <v/>
      </c>
      <c r="U351" s="204" t="str">
        <f>IF(AND(ISNUMBER('Precision '!U353),K$3="Y"),'Precision '!U353,"")</f>
        <v/>
      </c>
      <c r="V351" s="204" t="str">
        <f>IF(AND(ISNUMBER('Precision '!V353),L$3="Y"),'Precision '!V353,"")</f>
        <v/>
      </c>
      <c r="W351" s="204" t="str">
        <f>IF(AND(ISNUMBER('Precision '!W353),M$3="Y"),'Precision '!W353,"")</f>
        <v/>
      </c>
      <c r="X351" s="204" t="str">
        <f>IF(AND(ISNUMBER('Precision '!X353),N$3="Y"),'Precision '!X353,"")</f>
        <v/>
      </c>
      <c r="Y351" s="204" t="str">
        <f>IF(AND(ISNUMBER('Precision '!Y353),O$3="Y"),'Precision '!Y353,"")</f>
        <v/>
      </c>
      <c r="Z351" s="204" t="str">
        <f>IF(AND(ISNUMBER('Precision '!Z353),P$3="Y"),'Precision '!Z353,"")</f>
        <v/>
      </c>
      <c r="AA351" s="204"/>
      <c r="AB351" s="204"/>
      <c r="AC351" s="204"/>
      <c r="AD351" s="204"/>
      <c r="AE351" s="300">
        <v>315</v>
      </c>
      <c r="AF351" s="209" t="e">
        <f>IF(OR(ISBLANK('Precision '!C353),E$2="N"),NA(),'Precision '!C353)</f>
        <v>#N/A</v>
      </c>
      <c r="AG351" s="209" t="e">
        <f>IF(OR(ISBLANK('Precision '!D353),F$2="N"),NA(),'Precision '!D353)</f>
        <v>#N/A</v>
      </c>
      <c r="AH351" s="209" t="e">
        <f>IF(OR(ISBLANK('Precision '!E353),G$2="N"),NA(),'Precision '!E353)</f>
        <v>#N/A</v>
      </c>
      <c r="AI351" s="209" t="e">
        <f>IF(OR(ISBLANK('Precision '!F353),H$2="N"),NA(),'Precision '!F353)</f>
        <v>#N/A</v>
      </c>
      <c r="AJ351" s="209" t="e">
        <f>IF(OR(ISBLANK('Precision '!G353),I$2="N"),NA(),'Precision '!G353)</f>
        <v>#N/A</v>
      </c>
      <c r="AK351" s="209" t="e">
        <f>IF(OR(ISBLANK('Precision '!H353),J$2="N"),NA(),'Precision '!H353)</f>
        <v>#N/A</v>
      </c>
      <c r="AL351" s="209" t="e">
        <f>IF(OR(ISBLANK('Precision '!I353),K$2="N"),NA(),'Precision '!I353)</f>
        <v>#N/A</v>
      </c>
      <c r="AM351" s="209" t="e">
        <f>IF(OR(ISBLANK('Precision '!J353),L$2="N"),NA(),'Precision '!J353)</f>
        <v>#N/A</v>
      </c>
      <c r="AN351" s="209" t="e">
        <f>IF(OR(ISBLANK('Precision '!K353),M$2="N"),NA(),'Precision '!K353)</f>
        <v>#N/A</v>
      </c>
      <c r="AO351" s="209" t="e">
        <f>IF(OR(ISBLANK('Precision '!L353),N$2="N"),NA(),'Precision '!L353)</f>
        <v>#N/A</v>
      </c>
      <c r="AP351" s="209" t="e">
        <f>IF(OR(ISBLANK('Precision '!M353),O$2="N"),NA(),'Precision '!M353)</f>
        <v>#N/A</v>
      </c>
      <c r="AQ351" s="209" t="e">
        <f>IF(OR(ISBLANK('Precision '!N353),P$2="N"),NA(),'Precision '!N353)</f>
        <v>#N/A</v>
      </c>
      <c r="AR351" s="209" t="e">
        <f>IF(OR(ISBLANK('Precision '!O353),E$3="N"),NA(),'Precision '!O353)</f>
        <v>#N/A</v>
      </c>
      <c r="AS351" s="209" t="e">
        <f>IF(OR(ISBLANK('Precision '!P353),F$3="N"),NA(),'Precision '!P353)</f>
        <v>#N/A</v>
      </c>
      <c r="AT351" s="209" t="e">
        <f>IF(OR(ISBLANK('Precision '!Q353),G$3="N"),NA(),'Precision '!Q353)</f>
        <v>#N/A</v>
      </c>
      <c r="AU351" s="209" t="e">
        <f>IF(OR(ISBLANK('Precision '!R353),H$3="N"),NA(),'Precision '!R353)</f>
        <v>#N/A</v>
      </c>
      <c r="AV351" s="209" t="e">
        <f>IF(OR(ISBLANK('Precision '!S353),I$3="N"),NA(),'Precision '!S353)</f>
        <v>#N/A</v>
      </c>
      <c r="AW351" s="209" t="e">
        <f>IF(OR(ISBLANK('Precision '!T353),J$3="N"),NA(),'Precision '!T353)</f>
        <v>#N/A</v>
      </c>
      <c r="AX351" s="209" t="e">
        <f>IF(OR(ISBLANK('Precision '!U353),K$3="N"),NA(),'Precision '!U353)</f>
        <v>#N/A</v>
      </c>
      <c r="AY351" s="209" t="e">
        <f>IF(OR(ISBLANK('Precision '!V353),L$3="N"),NA(),'Precision '!V353)</f>
        <v>#N/A</v>
      </c>
      <c r="AZ351" s="209" t="e">
        <f>IF(OR(ISBLANK('Precision '!W353),M$3="N"),NA(),'Precision '!W353)</f>
        <v>#N/A</v>
      </c>
      <c r="BA351" s="209" t="e">
        <f>IF(OR(ISBLANK('Precision '!X353),N$3="N"),NA(),'Precision '!X353)</f>
        <v>#N/A</v>
      </c>
      <c r="BB351" s="209" t="e">
        <f>IF(OR(ISBLANK('Precision '!Y353),O$3="N"),NA(),'Precision '!Y353)</f>
        <v>#N/A</v>
      </c>
      <c r="BC351" s="209" t="e">
        <f>IF(OR(ISBLANK('Precision '!Z353),P$3="N"),NA(),'Precision '!Z353)</f>
        <v>#N/A</v>
      </c>
      <c r="BD351" s="204"/>
      <c r="BE351" s="204"/>
      <c r="BF351" s="204"/>
      <c r="BG351" s="204"/>
      <c r="BH351" s="204"/>
    </row>
    <row r="352" spans="1:60" x14ac:dyDescent="0.2">
      <c r="A352" s="204"/>
      <c r="B352" s="204"/>
      <c r="C352" s="204" t="str">
        <f>IF(AND(ISNUMBER('Precision '!C354),E$2="Y"),'Precision '!C354,"")</f>
        <v/>
      </c>
      <c r="D352" s="204" t="str">
        <f>IF(AND(ISNUMBER('Precision '!D354),F$2="Y"),'Precision '!D354,"")</f>
        <v/>
      </c>
      <c r="E352" s="204" t="str">
        <f>IF(AND(ISNUMBER('Precision '!E354),G$2="Y"),'Precision '!E354,"")</f>
        <v/>
      </c>
      <c r="F352" s="204" t="str">
        <f>IF(AND(ISNUMBER('Precision '!F354),H$2="Y"),'Precision '!F354,"")</f>
        <v/>
      </c>
      <c r="G352" s="204" t="str">
        <f>IF(AND(ISNUMBER('Precision '!G354),I$2="Y"),'Precision '!G354,"")</f>
        <v/>
      </c>
      <c r="H352" s="204" t="str">
        <f>IF(AND(ISNUMBER('Precision '!H354),J$2="Y"),'Precision '!H354,"")</f>
        <v/>
      </c>
      <c r="I352" s="204" t="str">
        <f>IF(AND(ISNUMBER('Precision '!I354),K$2="Y"),'Precision '!I354,"")</f>
        <v/>
      </c>
      <c r="J352" s="204" t="str">
        <f>IF(AND(ISNUMBER('Precision '!J354),L$2="Y"),'Precision '!J354,"")</f>
        <v/>
      </c>
      <c r="K352" s="204" t="str">
        <f>IF(AND(ISNUMBER('Precision '!K354),M$2="Y"),'Precision '!K354,"")</f>
        <v/>
      </c>
      <c r="L352" s="204" t="str">
        <f>IF(AND(ISNUMBER('Precision '!L354),N$2="Y"),'Precision '!L354,"")</f>
        <v/>
      </c>
      <c r="M352" s="204" t="str">
        <f>IF(AND(ISNUMBER('Precision '!M354),O$2="Y"),'Precision '!M354,"")</f>
        <v/>
      </c>
      <c r="N352" s="204" t="str">
        <f>IF(AND(ISNUMBER('Precision '!N354),P$2="Y"),'Precision '!N354,"")</f>
        <v/>
      </c>
      <c r="O352" s="204" t="str">
        <f>IF(AND(ISNUMBER('Precision '!O354),E$3="Y"),'Precision '!O354,"")</f>
        <v/>
      </c>
      <c r="P352" s="204" t="str">
        <f>IF(AND(ISNUMBER('Precision '!P354),F$3="Y"),'Precision '!P354,"")</f>
        <v/>
      </c>
      <c r="Q352" s="204" t="str">
        <f>IF(AND(ISNUMBER('Precision '!Q354),G$3="Y"),'Precision '!Q354,"")</f>
        <v/>
      </c>
      <c r="R352" s="204" t="str">
        <f>IF(AND(ISNUMBER('Precision '!R354),H$3="Y"),'Precision '!R354,"")</f>
        <v/>
      </c>
      <c r="S352" s="204" t="str">
        <f>IF(AND(ISNUMBER('Precision '!S354),I$3="Y"),'Precision '!S354,"")</f>
        <v/>
      </c>
      <c r="T352" s="204" t="str">
        <f>IF(AND(ISNUMBER('Precision '!T354),J$3="Y"),'Precision '!T354,"")</f>
        <v/>
      </c>
      <c r="U352" s="204" t="str">
        <f>IF(AND(ISNUMBER('Precision '!U354),K$3="Y"),'Precision '!U354,"")</f>
        <v/>
      </c>
      <c r="V352" s="204" t="str">
        <f>IF(AND(ISNUMBER('Precision '!V354),L$3="Y"),'Precision '!V354,"")</f>
        <v/>
      </c>
      <c r="W352" s="204" t="str">
        <f>IF(AND(ISNUMBER('Precision '!W354),M$3="Y"),'Precision '!W354,"")</f>
        <v/>
      </c>
      <c r="X352" s="204" t="str">
        <f>IF(AND(ISNUMBER('Precision '!X354),N$3="Y"),'Precision '!X354,"")</f>
        <v/>
      </c>
      <c r="Y352" s="204" t="str">
        <f>IF(AND(ISNUMBER('Precision '!Y354),O$3="Y"),'Precision '!Y354,"")</f>
        <v/>
      </c>
      <c r="Z352" s="204" t="str">
        <f>IF(AND(ISNUMBER('Precision '!Z354),P$3="Y"),'Precision '!Z354,"")</f>
        <v/>
      </c>
      <c r="AA352" s="204"/>
      <c r="AB352" s="204"/>
      <c r="AC352" s="204"/>
      <c r="AD352" s="204"/>
      <c r="AE352" s="300">
        <v>316</v>
      </c>
      <c r="AF352" s="209" t="e">
        <f>IF(OR(ISBLANK('Precision '!C354),E$2="N"),NA(),'Precision '!C354)</f>
        <v>#N/A</v>
      </c>
      <c r="AG352" s="209" t="e">
        <f>IF(OR(ISBLANK('Precision '!D354),F$2="N"),NA(),'Precision '!D354)</f>
        <v>#N/A</v>
      </c>
      <c r="AH352" s="209" t="e">
        <f>IF(OR(ISBLANK('Precision '!E354),G$2="N"),NA(),'Precision '!E354)</f>
        <v>#N/A</v>
      </c>
      <c r="AI352" s="209" t="e">
        <f>IF(OR(ISBLANK('Precision '!F354),H$2="N"),NA(),'Precision '!F354)</f>
        <v>#N/A</v>
      </c>
      <c r="AJ352" s="209" t="e">
        <f>IF(OR(ISBLANK('Precision '!G354),I$2="N"),NA(),'Precision '!G354)</f>
        <v>#N/A</v>
      </c>
      <c r="AK352" s="209" t="e">
        <f>IF(OR(ISBLANK('Precision '!H354),J$2="N"),NA(),'Precision '!H354)</f>
        <v>#N/A</v>
      </c>
      <c r="AL352" s="209" t="e">
        <f>IF(OR(ISBLANK('Precision '!I354),K$2="N"),NA(),'Precision '!I354)</f>
        <v>#N/A</v>
      </c>
      <c r="AM352" s="209" t="e">
        <f>IF(OR(ISBLANK('Precision '!J354),L$2="N"),NA(),'Precision '!J354)</f>
        <v>#N/A</v>
      </c>
      <c r="AN352" s="209" t="e">
        <f>IF(OR(ISBLANK('Precision '!K354),M$2="N"),NA(),'Precision '!K354)</f>
        <v>#N/A</v>
      </c>
      <c r="AO352" s="209" t="e">
        <f>IF(OR(ISBLANK('Precision '!L354),N$2="N"),NA(),'Precision '!L354)</f>
        <v>#N/A</v>
      </c>
      <c r="AP352" s="209" t="e">
        <f>IF(OR(ISBLANK('Precision '!M354),O$2="N"),NA(),'Precision '!M354)</f>
        <v>#N/A</v>
      </c>
      <c r="AQ352" s="209" t="e">
        <f>IF(OR(ISBLANK('Precision '!N354),P$2="N"),NA(),'Precision '!N354)</f>
        <v>#N/A</v>
      </c>
      <c r="AR352" s="209" t="e">
        <f>IF(OR(ISBLANK('Precision '!O354),E$3="N"),NA(),'Precision '!O354)</f>
        <v>#N/A</v>
      </c>
      <c r="AS352" s="209" t="e">
        <f>IF(OR(ISBLANK('Precision '!P354),F$3="N"),NA(),'Precision '!P354)</f>
        <v>#N/A</v>
      </c>
      <c r="AT352" s="209" t="e">
        <f>IF(OR(ISBLANK('Precision '!Q354),G$3="N"),NA(),'Precision '!Q354)</f>
        <v>#N/A</v>
      </c>
      <c r="AU352" s="209" t="e">
        <f>IF(OR(ISBLANK('Precision '!R354),H$3="N"),NA(),'Precision '!R354)</f>
        <v>#N/A</v>
      </c>
      <c r="AV352" s="209" t="e">
        <f>IF(OR(ISBLANK('Precision '!S354),I$3="N"),NA(),'Precision '!S354)</f>
        <v>#N/A</v>
      </c>
      <c r="AW352" s="209" t="e">
        <f>IF(OR(ISBLANK('Precision '!T354),J$3="N"),NA(),'Precision '!T354)</f>
        <v>#N/A</v>
      </c>
      <c r="AX352" s="209" t="e">
        <f>IF(OR(ISBLANK('Precision '!U354),K$3="N"),NA(),'Precision '!U354)</f>
        <v>#N/A</v>
      </c>
      <c r="AY352" s="209" t="e">
        <f>IF(OR(ISBLANK('Precision '!V354),L$3="N"),NA(),'Precision '!V354)</f>
        <v>#N/A</v>
      </c>
      <c r="AZ352" s="209" t="e">
        <f>IF(OR(ISBLANK('Precision '!W354),M$3="N"),NA(),'Precision '!W354)</f>
        <v>#N/A</v>
      </c>
      <c r="BA352" s="209" t="e">
        <f>IF(OR(ISBLANK('Precision '!X354),N$3="N"),NA(),'Precision '!X354)</f>
        <v>#N/A</v>
      </c>
      <c r="BB352" s="209" t="e">
        <f>IF(OR(ISBLANK('Precision '!Y354),O$3="N"),NA(),'Precision '!Y354)</f>
        <v>#N/A</v>
      </c>
      <c r="BC352" s="209" t="e">
        <f>IF(OR(ISBLANK('Precision '!Z354),P$3="N"),NA(),'Precision '!Z354)</f>
        <v>#N/A</v>
      </c>
      <c r="BD352" s="204"/>
      <c r="BE352" s="204"/>
      <c r="BF352" s="204"/>
      <c r="BG352" s="204"/>
      <c r="BH352" s="204"/>
    </row>
    <row r="353" spans="1:60" x14ac:dyDescent="0.2">
      <c r="A353" s="204"/>
      <c r="B353" s="204"/>
      <c r="C353" s="204" t="str">
        <f>IF(AND(ISNUMBER('Precision '!C355),E$2="Y"),'Precision '!C355,"")</f>
        <v/>
      </c>
      <c r="D353" s="204" t="str">
        <f>IF(AND(ISNUMBER('Precision '!D355),F$2="Y"),'Precision '!D355,"")</f>
        <v/>
      </c>
      <c r="E353" s="204" t="str">
        <f>IF(AND(ISNUMBER('Precision '!E355),G$2="Y"),'Precision '!E355,"")</f>
        <v/>
      </c>
      <c r="F353" s="204" t="str">
        <f>IF(AND(ISNUMBER('Precision '!F355),H$2="Y"),'Precision '!F355,"")</f>
        <v/>
      </c>
      <c r="G353" s="204" t="str">
        <f>IF(AND(ISNUMBER('Precision '!G355),I$2="Y"),'Precision '!G355,"")</f>
        <v/>
      </c>
      <c r="H353" s="204" t="str">
        <f>IF(AND(ISNUMBER('Precision '!H355),J$2="Y"),'Precision '!H355,"")</f>
        <v/>
      </c>
      <c r="I353" s="204" t="str">
        <f>IF(AND(ISNUMBER('Precision '!I355),K$2="Y"),'Precision '!I355,"")</f>
        <v/>
      </c>
      <c r="J353" s="204" t="str">
        <f>IF(AND(ISNUMBER('Precision '!J355),L$2="Y"),'Precision '!J355,"")</f>
        <v/>
      </c>
      <c r="K353" s="204" t="str">
        <f>IF(AND(ISNUMBER('Precision '!K355),M$2="Y"),'Precision '!K355,"")</f>
        <v/>
      </c>
      <c r="L353" s="204" t="str">
        <f>IF(AND(ISNUMBER('Precision '!L355),N$2="Y"),'Precision '!L355,"")</f>
        <v/>
      </c>
      <c r="M353" s="204" t="str">
        <f>IF(AND(ISNUMBER('Precision '!M355),O$2="Y"),'Precision '!M355,"")</f>
        <v/>
      </c>
      <c r="N353" s="204" t="str">
        <f>IF(AND(ISNUMBER('Precision '!N355),P$2="Y"),'Precision '!N355,"")</f>
        <v/>
      </c>
      <c r="O353" s="204" t="str">
        <f>IF(AND(ISNUMBER('Precision '!O355),E$3="Y"),'Precision '!O355,"")</f>
        <v/>
      </c>
      <c r="P353" s="204" t="str">
        <f>IF(AND(ISNUMBER('Precision '!P355),F$3="Y"),'Precision '!P355,"")</f>
        <v/>
      </c>
      <c r="Q353" s="204" t="str">
        <f>IF(AND(ISNUMBER('Precision '!Q355),G$3="Y"),'Precision '!Q355,"")</f>
        <v/>
      </c>
      <c r="R353" s="204" t="str">
        <f>IF(AND(ISNUMBER('Precision '!R355),H$3="Y"),'Precision '!R355,"")</f>
        <v/>
      </c>
      <c r="S353" s="204" t="str">
        <f>IF(AND(ISNUMBER('Precision '!S355),I$3="Y"),'Precision '!S355,"")</f>
        <v/>
      </c>
      <c r="T353" s="204" t="str">
        <f>IF(AND(ISNUMBER('Precision '!T355),J$3="Y"),'Precision '!T355,"")</f>
        <v/>
      </c>
      <c r="U353" s="204" t="str">
        <f>IF(AND(ISNUMBER('Precision '!U355),K$3="Y"),'Precision '!U355,"")</f>
        <v/>
      </c>
      <c r="V353" s="204" t="str">
        <f>IF(AND(ISNUMBER('Precision '!V355),L$3="Y"),'Precision '!V355,"")</f>
        <v/>
      </c>
      <c r="W353" s="204" t="str">
        <f>IF(AND(ISNUMBER('Precision '!W355),M$3="Y"),'Precision '!W355,"")</f>
        <v/>
      </c>
      <c r="X353" s="204" t="str">
        <f>IF(AND(ISNUMBER('Precision '!X355),N$3="Y"),'Precision '!X355,"")</f>
        <v/>
      </c>
      <c r="Y353" s="204" t="str">
        <f>IF(AND(ISNUMBER('Precision '!Y355),O$3="Y"),'Precision '!Y355,"")</f>
        <v/>
      </c>
      <c r="Z353" s="204" t="str">
        <f>IF(AND(ISNUMBER('Precision '!Z355),P$3="Y"),'Precision '!Z355,"")</f>
        <v/>
      </c>
      <c r="AA353" s="204"/>
      <c r="AB353" s="204"/>
      <c r="AC353" s="204"/>
      <c r="AD353" s="204"/>
      <c r="AE353" s="300">
        <v>317</v>
      </c>
      <c r="AF353" s="209" t="e">
        <f>IF(OR(ISBLANK('Precision '!C355),E$2="N"),NA(),'Precision '!C355)</f>
        <v>#N/A</v>
      </c>
      <c r="AG353" s="209" t="e">
        <f>IF(OR(ISBLANK('Precision '!D355),F$2="N"),NA(),'Precision '!D355)</f>
        <v>#N/A</v>
      </c>
      <c r="AH353" s="209" t="e">
        <f>IF(OR(ISBLANK('Precision '!E355),G$2="N"),NA(),'Precision '!E355)</f>
        <v>#N/A</v>
      </c>
      <c r="AI353" s="209" t="e">
        <f>IF(OR(ISBLANK('Precision '!F355),H$2="N"),NA(),'Precision '!F355)</f>
        <v>#N/A</v>
      </c>
      <c r="AJ353" s="209" t="e">
        <f>IF(OR(ISBLANK('Precision '!G355),I$2="N"),NA(),'Precision '!G355)</f>
        <v>#N/A</v>
      </c>
      <c r="AK353" s="209" t="e">
        <f>IF(OR(ISBLANK('Precision '!H355),J$2="N"),NA(),'Precision '!H355)</f>
        <v>#N/A</v>
      </c>
      <c r="AL353" s="209" t="e">
        <f>IF(OR(ISBLANK('Precision '!I355),K$2="N"),NA(),'Precision '!I355)</f>
        <v>#N/A</v>
      </c>
      <c r="AM353" s="209" t="e">
        <f>IF(OR(ISBLANK('Precision '!J355),L$2="N"),NA(),'Precision '!J355)</f>
        <v>#N/A</v>
      </c>
      <c r="AN353" s="209" t="e">
        <f>IF(OR(ISBLANK('Precision '!K355),M$2="N"),NA(),'Precision '!K355)</f>
        <v>#N/A</v>
      </c>
      <c r="AO353" s="209" t="e">
        <f>IF(OR(ISBLANK('Precision '!L355),N$2="N"),NA(),'Precision '!L355)</f>
        <v>#N/A</v>
      </c>
      <c r="AP353" s="209" t="e">
        <f>IF(OR(ISBLANK('Precision '!M355),O$2="N"),NA(),'Precision '!M355)</f>
        <v>#N/A</v>
      </c>
      <c r="AQ353" s="209" t="e">
        <f>IF(OR(ISBLANK('Precision '!N355),P$2="N"),NA(),'Precision '!N355)</f>
        <v>#N/A</v>
      </c>
      <c r="AR353" s="209" t="e">
        <f>IF(OR(ISBLANK('Precision '!O355),E$3="N"),NA(),'Precision '!O355)</f>
        <v>#N/A</v>
      </c>
      <c r="AS353" s="209" t="e">
        <f>IF(OR(ISBLANK('Precision '!P355),F$3="N"),NA(),'Precision '!P355)</f>
        <v>#N/A</v>
      </c>
      <c r="AT353" s="209" t="e">
        <f>IF(OR(ISBLANK('Precision '!Q355),G$3="N"),NA(),'Precision '!Q355)</f>
        <v>#N/A</v>
      </c>
      <c r="AU353" s="209" t="e">
        <f>IF(OR(ISBLANK('Precision '!R355),H$3="N"),NA(),'Precision '!R355)</f>
        <v>#N/A</v>
      </c>
      <c r="AV353" s="209" t="e">
        <f>IF(OR(ISBLANK('Precision '!S355),I$3="N"),NA(),'Precision '!S355)</f>
        <v>#N/A</v>
      </c>
      <c r="AW353" s="209" t="e">
        <f>IF(OR(ISBLANK('Precision '!T355),J$3="N"),NA(),'Precision '!T355)</f>
        <v>#N/A</v>
      </c>
      <c r="AX353" s="209" t="e">
        <f>IF(OR(ISBLANK('Precision '!U355),K$3="N"),NA(),'Precision '!U355)</f>
        <v>#N/A</v>
      </c>
      <c r="AY353" s="209" t="e">
        <f>IF(OR(ISBLANK('Precision '!V355),L$3="N"),NA(),'Precision '!V355)</f>
        <v>#N/A</v>
      </c>
      <c r="AZ353" s="209" t="e">
        <f>IF(OR(ISBLANK('Precision '!W355),M$3="N"),NA(),'Precision '!W355)</f>
        <v>#N/A</v>
      </c>
      <c r="BA353" s="209" t="e">
        <f>IF(OR(ISBLANK('Precision '!X355),N$3="N"),NA(),'Precision '!X355)</f>
        <v>#N/A</v>
      </c>
      <c r="BB353" s="209" t="e">
        <f>IF(OR(ISBLANK('Precision '!Y355),O$3="N"),NA(),'Precision '!Y355)</f>
        <v>#N/A</v>
      </c>
      <c r="BC353" s="209" t="e">
        <f>IF(OR(ISBLANK('Precision '!Z355),P$3="N"),NA(),'Precision '!Z355)</f>
        <v>#N/A</v>
      </c>
      <c r="BD353" s="204"/>
      <c r="BE353" s="204"/>
      <c r="BF353" s="204"/>
      <c r="BG353" s="204"/>
      <c r="BH353" s="204"/>
    </row>
    <row r="354" spans="1:60" x14ac:dyDescent="0.2">
      <c r="A354" s="204"/>
      <c r="B354" s="204"/>
      <c r="C354" s="204" t="str">
        <f>IF(AND(ISNUMBER('Precision '!C356),E$2="Y"),'Precision '!C356,"")</f>
        <v/>
      </c>
      <c r="D354" s="204" t="str">
        <f>IF(AND(ISNUMBER('Precision '!D356),F$2="Y"),'Precision '!D356,"")</f>
        <v/>
      </c>
      <c r="E354" s="204" t="str">
        <f>IF(AND(ISNUMBER('Precision '!E356),G$2="Y"),'Precision '!E356,"")</f>
        <v/>
      </c>
      <c r="F354" s="204" t="str">
        <f>IF(AND(ISNUMBER('Precision '!F356),H$2="Y"),'Precision '!F356,"")</f>
        <v/>
      </c>
      <c r="G354" s="204" t="str">
        <f>IF(AND(ISNUMBER('Precision '!G356),I$2="Y"),'Precision '!G356,"")</f>
        <v/>
      </c>
      <c r="H354" s="204" t="str">
        <f>IF(AND(ISNUMBER('Precision '!H356),J$2="Y"),'Precision '!H356,"")</f>
        <v/>
      </c>
      <c r="I354" s="204" t="str">
        <f>IF(AND(ISNUMBER('Precision '!I356),K$2="Y"),'Precision '!I356,"")</f>
        <v/>
      </c>
      <c r="J354" s="204" t="str">
        <f>IF(AND(ISNUMBER('Precision '!J356),L$2="Y"),'Precision '!J356,"")</f>
        <v/>
      </c>
      <c r="K354" s="204" t="str">
        <f>IF(AND(ISNUMBER('Precision '!K356),M$2="Y"),'Precision '!K356,"")</f>
        <v/>
      </c>
      <c r="L354" s="204" t="str">
        <f>IF(AND(ISNUMBER('Precision '!L356),N$2="Y"),'Precision '!L356,"")</f>
        <v/>
      </c>
      <c r="M354" s="204" t="str">
        <f>IF(AND(ISNUMBER('Precision '!M356),O$2="Y"),'Precision '!M356,"")</f>
        <v/>
      </c>
      <c r="N354" s="204" t="str">
        <f>IF(AND(ISNUMBER('Precision '!N356),P$2="Y"),'Precision '!N356,"")</f>
        <v/>
      </c>
      <c r="O354" s="204" t="str">
        <f>IF(AND(ISNUMBER('Precision '!O356),E$3="Y"),'Precision '!O356,"")</f>
        <v/>
      </c>
      <c r="P354" s="204" t="str">
        <f>IF(AND(ISNUMBER('Precision '!P356),F$3="Y"),'Precision '!P356,"")</f>
        <v/>
      </c>
      <c r="Q354" s="204" t="str">
        <f>IF(AND(ISNUMBER('Precision '!Q356),G$3="Y"),'Precision '!Q356,"")</f>
        <v/>
      </c>
      <c r="R354" s="204" t="str">
        <f>IF(AND(ISNUMBER('Precision '!R356),H$3="Y"),'Precision '!R356,"")</f>
        <v/>
      </c>
      <c r="S354" s="204" t="str">
        <f>IF(AND(ISNUMBER('Precision '!S356),I$3="Y"),'Precision '!S356,"")</f>
        <v/>
      </c>
      <c r="T354" s="204" t="str">
        <f>IF(AND(ISNUMBER('Precision '!T356),J$3="Y"),'Precision '!T356,"")</f>
        <v/>
      </c>
      <c r="U354" s="204" t="str">
        <f>IF(AND(ISNUMBER('Precision '!U356),K$3="Y"),'Precision '!U356,"")</f>
        <v/>
      </c>
      <c r="V354" s="204" t="str">
        <f>IF(AND(ISNUMBER('Precision '!V356),L$3="Y"),'Precision '!V356,"")</f>
        <v/>
      </c>
      <c r="W354" s="204" t="str">
        <f>IF(AND(ISNUMBER('Precision '!W356),M$3="Y"),'Precision '!W356,"")</f>
        <v/>
      </c>
      <c r="X354" s="204" t="str">
        <f>IF(AND(ISNUMBER('Precision '!X356),N$3="Y"),'Precision '!X356,"")</f>
        <v/>
      </c>
      <c r="Y354" s="204" t="str">
        <f>IF(AND(ISNUMBER('Precision '!Y356),O$3="Y"),'Precision '!Y356,"")</f>
        <v/>
      </c>
      <c r="Z354" s="204" t="str">
        <f>IF(AND(ISNUMBER('Precision '!Z356),P$3="Y"),'Precision '!Z356,"")</f>
        <v/>
      </c>
      <c r="AA354" s="204"/>
      <c r="AB354" s="204"/>
      <c r="AC354" s="204"/>
      <c r="AD354" s="204"/>
      <c r="AE354" s="300">
        <v>318</v>
      </c>
      <c r="AF354" s="209" t="e">
        <f>IF(OR(ISBLANK('Precision '!C356),E$2="N"),NA(),'Precision '!C356)</f>
        <v>#N/A</v>
      </c>
      <c r="AG354" s="209" t="e">
        <f>IF(OR(ISBLANK('Precision '!D356),F$2="N"),NA(),'Precision '!D356)</f>
        <v>#N/A</v>
      </c>
      <c r="AH354" s="209" t="e">
        <f>IF(OR(ISBLANK('Precision '!E356),G$2="N"),NA(),'Precision '!E356)</f>
        <v>#N/A</v>
      </c>
      <c r="AI354" s="209" t="e">
        <f>IF(OR(ISBLANK('Precision '!F356),H$2="N"),NA(),'Precision '!F356)</f>
        <v>#N/A</v>
      </c>
      <c r="AJ354" s="209" t="e">
        <f>IF(OR(ISBLANK('Precision '!G356),I$2="N"),NA(),'Precision '!G356)</f>
        <v>#N/A</v>
      </c>
      <c r="AK354" s="209" t="e">
        <f>IF(OR(ISBLANK('Precision '!H356),J$2="N"),NA(),'Precision '!H356)</f>
        <v>#N/A</v>
      </c>
      <c r="AL354" s="209" t="e">
        <f>IF(OR(ISBLANK('Precision '!I356),K$2="N"),NA(),'Precision '!I356)</f>
        <v>#N/A</v>
      </c>
      <c r="AM354" s="209" t="e">
        <f>IF(OR(ISBLANK('Precision '!J356),L$2="N"),NA(),'Precision '!J356)</f>
        <v>#N/A</v>
      </c>
      <c r="AN354" s="209" t="e">
        <f>IF(OR(ISBLANK('Precision '!K356),M$2="N"),NA(),'Precision '!K356)</f>
        <v>#N/A</v>
      </c>
      <c r="AO354" s="209" t="e">
        <f>IF(OR(ISBLANK('Precision '!L356),N$2="N"),NA(),'Precision '!L356)</f>
        <v>#N/A</v>
      </c>
      <c r="AP354" s="209" t="e">
        <f>IF(OR(ISBLANK('Precision '!M356),O$2="N"),NA(),'Precision '!M356)</f>
        <v>#N/A</v>
      </c>
      <c r="AQ354" s="209" t="e">
        <f>IF(OR(ISBLANK('Precision '!N356),P$2="N"),NA(),'Precision '!N356)</f>
        <v>#N/A</v>
      </c>
      <c r="AR354" s="209" t="e">
        <f>IF(OR(ISBLANK('Precision '!O356),E$3="N"),NA(),'Precision '!O356)</f>
        <v>#N/A</v>
      </c>
      <c r="AS354" s="209" t="e">
        <f>IF(OR(ISBLANK('Precision '!P356),F$3="N"),NA(),'Precision '!P356)</f>
        <v>#N/A</v>
      </c>
      <c r="AT354" s="209" t="e">
        <f>IF(OR(ISBLANK('Precision '!Q356),G$3="N"),NA(),'Precision '!Q356)</f>
        <v>#N/A</v>
      </c>
      <c r="AU354" s="209" t="e">
        <f>IF(OR(ISBLANK('Precision '!R356),H$3="N"),NA(),'Precision '!R356)</f>
        <v>#N/A</v>
      </c>
      <c r="AV354" s="209" t="e">
        <f>IF(OR(ISBLANK('Precision '!S356),I$3="N"),NA(),'Precision '!S356)</f>
        <v>#N/A</v>
      </c>
      <c r="AW354" s="209" t="e">
        <f>IF(OR(ISBLANK('Precision '!T356),J$3="N"),NA(),'Precision '!T356)</f>
        <v>#N/A</v>
      </c>
      <c r="AX354" s="209" t="e">
        <f>IF(OR(ISBLANK('Precision '!U356),K$3="N"),NA(),'Precision '!U356)</f>
        <v>#N/A</v>
      </c>
      <c r="AY354" s="209" t="e">
        <f>IF(OR(ISBLANK('Precision '!V356),L$3="N"),NA(),'Precision '!V356)</f>
        <v>#N/A</v>
      </c>
      <c r="AZ354" s="209" t="e">
        <f>IF(OR(ISBLANK('Precision '!W356),M$3="N"),NA(),'Precision '!W356)</f>
        <v>#N/A</v>
      </c>
      <c r="BA354" s="209" t="e">
        <f>IF(OR(ISBLANK('Precision '!X356),N$3="N"),NA(),'Precision '!X356)</f>
        <v>#N/A</v>
      </c>
      <c r="BB354" s="209" t="e">
        <f>IF(OR(ISBLANK('Precision '!Y356),O$3="N"),NA(),'Precision '!Y356)</f>
        <v>#N/A</v>
      </c>
      <c r="BC354" s="209" t="e">
        <f>IF(OR(ISBLANK('Precision '!Z356),P$3="N"),NA(),'Precision '!Z356)</f>
        <v>#N/A</v>
      </c>
      <c r="BD354" s="204"/>
      <c r="BE354" s="204"/>
      <c r="BF354" s="204"/>
      <c r="BG354" s="204"/>
      <c r="BH354" s="204"/>
    </row>
    <row r="355" spans="1:60" x14ac:dyDescent="0.2">
      <c r="A355" s="204"/>
      <c r="B355" s="204"/>
      <c r="C355" s="204" t="str">
        <f>IF(AND(ISNUMBER('Precision '!C357),E$2="Y"),'Precision '!C357,"")</f>
        <v/>
      </c>
      <c r="D355" s="204" t="str">
        <f>IF(AND(ISNUMBER('Precision '!D357),F$2="Y"),'Precision '!D357,"")</f>
        <v/>
      </c>
      <c r="E355" s="204" t="str">
        <f>IF(AND(ISNUMBER('Precision '!E357),G$2="Y"),'Precision '!E357,"")</f>
        <v/>
      </c>
      <c r="F355" s="204" t="str">
        <f>IF(AND(ISNUMBER('Precision '!F357),H$2="Y"),'Precision '!F357,"")</f>
        <v/>
      </c>
      <c r="G355" s="204" t="str">
        <f>IF(AND(ISNUMBER('Precision '!G357),I$2="Y"),'Precision '!G357,"")</f>
        <v/>
      </c>
      <c r="H355" s="204" t="str">
        <f>IF(AND(ISNUMBER('Precision '!H357),J$2="Y"),'Precision '!H357,"")</f>
        <v/>
      </c>
      <c r="I355" s="204" t="str">
        <f>IF(AND(ISNUMBER('Precision '!I357),K$2="Y"),'Precision '!I357,"")</f>
        <v/>
      </c>
      <c r="J355" s="204" t="str">
        <f>IF(AND(ISNUMBER('Precision '!J357),L$2="Y"),'Precision '!J357,"")</f>
        <v/>
      </c>
      <c r="K355" s="204" t="str">
        <f>IF(AND(ISNUMBER('Precision '!K357),M$2="Y"),'Precision '!K357,"")</f>
        <v/>
      </c>
      <c r="L355" s="204" t="str">
        <f>IF(AND(ISNUMBER('Precision '!L357),N$2="Y"),'Precision '!L357,"")</f>
        <v/>
      </c>
      <c r="M355" s="204" t="str">
        <f>IF(AND(ISNUMBER('Precision '!M357),O$2="Y"),'Precision '!M357,"")</f>
        <v/>
      </c>
      <c r="N355" s="204" t="str">
        <f>IF(AND(ISNUMBER('Precision '!N357),P$2="Y"),'Precision '!N357,"")</f>
        <v/>
      </c>
      <c r="O355" s="204" t="str">
        <f>IF(AND(ISNUMBER('Precision '!O357),E$3="Y"),'Precision '!O357,"")</f>
        <v/>
      </c>
      <c r="P355" s="204" t="str">
        <f>IF(AND(ISNUMBER('Precision '!P357),F$3="Y"),'Precision '!P357,"")</f>
        <v/>
      </c>
      <c r="Q355" s="204" t="str">
        <f>IF(AND(ISNUMBER('Precision '!Q357),G$3="Y"),'Precision '!Q357,"")</f>
        <v/>
      </c>
      <c r="R355" s="204" t="str">
        <f>IF(AND(ISNUMBER('Precision '!R357),H$3="Y"),'Precision '!R357,"")</f>
        <v/>
      </c>
      <c r="S355" s="204" t="str">
        <f>IF(AND(ISNUMBER('Precision '!S357),I$3="Y"),'Precision '!S357,"")</f>
        <v/>
      </c>
      <c r="T355" s="204" t="str">
        <f>IF(AND(ISNUMBER('Precision '!T357),J$3="Y"),'Precision '!T357,"")</f>
        <v/>
      </c>
      <c r="U355" s="204" t="str">
        <f>IF(AND(ISNUMBER('Precision '!U357),K$3="Y"),'Precision '!U357,"")</f>
        <v/>
      </c>
      <c r="V355" s="204" t="str">
        <f>IF(AND(ISNUMBER('Precision '!V357),L$3="Y"),'Precision '!V357,"")</f>
        <v/>
      </c>
      <c r="W355" s="204" t="str">
        <f>IF(AND(ISNUMBER('Precision '!W357),M$3="Y"),'Precision '!W357,"")</f>
        <v/>
      </c>
      <c r="X355" s="204" t="str">
        <f>IF(AND(ISNUMBER('Precision '!X357),N$3="Y"),'Precision '!X357,"")</f>
        <v/>
      </c>
      <c r="Y355" s="204" t="str">
        <f>IF(AND(ISNUMBER('Precision '!Y357),O$3="Y"),'Precision '!Y357,"")</f>
        <v/>
      </c>
      <c r="Z355" s="204" t="str">
        <f>IF(AND(ISNUMBER('Precision '!Z357),P$3="Y"),'Precision '!Z357,"")</f>
        <v/>
      </c>
      <c r="AA355" s="204"/>
      <c r="AB355" s="204"/>
      <c r="AC355" s="204"/>
      <c r="AD355" s="204"/>
      <c r="AE355" s="300">
        <v>319</v>
      </c>
      <c r="AF355" s="209" t="e">
        <f>IF(OR(ISBLANK('Precision '!C357),E$2="N"),NA(),'Precision '!C357)</f>
        <v>#N/A</v>
      </c>
      <c r="AG355" s="209" t="e">
        <f>IF(OR(ISBLANK('Precision '!D357),F$2="N"),NA(),'Precision '!D357)</f>
        <v>#N/A</v>
      </c>
      <c r="AH355" s="209" t="e">
        <f>IF(OR(ISBLANK('Precision '!E357),G$2="N"),NA(),'Precision '!E357)</f>
        <v>#N/A</v>
      </c>
      <c r="AI355" s="209" t="e">
        <f>IF(OR(ISBLANK('Precision '!F357),H$2="N"),NA(),'Precision '!F357)</f>
        <v>#N/A</v>
      </c>
      <c r="AJ355" s="209" t="e">
        <f>IF(OR(ISBLANK('Precision '!G357),I$2="N"),NA(),'Precision '!G357)</f>
        <v>#N/A</v>
      </c>
      <c r="AK355" s="209" t="e">
        <f>IF(OR(ISBLANK('Precision '!H357),J$2="N"),NA(),'Precision '!H357)</f>
        <v>#N/A</v>
      </c>
      <c r="AL355" s="209" t="e">
        <f>IF(OR(ISBLANK('Precision '!I357),K$2="N"),NA(),'Precision '!I357)</f>
        <v>#N/A</v>
      </c>
      <c r="AM355" s="209" t="e">
        <f>IF(OR(ISBLANK('Precision '!J357),L$2="N"),NA(),'Precision '!J357)</f>
        <v>#N/A</v>
      </c>
      <c r="AN355" s="209" t="e">
        <f>IF(OR(ISBLANK('Precision '!K357),M$2="N"),NA(),'Precision '!K357)</f>
        <v>#N/A</v>
      </c>
      <c r="AO355" s="209" t="e">
        <f>IF(OR(ISBLANK('Precision '!L357),N$2="N"),NA(),'Precision '!L357)</f>
        <v>#N/A</v>
      </c>
      <c r="AP355" s="209" t="e">
        <f>IF(OR(ISBLANK('Precision '!M357),O$2="N"),NA(),'Precision '!M357)</f>
        <v>#N/A</v>
      </c>
      <c r="AQ355" s="209" t="e">
        <f>IF(OR(ISBLANK('Precision '!N357),P$2="N"),NA(),'Precision '!N357)</f>
        <v>#N/A</v>
      </c>
      <c r="AR355" s="209" t="e">
        <f>IF(OR(ISBLANK('Precision '!O357),E$3="N"),NA(),'Precision '!O357)</f>
        <v>#N/A</v>
      </c>
      <c r="AS355" s="209" t="e">
        <f>IF(OR(ISBLANK('Precision '!P357),F$3="N"),NA(),'Precision '!P357)</f>
        <v>#N/A</v>
      </c>
      <c r="AT355" s="209" t="e">
        <f>IF(OR(ISBLANK('Precision '!Q357),G$3="N"),NA(),'Precision '!Q357)</f>
        <v>#N/A</v>
      </c>
      <c r="AU355" s="209" t="e">
        <f>IF(OR(ISBLANK('Precision '!R357),H$3="N"),NA(),'Precision '!R357)</f>
        <v>#N/A</v>
      </c>
      <c r="AV355" s="209" t="e">
        <f>IF(OR(ISBLANK('Precision '!S357),I$3="N"),NA(),'Precision '!S357)</f>
        <v>#N/A</v>
      </c>
      <c r="AW355" s="209" t="e">
        <f>IF(OR(ISBLANK('Precision '!T357),J$3="N"),NA(),'Precision '!T357)</f>
        <v>#N/A</v>
      </c>
      <c r="AX355" s="209" t="e">
        <f>IF(OR(ISBLANK('Precision '!U357),K$3="N"),NA(),'Precision '!U357)</f>
        <v>#N/A</v>
      </c>
      <c r="AY355" s="209" t="e">
        <f>IF(OR(ISBLANK('Precision '!V357),L$3="N"),NA(),'Precision '!V357)</f>
        <v>#N/A</v>
      </c>
      <c r="AZ355" s="209" t="e">
        <f>IF(OR(ISBLANK('Precision '!W357),M$3="N"),NA(),'Precision '!W357)</f>
        <v>#N/A</v>
      </c>
      <c r="BA355" s="209" t="e">
        <f>IF(OR(ISBLANK('Precision '!X357),N$3="N"),NA(),'Precision '!X357)</f>
        <v>#N/A</v>
      </c>
      <c r="BB355" s="209" t="e">
        <f>IF(OR(ISBLANK('Precision '!Y357),O$3="N"),NA(),'Precision '!Y357)</f>
        <v>#N/A</v>
      </c>
      <c r="BC355" s="209" t="e">
        <f>IF(OR(ISBLANK('Precision '!Z357),P$3="N"),NA(),'Precision '!Z357)</f>
        <v>#N/A</v>
      </c>
      <c r="BD355" s="204"/>
      <c r="BE355" s="204"/>
      <c r="BF355" s="204"/>
      <c r="BG355" s="204"/>
      <c r="BH355" s="204"/>
    </row>
    <row r="356" spans="1:60" x14ac:dyDescent="0.2">
      <c r="A356" s="204"/>
      <c r="B356" s="204"/>
      <c r="C356" s="204" t="str">
        <f>IF(AND(ISNUMBER('Precision '!C358),E$2="Y"),'Precision '!C358,"")</f>
        <v/>
      </c>
      <c r="D356" s="204" t="str">
        <f>IF(AND(ISNUMBER('Precision '!D358),F$2="Y"),'Precision '!D358,"")</f>
        <v/>
      </c>
      <c r="E356" s="204" t="str">
        <f>IF(AND(ISNUMBER('Precision '!E358),G$2="Y"),'Precision '!E358,"")</f>
        <v/>
      </c>
      <c r="F356" s="204" t="str">
        <f>IF(AND(ISNUMBER('Precision '!F358),H$2="Y"),'Precision '!F358,"")</f>
        <v/>
      </c>
      <c r="G356" s="204" t="str">
        <f>IF(AND(ISNUMBER('Precision '!G358),I$2="Y"),'Precision '!G358,"")</f>
        <v/>
      </c>
      <c r="H356" s="204" t="str">
        <f>IF(AND(ISNUMBER('Precision '!H358),J$2="Y"),'Precision '!H358,"")</f>
        <v/>
      </c>
      <c r="I356" s="204" t="str">
        <f>IF(AND(ISNUMBER('Precision '!I358),K$2="Y"),'Precision '!I358,"")</f>
        <v/>
      </c>
      <c r="J356" s="204" t="str">
        <f>IF(AND(ISNUMBER('Precision '!J358),L$2="Y"),'Precision '!J358,"")</f>
        <v/>
      </c>
      <c r="K356" s="204" t="str">
        <f>IF(AND(ISNUMBER('Precision '!K358),M$2="Y"),'Precision '!K358,"")</f>
        <v/>
      </c>
      <c r="L356" s="204" t="str">
        <f>IF(AND(ISNUMBER('Precision '!L358),N$2="Y"),'Precision '!L358,"")</f>
        <v/>
      </c>
      <c r="M356" s="204" t="str">
        <f>IF(AND(ISNUMBER('Precision '!M358),O$2="Y"),'Precision '!M358,"")</f>
        <v/>
      </c>
      <c r="N356" s="204" t="str">
        <f>IF(AND(ISNUMBER('Precision '!N358),P$2="Y"),'Precision '!N358,"")</f>
        <v/>
      </c>
      <c r="O356" s="204" t="str">
        <f>IF(AND(ISNUMBER('Precision '!O358),E$3="Y"),'Precision '!O358,"")</f>
        <v/>
      </c>
      <c r="P356" s="204" t="str">
        <f>IF(AND(ISNUMBER('Precision '!P358),F$3="Y"),'Precision '!P358,"")</f>
        <v/>
      </c>
      <c r="Q356" s="204" t="str">
        <f>IF(AND(ISNUMBER('Precision '!Q358),G$3="Y"),'Precision '!Q358,"")</f>
        <v/>
      </c>
      <c r="R356" s="204" t="str">
        <f>IF(AND(ISNUMBER('Precision '!R358),H$3="Y"),'Precision '!R358,"")</f>
        <v/>
      </c>
      <c r="S356" s="204" t="str">
        <f>IF(AND(ISNUMBER('Precision '!S358),I$3="Y"),'Precision '!S358,"")</f>
        <v/>
      </c>
      <c r="T356" s="204" t="str">
        <f>IF(AND(ISNUMBER('Precision '!T358),J$3="Y"),'Precision '!T358,"")</f>
        <v/>
      </c>
      <c r="U356" s="204" t="str">
        <f>IF(AND(ISNUMBER('Precision '!U358),K$3="Y"),'Precision '!U358,"")</f>
        <v/>
      </c>
      <c r="V356" s="204" t="str">
        <f>IF(AND(ISNUMBER('Precision '!V358),L$3="Y"),'Precision '!V358,"")</f>
        <v/>
      </c>
      <c r="W356" s="204" t="str">
        <f>IF(AND(ISNUMBER('Precision '!W358),M$3="Y"),'Precision '!W358,"")</f>
        <v/>
      </c>
      <c r="X356" s="204" t="str">
        <f>IF(AND(ISNUMBER('Precision '!X358),N$3="Y"),'Precision '!X358,"")</f>
        <v/>
      </c>
      <c r="Y356" s="204" t="str">
        <f>IF(AND(ISNUMBER('Precision '!Y358),O$3="Y"),'Precision '!Y358,"")</f>
        <v/>
      </c>
      <c r="Z356" s="204" t="str">
        <f>IF(AND(ISNUMBER('Precision '!Z358),P$3="Y"),'Precision '!Z358,"")</f>
        <v/>
      </c>
      <c r="AA356" s="204"/>
      <c r="AB356" s="204"/>
      <c r="AC356" s="204"/>
      <c r="AD356" s="204"/>
      <c r="AE356" s="300">
        <v>320</v>
      </c>
      <c r="AF356" s="209" t="e">
        <f>IF(OR(ISBLANK('Precision '!C358),E$2="N"),NA(),'Precision '!C358)</f>
        <v>#N/A</v>
      </c>
      <c r="AG356" s="209" t="e">
        <f>IF(OR(ISBLANK('Precision '!D358),F$2="N"),NA(),'Precision '!D358)</f>
        <v>#N/A</v>
      </c>
      <c r="AH356" s="209" t="e">
        <f>IF(OR(ISBLANK('Precision '!E358),G$2="N"),NA(),'Precision '!E358)</f>
        <v>#N/A</v>
      </c>
      <c r="AI356" s="209" t="e">
        <f>IF(OR(ISBLANK('Precision '!F358),H$2="N"),NA(),'Precision '!F358)</f>
        <v>#N/A</v>
      </c>
      <c r="AJ356" s="209" t="e">
        <f>IF(OR(ISBLANK('Precision '!G358),I$2="N"),NA(),'Precision '!G358)</f>
        <v>#N/A</v>
      </c>
      <c r="AK356" s="209" t="e">
        <f>IF(OR(ISBLANK('Precision '!H358),J$2="N"),NA(),'Precision '!H358)</f>
        <v>#N/A</v>
      </c>
      <c r="AL356" s="209" t="e">
        <f>IF(OR(ISBLANK('Precision '!I358),K$2="N"),NA(),'Precision '!I358)</f>
        <v>#N/A</v>
      </c>
      <c r="AM356" s="209" t="e">
        <f>IF(OR(ISBLANK('Precision '!J358),L$2="N"),NA(),'Precision '!J358)</f>
        <v>#N/A</v>
      </c>
      <c r="AN356" s="209" t="e">
        <f>IF(OR(ISBLANK('Precision '!K358),M$2="N"),NA(),'Precision '!K358)</f>
        <v>#N/A</v>
      </c>
      <c r="AO356" s="209" t="e">
        <f>IF(OR(ISBLANK('Precision '!L358),N$2="N"),NA(),'Precision '!L358)</f>
        <v>#N/A</v>
      </c>
      <c r="AP356" s="209" t="e">
        <f>IF(OR(ISBLANK('Precision '!M358),O$2="N"),NA(),'Precision '!M358)</f>
        <v>#N/A</v>
      </c>
      <c r="AQ356" s="209" t="e">
        <f>IF(OR(ISBLANK('Precision '!N358),P$2="N"),NA(),'Precision '!N358)</f>
        <v>#N/A</v>
      </c>
      <c r="AR356" s="209" t="e">
        <f>IF(OR(ISBLANK('Precision '!O358),E$3="N"),NA(),'Precision '!O358)</f>
        <v>#N/A</v>
      </c>
      <c r="AS356" s="209" t="e">
        <f>IF(OR(ISBLANK('Precision '!P358),F$3="N"),NA(),'Precision '!P358)</f>
        <v>#N/A</v>
      </c>
      <c r="AT356" s="209" t="e">
        <f>IF(OR(ISBLANK('Precision '!Q358),G$3="N"),NA(),'Precision '!Q358)</f>
        <v>#N/A</v>
      </c>
      <c r="AU356" s="209" t="e">
        <f>IF(OR(ISBLANK('Precision '!R358),H$3="N"),NA(),'Precision '!R358)</f>
        <v>#N/A</v>
      </c>
      <c r="AV356" s="209" t="e">
        <f>IF(OR(ISBLANK('Precision '!S358),I$3="N"),NA(),'Precision '!S358)</f>
        <v>#N/A</v>
      </c>
      <c r="AW356" s="209" t="e">
        <f>IF(OR(ISBLANK('Precision '!T358),J$3="N"),NA(),'Precision '!T358)</f>
        <v>#N/A</v>
      </c>
      <c r="AX356" s="209" t="e">
        <f>IF(OR(ISBLANK('Precision '!U358),K$3="N"),NA(),'Precision '!U358)</f>
        <v>#N/A</v>
      </c>
      <c r="AY356" s="209" t="e">
        <f>IF(OR(ISBLANK('Precision '!V358),L$3="N"),NA(),'Precision '!V358)</f>
        <v>#N/A</v>
      </c>
      <c r="AZ356" s="209" t="e">
        <f>IF(OR(ISBLANK('Precision '!W358),M$3="N"),NA(),'Precision '!W358)</f>
        <v>#N/A</v>
      </c>
      <c r="BA356" s="209" t="e">
        <f>IF(OR(ISBLANK('Precision '!X358),N$3="N"),NA(),'Precision '!X358)</f>
        <v>#N/A</v>
      </c>
      <c r="BB356" s="209" t="e">
        <f>IF(OR(ISBLANK('Precision '!Y358),O$3="N"),NA(),'Precision '!Y358)</f>
        <v>#N/A</v>
      </c>
      <c r="BC356" s="209" t="e">
        <f>IF(OR(ISBLANK('Precision '!Z358),P$3="N"),NA(),'Precision '!Z358)</f>
        <v>#N/A</v>
      </c>
      <c r="BD356" s="204"/>
      <c r="BE356" s="204"/>
      <c r="BF356" s="204"/>
      <c r="BG356" s="204"/>
      <c r="BH356" s="204"/>
    </row>
    <row r="357" spans="1:60" x14ac:dyDescent="0.2">
      <c r="A357" s="204"/>
      <c r="B357" s="204"/>
      <c r="C357" s="204" t="str">
        <f>IF(AND(ISNUMBER('Precision '!C359),E$2="Y"),'Precision '!C359,"")</f>
        <v/>
      </c>
      <c r="D357" s="204" t="str">
        <f>IF(AND(ISNUMBER('Precision '!D359),F$2="Y"),'Precision '!D359,"")</f>
        <v/>
      </c>
      <c r="E357" s="204" t="str">
        <f>IF(AND(ISNUMBER('Precision '!E359),G$2="Y"),'Precision '!E359,"")</f>
        <v/>
      </c>
      <c r="F357" s="204" t="str">
        <f>IF(AND(ISNUMBER('Precision '!F359),H$2="Y"),'Precision '!F359,"")</f>
        <v/>
      </c>
      <c r="G357" s="204" t="str">
        <f>IF(AND(ISNUMBER('Precision '!G359),I$2="Y"),'Precision '!G359,"")</f>
        <v/>
      </c>
      <c r="H357" s="204" t="str">
        <f>IF(AND(ISNUMBER('Precision '!H359),J$2="Y"),'Precision '!H359,"")</f>
        <v/>
      </c>
      <c r="I357" s="204" t="str">
        <f>IF(AND(ISNUMBER('Precision '!I359),K$2="Y"),'Precision '!I359,"")</f>
        <v/>
      </c>
      <c r="J357" s="204" t="str">
        <f>IF(AND(ISNUMBER('Precision '!J359),L$2="Y"),'Precision '!J359,"")</f>
        <v/>
      </c>
      <c r="K357" s="204" t="str">
        <f>IF(AND(ISNUMBER('Precision '!K359),M$2="Y"),'Precision '!K359,"")</f>
        <v/>
      </c>
      <c r="L357" s="204" t="str">
        <f>IF(AND(ISNUMBER('Precision '!L359),N$2="Y"),'Precision '!L359,"")</f>
        <v/>
      </c>
      <c r="M357" s="204" t="str">
        <f>IF(AND(ISNUMBER('Precision '!M359),O$2="Y"),'Precision '!M359,"")</f>
        <v/>
      </c>
      <c r="N357" s="204" t="str">
        <f>IF(AND(ISNUMBER('Precision '!N359),P$2="Y"),'Precision '!N359,"")</f>
        <v/>
      </c>
      <c r="O357" s="204" t="str">
        <f>IF(AND(ISNUMBER('Precision '!O359),E$3="Y"),'Precision '!O359,"")</f>
        <v/>
      </c>
      <c r="P357" s="204" t="str">
        <f>IF(AND(ISNUMBER('Precision '!P359),F$3="Y"),'Precision '!P359,"")</f>
        <v/>
      </c>
      <c r="Q357" s="204" t="str">
        <f>IF(AND(ISNUMBER('Precision '!Q359),G$3="Y"),'Precision '!Q359,"")</f>
        <v/>
      </c>
      <c r="R357" s="204" t="str">
        <f>IF(AND(ISNUMBER('Precision '!R359),H$3="Y"),'Precision '!R359,"")</f>
        <v/>
      </c>
      <c r="S357" s="204" t="str">
        <f>IF(AND(ISNUMBER('Precision '!S359),I$3="Y"),'Precision '!S359,"")</f>
        <v/>
      </c>
      <c r="T357" s="204" t="str">
        <f>IF(AND(ISNUMBER('Precision '!T359),J$3="Y"),'Precision '!T359,"")</f>
        <v/>
      </c>
      <c r="U357" s="204" t="str">
        <f>IF(AND(ISNUMBER('Precision '!U359),K$3="Y"),'Precision '!U359,"")</f>
        <v/>
      </c>
      <c r="V357" s="204" t="str">
        <f>IF(AND(ISNUMBER('Precision '!V359),L$3="Y"),'Precision '!V359,"")</f>
        <v/>
      </c>
      <c r="W357" s="204" t="str">
        <f>IF(AND(ISNUMBER('Precision '!W359),M$3="Y"),'Precision '!W359,"")</f>
        <v/>
      </c>
      <c r="X357" s="204" t="str">
        <f>IF(AND(ISNUMBER('Precision '!X359),N$3="Y"),'Precision '!X359,"")</f>
        <v/>
      </c>
      <c r="Y357" s="204" t="str">
        <f>IF(AND(ISNUMBER('Precision '!Y359),O$3="Y"),'Precision '!Y359,"")</f>
        <v/>
      </c>
      <c r="Z357" s="204" t="str">
        <f>IF(AND(ISNUMBER('Precision '!Z359),P$3="Y"),'Precision '!Z359,"")</f>
        <v/>
      </c>
      <c r="AA357" s="204"/>
      <c r="AB357" s="204"/>
      <c r="AC357" s="204"/>
      <c r="AD357" s="204"/>
      <c r="AE357" s="300">
        <v>321</v>
      </c>
      <c r="AF357" s="209" t="e">
        <f>IF(OR(ISBLANK('Precision '!C359),E$2="N"),NA(),'Precision '!C359)</f>
        <v>#N/A</v>
      </c>
      <c r="AG357" s="209" t="e">
        <f>IF(OR(ISBLANK('Precision '!D359),F$2="N"),NA(),'Precision '!D359)</f>
        <v>#N/A</v>
      </c>
      <c r="AH357" s="209" t="e">
        <f>IF(OR(ISBLANK('Precision '!E359),G$2="N"),NA(),'Precision '!E359)</f>
        <v>#N/A</v>
      </c>
      <c r="AI357" s="209" t="e">
        <f>IF(OR(ISBLANK('Precision '!F359),H$2="N"),NA(),'Precision '!F359)</f>
        <v>#N/A</v>
      </c>
      <c r="AJ357" s="209" t="e">
        <f>IF(OR(ISBLANK('Precision '!G359),I$2="N"),NA(),'Precision '!G359)</f>
        <v>#N/A</v>
      </c>
      <c r="AK357" s="209" t="e">
        <f>IF(OR(ISBLANK('Precision '!H359),J$2="N"),NA(),'Precision '!H359)</f>
        <v>#N/A</v>
      </c>
      <c r="AL357" s="209" t="e">
        <f>IF(OR(ISBLANK('Precision '!I359),K$2="N"),NA(),'Precision '!I359)</f>
        <v>#N/A</v>
      </c>
      <c r="AM357" s="209" t="e">
        <f>IF(OR(ISBLANK('Precision '!J359),L$2="N"),NA(),'Precision '!J359)</f>
        <v>#N/A</v>
      </c>
      <c r="AN357" s="209" t="e">
        <f>IF(OR(ISBLANK('Precision '!K359),M$2="N"),NA(),'Precision '!K359)</f>
        <v>#N/A</v>
      </c>
      <c r="AO357" s="209" t="e">
        <f>IF(OR(ISBLANK('Precision '!L359),N$2="N"),NA(),'Precision '!L359)</f>
        <v>#N/A</v>
      </c>
      <c r="AP357" s="209" t="e">
        <f>IF(OR(ISBLANK('Precision '!M359),O$2="N"),NA(),'Precision '!M359)</f>
        <v>#N/A</v>
      </c>
      <c r="AQ357" s="209" t="e">
        <f>IF(OR(ISBLANK('Precision '!N359),P$2="N"),NA(),'Precision '!N359)</f>
        <v>#N/A</v>
      </c>
      <c r="AR357" s="209" t="e">
        <f>IF(OR(ISBLANK('Precision '!O359),E$3="N"),NA(),'Precision '!O359)</f>
        <v>#N/A</v>
      </c>
      <c r="AS357" s="209" t="e">
        <f>IF(OR(ISBLANK('Precision '!P359),F$3="N"),NA(),'Precision '!P359)</f>
        <v>#N/A</v>
      </c>
      <c r="AT357" s="209" t="e">
        <f>IF(OR(ISBLANK('Precision '!Q359),G$3="N"),NA(),'Precision '!Q359)</f>
        <v>#N/A</v>
      </c>
      <c r="AU357" s="209" t="e">
        <f>IF(OR(ISBLANK('Precision '!R359),H$3="N"),NA(),'Precision '!R359)</f>
        <v>#N/A</v>
      </c>
      <c r="AV357" s="209" t="e">
        <f>IF(OR(ISBLANK('Precision '!S359),I$3="N"),NA(),'Precision '!S359)</f>
        <v>#N/A</v>
      </c>
      <c r="AW357" s="209" t="e">
        <f>IF(OR(ISBLANK('Precision '!T359),J$3="N"),NA(),'Precision '!T359)</f>
        <v>#N/A</v>
      </c>
      <c r="AX357" s="209" t="e">
        <f>IF(OR(ISBLANK('Precision '!U359),K$3="N"),NA(),'Precision '!U359)</f>
        <v>#N/A</v>
      </c>
      <c r="AY357" s="209" t="e">
        <f>IF(OR(ISBLANK('Precision '!V359),L$3="N"),NA(),'Precision '!V359)</f>
        <v>#N/A</v>
      </c>
      <c r="AZ357" s="209" t="e">
        <f>IF(OR(ISBLANK('Precision '!W359),M$3="N"),NA(),'Precision '!W359)</f>
        <v>#N/A</v>
      </c>
      <c r="BA357" s="209" t="e">
        <f>IF(OR(ISBLANK('Precision '!X359),N$3="N"),NA(),'Precision '!X359)</f>
        <v>#N/A</v>
      </c>
      <c r="BB357" s="209" t="e">
        <f>IF(OR(ISBLANK('Precision '!Y359),O$3="N"),NA(),'Precision '!Y359)</f>
        <v>#N/A</v>
      </c>
      <c r="BC357" s="209" t="e">
        <f>IF(OR(ISBLANK('Precision '!Z359),P$3="N"),NA(),'Precision '!Z359)</f>
        <v>#N/A</v>
      </c>
      <c r="BD357" s="204"/>
      <c r="BE357" s="204"/>
      <c r="BF357" s="204"/>
      <c r="BG357" s="204"/>
      <c r="BH357" s="204"/>
    </row>
    <row r="358" spans="1:60" x14ac:dyDescent="0.2">
      <c r="A358" s="204"/>
      <c r="B358" s="204"/>
      <c r="C358" s="204" t="str">
        <f>IF(AND(ISNUMBER('Precision '!C360),E$2="Y"),'Precision '!C360,"")</f>
        <v/>
      </c>
      <c r="D358" s="204" t="str">
        <f>IF(AND(ISNUMBER('Precision '!D360),F$2="Y"),'Precision '!D360,"")</f>
        <v/>
      </c>
      <c r="E358" s="204" t="str">
        <f>IF(AND(ISNUMBER('Precision '!E360),G$2="Y"),'Precision '!E360,"")</f>
        <v/>
      </c>
      <c r="F358" s="204" t="str">
        <f>IF(AND(ISNUMBER('Precision '!F360),H$2="Y"),'Precision '!F360,"")</f>
        <v/>
      </c>
      <c r="G358" s="204" t="str">
        <f>IF(AND(ISNUMBER('Precision '!G360),I$2="Y"),'Precision '!G360,"")</f>
        <v/>
      </c>
      <c r="H358" s="204" t="str">
        <f>IF(AND(ISNUMBER('Precision '!H360),J$2="Y"),'Precision '!H360,"")</f>
        <v/>
      </c>
      <c r="I358" s="204" t="str">
        <f>IF(AND(ISNUMBER('Precision '!I360),K$2="Y"),'Precision '!I360,"")</f>
        <v/>
      </c>
      <c r="J358" s="204" t="str">
        <f>IF(AND(ISNUMBER('Precision '!J360),L$2="Y"),'Precision '!J360,"")</f>
        <v/>
      </c>
      <c r="K358" s="204" t="str">
        <f>IF(AND(ISNUMBER('Precision '!K360),M$2="Y"),'Precision '!K360,"")</f>
        <v/>
      </c>
      <c r="L358" s="204" t="str">
        <f>IF(AND(ISNUMBER('Precision '!L360),N$2="Y"),'Precision '!L360,"")</f>
        <v/>
      </c>
      <c r="M358" s="204" t="str">
        <f>IF(AND(ISNUMBER('Precision '!M360),O$2="Y"),'Precision '!M360,"")</f>
        <v/>
      </c>
      <c r="N358" s="204" t="str">
        <f>IF(AND(ISNUMBER('Precision '!N360),P$2="Y"),'Precision '!N360,"")</f>
        <v/>
      </c>
      <c r="O358" s="204" t="str">
        <f>IF(AND(ISNUMBER('Precision '!O360),E$3="Y"),'Precision '!O360,"")</f>
        <v/>
      </c>
      <c r="P358" s="204" t="str">
        <f>IF(AND(ISNUMBER('Precision '!P360),F$3="Y"),'Precision '!P360,"")</f>
        <v/>
      </c>
      <c r="Q358" s="204" t="str">
        <f>IF(AND(ISNUMBER('Precision '!Q360),G$3="Y"),'Precision '!Q360,"")</f>
        <v/>
      </c>
      <c r="R358" s="204" t="str">
        <f>IF(AND(ISNUMBER('Precision '!R360),H$3="Y"),'Precision '!R360,"")</f>
        <v/>
      </c>
      <c r="S358" s="204" t="str">
        <f>IF(AND(ISNUMBER('Precision '!S360),I$3="Y"),'Precision '!S360,"")</f>
        <v/>
      </c>
      <c r="T358" s="204" t="str">
        <f>IF(AND(ISNUMBER('Precision '!T360),J$3="Y"),'Precision '!T360,"")</f>
        <v/>
      </c>
      <c r="U358" s="204" t="str">
        <f>IF(AND(ISNUMBER('Precision '!U360),K$3="Y"),'Precision '!U360,"")</f>
        <v/>
      </c>
      <c r="V358" s="204" t="str">
        <f>IF(AND(ISNUMBER('Precision '!V360),L$3="Y"),'Precision '!V360,"")</f>
        <v/>
      </c>
      <c r="W358" s="204" t="str">
        <f>IF(AND(ISNUMBER('Precision '!W360),M$3="Y"),'Precision '!W360,"")</f>
        <v/>
      </c>
      <c r="X358" s="204" t="str">
        <f>IF(AND(ISNUMBER('Precision '!X360),N$3="Y"),'Precision '!X360,"")</f>
        <v/>
      </c>
      <c r="Y358" s="204" t="str">
        <f>IF(AND(ISNUMBER('Precision '!Y360),O$3="Y"),'Precision '!Y360,"")</f>
        <v/>
      </c>
      <c r="Z358" s="204" t="str">
        <f>IF(AND(ISNUMBER('Precision '!Z360),P$3="Y"),'Precision '!Z360,"")</f>
        <v/>
      </c>
      <c r="AA358" s="204"/>
      <c r="AB358" s="204"/>
      <c r="AC358" s="204"/>
      <c r="AD358" s="204"/>
      <c r="AE358" s="300">
        <v>322</v>
      </c>
      <c r="AF358" s="209" t="e">
        <f>IF(OR(ISBLANK('Precision '!C360),E$2="N"),NA(),'Precision '!C360)</f>
        <v>#N/A</v>
      </c>
      <c r="AG358" s="209" t="e">
        <f>IF(OR(ISBLANK('Precision '!D360),F$2="N"),NA(),'Precision '!D360)</f>
        <v>#N/A</v>
      </c>
      <c r="AH358" s="209" t="e">
        <f>IF(OR(ISBLANK('Precision '!E360),G$2="N"),NA(),'Precision '!E360)</f>
        <v>#N/A</v>
      </c>
      <c r="AI358" s="209" t="e">
        <f>IF(OR(ISBLANK('Precision '!F360),H$2="N"),NA(),'Precision '!F360)</f>
        <v>#N/A</v>
      </c>
      <c r="AJ358" s="209" t="e">
        <f>IF(OR(ISBLANK('Precision '!G360),I$2="N"),NA(),'Precision '!G360)</f>
        <v>#N/A</v>
      </c>
      <c r="AK358" s="209" t="e">
        <f>IF(OR(ISBLANK('Precision '!H360),J$2="N"),NA(),'Precision '!H360)</f>
        <v>#N/A</v>
      </c>
      <c r="AL358" s="209" t="e">
        <f>IF(OR(ISBLANK('Precision '!I360),K$2="N"),NA(),'Precision '!I360)</f>
        <v>#N/A</v>
      </c>
      <c r="AM358" s="209" t="e">
        <f>IF(OR(ISBLANK('Precision '!J360),L$2="N"),NA(),'Precision '!J360)</f>
        <v>#N/A</v>
      </c>
      <c r="AN358" s="209" t="e">
        <f>IF(OR(ISBLANK('Precision '!K360),M$2="N"),NA(),'Precision '!K360)</f>
        <v>#N/A</v>
      </c>
      <c r="AO358" s="209" t="e">
        <f>IF(OR(ISBLANK('Precision '!L360),N$2="N"),NA(),'Precision '!L360)</f>
        <v>#N/A</v>
      </c>
      <c r="AP358" s="209" t="e">
        <f>IF(OR(ISBLANK('Precision '!M360),O$2="N"),NA(),'Precision '!M360)</f>
        <v>#N/A</v>
      </c>
      <c r="AQ358" s="209" t="e">
        <f>IF(OR(ISBLANK('Precision '!N360),P$2="N"),NA(),'Precision '!N360)</f>
        <v>#N/A</v>
      </c>
      <c r="AR358" s="209" t="e">
        <f>IF(OR(ISBLANK('Precision '!O360),E$3="N"),NA(),'Precision '!O360)</f>
        <v>#N/A</v>
      </c>
      <c r="AS358" s="209" t="e">
        <f>IF(OR(ISBLANK('Precision '!P360),F$3="N"),NA(),'Precision '!P360)</f>
        <v>#N/A</v>
      </c>
      <c r="AT358" s="209" t="e">
        <f>IF(OR(ISBLANK('Precision '!Q360),G$3="N"),NA(),'Precision '!Q360)</f>
        <v>#N/A</v>
      </c>
      <c r="AU358" s="209" t="e">
        <f>IF(OR(ISBLANK('Precision '!R360),H$3="N"),NA(),'Precision '!R360)</f>
        <v>#N/A</v>
      </c>
      <c r="AV358" s="209" t="e">
        <f>IF(OR(ISBLANK('Precision '!S360),I$3="N"),NA(),'Precision '!S360)</f>
        <v>#N/A</v>
      </c>
      <c r="AW358" s="209" t="e">
        <f>IF(OR(ISBLANK('Precision '!T360),J$3="N"),NA(),'Precision '!T360)</f>
        <v>#N/A</v>
      </c>
      <c r="AX358" s="209" t="e">
        <f>IF(OR(ISBLANK('Precision '!U360),K$3="N"),NA(),'Precision '!U360)</f>
        <v>#N/A</v>
      </c>
      <c r="AY358" s="209" t="e">
        <f>IF(OR(ISBLANK('Precision '!V360),L$3="N"),NA(),'Precision '!V360)</f>
        <v>#N/A</v>
      </c>
      <c r="AZ358" s="209" t="e">
        <f>IF(OR(ISBLANK('Precision '!W360),M$3="N"),NA(),'Precision '!W360)</f>
        <v>#N/A</v>
      </c>
      <c r="BA358" s="209" t="e">
        <f>IF(OR(ISBLANK('Precision '!X360),N$3="N"),NA(),'Precision '!X360)</f>
        <v>#N/A</v>
      </c>
      <c r="BB358" s="209" t="e">
        <f>IF(OR(ISBLANK('Precision '!Y360),O$3="N"),NA(),'Precision '!Y360)</f>
        <v>#N/A</v>
      </c>
      <c r="BC358" s="209" t="e">
        <f>IF(OR(ISBLANK('Precision '!Z360),P$3="N"),NA(),'Precision '!Z360)</f>
        <v>#N/A</v>
      </c>
      <c r="BD358" s="204"/>
      <c r="BE358" s="204"/>
      <c r="BF358" s="204"/>
      <c r="BG358" s="204"/>
      <c r="BH358" s="204"/>
    </row>
    <row r="359" spans="1:60" x14ac:dyDescent="0.2">
      <c r="A359" s="204"/>
      <c r="B359" s="204"/>
      <c r="C359" s="204" t="str">
        <f>IF(AND(ISNUMBER('Precision '!C361),E$2="Y"),'Precision '!C361,"")</f>
        <v/>
      </c>
      <c r="D359" s="204" t="str">
        <f>IF(AND(ISNUMBER('Precision '!D361),F$2="Y"),'Precision '!D361,"")</f>
        <v/>
      </c>
      <c r="E359" s="204" t="str">
        <f>IF(AND(ISNUMBER('Precision '!E361),G$2="Y"),'Precision '!E361,"")</f>
        <v/>
      </c>
      <c r="F359" s="204" t="str">
        <f>IF(AND(ISNUMBER('Precision '!F361),H$2="Y"),'Precision '!F361,"")</f>
        <v/>
      </c>
      <c r="G359" s="204" t="str">
        <f>IF(AND(ISNUMBER('Precision '!G361),I$2="Y"),'Precision '!G361,"")</f>
        <v/>
      </c>
      <c r="H359" s="204" t="str">
        <f>IF(AND(ISNUMBER('Precision '!H361),J$2="Y"),'Precision '!H361,"")</f>
        <v/>
      </c>
      <c r="I359" s="204" t="str">
        <f>IF(AND(ISNUMBER('Precision '!I361),K$2="Y"),'Precision '!I361,"")</f>
        <v/>
      </c>
      <c r="J359" s="204" t="str">
        <f>IF(AND(ISNUMBER('Precision '!J361),L$2="Y"),'Precision '!J361,"")</f>
        <v/>
      </c>
      <c r="K359" s="204" t="str">
        <f>IF(AND(ISNUMBER('Precision '!K361),M$2="Y"),'Precision '!K361,"")</f>
        <v/>
      </c>
      <c r="L359" s="204" t="str">
        <f>IF(AND(ISNUMBER('Precision '!L361),N$2="Y"),'Precision '!L361,"")</f>
        <v/>
      </c>
      <c r="M359" s="204" t="str">
        <f>IF(AND(ISNUMBER('Precision '!M361),O$2="Y"),'Precision '!M361,"")</f>
        <v/>
      </c>
      <c r="N359" s="204" t="str">
        <f>IF(AND(ISNUMBER('Precision '!N361),P$2="Y"),'Precision '!N361,"")</f>
        <v/>
      </c>
      <c r="O359" s="204" t="str">
        <f>IF(AND(ISNUMBER('Precision '!O361),E$3="Y"),'Precision '!O361,"")</f>
        <v/>
      </c>
      <c r="P359" s="204" t="str">
        <f>IF(AND(ISNUMBER('Precision '!P361),F$3="Y"),'Precision '!P361,"")</f>
        <v/>
      </c>
      <c r="Q359" s="204" t="str">
        <f>IF(AND(ISNUMBER('Precision '!Q361),G$3="Y"),'Precision '!Q361,"")</f>
        <v/>
      </c>
      <c r="R359" s="204" t="str">
        <f>IF(AND(ISNUMBER('Precision '!R361),H$3="Y"),'Precision '!R361,"")</f>
        <v/>
      </c>
      <c r="S359" s="204" t="str">
        <f>IF(AND(ISNUMBER('Precision '!S361),I$3="Y"),'Precision '!S361,"")</f>
        <v/>
      </c>
      <c r="T359" s="204" t="str">
        <f>IF(AND(ISNUMBER('Precision '!T361),J$3="Y"),'Precision '!T361,"")</f>
        <v/>
      </c>
      <c r="U359" s="204" t="str">
        <f>IF(AND(ISNUMBER('Precision '!U361),K$3="Y"),'Precision '!U361,"")</f>
        <v/>
      </c>
      <c r="V359" s="204" t="str">
        <f>IF(AND(ISNUMBER('Precision '!V361),L$3="Y"),'Precision '!V361,"")</f>
        <v/>
      </c>
      <c r="W359" s="204" t="str">
        <f>IF(AND(ISNUMBER('Precision '!W361),M$3="Y"),'Precision '!W361,"")</f>
        <v/>
      </c>
      <c r="X359" s="204" t="str">
        <f>IF(AND(ISNUMBER('Precision '!X361),N$3="Y"),'Precision '!X361,"")</f>
        <v/>
      </c>
      <c r="Y359" s="204" t="str">
        <f>IF(AND(ISNUMBER('Precision '!Y361),O$3="Y"),'Precision '!Y361,"")</f>
        <v/>
      </c>
      <c r="Z359" s="204" t="str">
        <f>IF(AND(ISNUMBER('Precision '!Z361),P$3="Y"),'Precision '!Z361,"")</f>
        <v/>
      </c>
      <c r="AA359" s="204"/>
      <c r="AB359" s="204"/>
      <c r="AC359" s="204"/>
      <c r="AD359" s="204"/>
      <c r="AE359" s="300">
        <v>323</v>
      </c>
      <c r="AF359" s="209" t="e">
        <f>IF(OR(ISBLANK('Precision '!C361),E$2="N"),NA(),'Precision '!C361)</f>
        <v>#N/A</v>
      </c>
      <c r="AG359" s="209" t="e">
        <f>IF(OR(ISBLANK('Precision '!D361),F$2="N"),NA(),'Precision '!D361)</f>
        <v>#N/A</v>
      </c>
      <c r="AH359" s="209" t="e">
        <f>IF(OR(ISBLANK('Precision '!E361),G$2="N"),NA(),'Precision '!E361)</f>
        <v>#N/A</v>
      </c>
      <c r="AI359" s="209" t="e">
        <f>IF(OR(ISBLANK('Precision '!F361),H$2="N"),NA(),'Precision '!F361)</f>
        <v>#N/A</v>
      </c>
      <c r="AJ359" s="209" t="e">
        <f>IF(OR(ISBLANK('Precision '!G361),I$2="N"),NA(),'Precision '!G361)</f>
        <v>#N/A</v>
      </c>
      <c r="AK359" s="209" t="e">
        <f>IF(OR(ISBLANK('Precision '!H361),J$2="N"),NA(),'Precision '!H361)</f>
        <v>#N/A</v>
      </c>
      <c r="AL359" s="209" t="e">
        <f>IF(OR(ISBLANK('Precision '!I361),K$2="N"),NA(),'Precision '!I361)</f>
        <v>#N/A</v>
      </c>
      <c r="AM359" s="209" t="e">
        <f>IF(OR(ISBLANK('Precision '!J361),L$2="N"),NA(),'Precision '!J361)</f>
        <v>#N/A</v>
      </c>
      <c r="AN359" s="209" t="e">
        <f>IF(OR(ISBLANK('Precision '!K361),M$2="N"),NA(),'Precision '!K361)</f>
        <v>#N/A</v>
      </c>
      <c r="AO359" s="209" t="e">
        <f>IF(OR(ISBLANK('Precision '!L361),N$2="N"),NA(),'Precision '!L361)</f>
        <v>#N/A</v>
      </c>
      <c r="AP359" s="209" t="e">
        <f>IF(OR(ISBLANK('Precision '!M361),O$2="N"),NA(),'Precision '!M361)</f>
        <v>#N/A</v>
      </c>
      <c r="AQ359" s="209" t="e">
        <f>IF(OR(ISBLANK('Precision '!N361),P$2="N"),NA(),'Precision '!N361)</f>
        <v>#N/A</v>
      </c>
      <c r="AR359" s="209" t="e">
        <f>IF(OR(ISBLANK('Precision '!O361),E$3="N"),NA(),'Precision '!O361)</f>
        <v>#N/A</v>
      </c>
      <c r="AS359" s="209" t="e">
        <f>IF(OR(ISBLANK('Precision '!P361),F$3="N"),NA(),'Precision '!P361)</f>
        <v>#N/A</v>
      </c>
      <c r="AT359" s="209" t="e">
        <f>IF(OR(ISBLANK('Precision '!Q361),G$3="N"),NA(),'Precision '!Q361)</f>
        <v>#N/A</v>
      </c>
      <c r="AU359" s="209" t="e">
        <f>IF(OR(ISBLANK('Precision '!R361),H$3="N"),NA(),'Precision '!R361)</f>
        <v>#N/A</v>
      </c>
      <c r="AV359" s="209" t="e">
        <f>IF(OR(ISBLANK('Precision '!S361),I$3="N"),NA(),'Precision '!S361)</f>
        <v>#N/A</v>
      </c>
      <c r="AW359" s="209" t="e">
        <f>IF(OR(ISBLANK('Precision '!T361),J$3="N"),NA(),'Precision '!T361)</f>
        <v>#N/A</v>
      </c>
      <c r="AX359" s="209" t="e">
        <f>IF(OR(ISBLANK('Precision '!U361),K$3="N"),NA(),'Precision '!U361)</f>
        <v>#N/A</v>
      </c>
      <c r="AY359" s="209" t="e">
        <f>IF(OR(ISBLANK('Precision '!V361),L$3="N"),NA(),'Precision '!V361)</f>
        <v>#N/A</v>
      </c>
      <c r="AZ359" s="209" t="e">
        <f>IF(OR(ISBLANK('Precision '!W361),M$3="N"),NA(),'Precision '!W361)</f>
        <v>#N/A</v>
      </c>
      <c r="BA359" s="209" t="e">
        <f>IF(OR(ISBLANK('Precision '!X361),N$3="N"),NA(),'Precision '!X361)</f>
        <v>#N/A</v>
      </c>
      <c r="BB359" s="209" t="e">
        <f>IF(OR(ISBLANK('Precision '!Y361),O$3="N"),NA(),'Precision '!Y361)</f>
        <v>#N/A</v>
      </c>
      <c r="BC359" s="209" t="e">
        <f>IF(OR(ISBLANK('Precision '!Z361),P$3="N"),NA(),'Precision '!Z361)</f>
        <v>#N/A</v>
      </c>
      <c r="BD359" s="204"/>
      <c r="BE359" s="204"/>
      <c r="BF359" s="204"/>
      <c r="BG359" s="204"/>
      <c r="BH359" s="204"/>
    </row>
    <row r="360" spans="1:60" x14ac:dyDescent="0.2">
      <c r="A360" s="204"/>
      <c r="B360" s="204"/>
      <c r="C360" s="204" t="str">
        <f>IF(AND(ISNUMBER('Precision '!C362),E$2="Y"),'Precision '!C362,"")</f>
        <v/>
      </c>
      <c r="D360" s="204" t="str">
        <f>IF(AND(ISNUMBER('Precision '!D362),F$2="Y"),'Precision '!D362,"")</f>
        <v/>
      </c>
      <c r="E360" s="204" t="str">
        <f>IF(AND(ISNUMBER('Precision '!E362),G$2="Y"),'Precision '!E362,"")</f>
        <v/>
      </c>
      <c r="F360" s="204" t="str">
        <f>IF(AND(ISNUMBER('Precision '!F362),H$2="Y"),'Precision '!F362,"")</f>
        <v/>
      </c>
      <c r="G360" s="204" t="str">
        <f>IF(AND(ISNUMBER('Precision '!G362),I$2="Y"),'Precision '!G362,"")</f>
        <v/>
      </c>
      <c r="H360" s="204" t="str">
        <f>IF(AND(ISNUMBER('Precision '!H362),J$2="Y"),'Precision '!H362,"")</f>
        <v/>
      </c>
      <c r="I360" s="204" t="str">
        <f>IF(AND(ISNUMBER('Precision '!I362),K$2="Y"),'Precision '!I362,"")</f>
        <v/>
      </c>
      <c r="J360" s="204" t="str">
        <f>IF(AND(ISNUMBER('Precision '!J362),L$2="Y"),'Precision '!J362,"")</f>
        <v/>
      </c>
      <c r="K360" s="204" t="str">
        <f>IF(AND(ISNUMBER('Precision '!K362),M$2="Y"),'Precision '!K362,"")</f>
        <v/>
      </c>
      <c r="L360" s="204" t="str">
        <f>IF(AND(ISNUMBER('Precision '!L362),N$2="Y"),'Precision '!L362,"")</f>
        <v/>
      </c>
      <c r="M360" s="204" t="str">
        <f>IF(AND(ISNUMBER('Precision '!M362),O$2="Y"),'Precision '!M362,"")</f>
        <v/>
      </c>
      <c r="N360" s="204" t="str">
        <f>IF(AND(ISNUMBER('Precision '!N362),P$2="Y"),'Precision '!N362,"")</f>
        <v/>
      </c>
      <c r="O360" s="204" t="str">
        <f>IF(AND(ISNUMBER('Precision '!O362),E$3="Y"),'Precision '!O362,"")</f>
        <v/>
      </c>
      <c r="P360" s="204" t="str">
        <f>IF(AND(ISNUMBER('Precision '!P362),F$3="Y"),'Precision '!P362,"")</f>
        <v/>
      </c>
      <c r="Q360" s="204" t="str">
        <f>IF(AND(ISNUMBER('Precision '!Q362),G$3="Y"),'Precision '!Q362,"")</f>
        <v/>
      </c>
      <c r="R360" s="204" t="str">
        <f>IF(AND(ISNUMBER('Precision '!R362),H$3="Y"),'Precision '!R362,"")</f>
        <v/>
      </c>
      <c r="S360" s="204" t="str">
        <f>IF(AND(ISNUMBER('Precision '!S362),I$3="Y"),'Precision '!S362,"")</f>
        <v/>
      </c>
      <c r="T360" s="204" t="str">
        <f>IF(AND(ISNUMBER('Precision '!T362),J$3="Y"),'Precision '!T362,"")</f>
        <v/>
      </c>
      <c r="U360" s="204" t="str">
        <f>IF(AND(ISNUMBER('Precision '!U362),K$3="Y"),'Precision '!U362,"")</f>
        <v/>
      </c>
      <c r="V360" s="204" t="str">
        <f>IF(AND(ISNUMBER('Precision '!V362),L$3="Y"),'Precision '!V362,"")</f>
        <v/>
      </c>
      <c r="W360" s="204" t="str">
        <f>IF(AND(ISNUMBER('Precision '!W362),M$3="Y"),'Precision '!W362,"")</f>
        <v/>
      </c>
      <c r="X360" s="204" t="str">
        <f>IF(AND(ISNUMBER('Precision '!X362),N$3="Y"),'Precision '!X362,"")</f>
        <v/>
      </c>
      <c r="Y360" s="204" t="str">
        <f>IF(AND(ISNUMBER('Precision '!Y362),O$3="Y"),'Precision '!Y362,"")</f>
        <v/>
      </c>
      <c r="Z360" s="204" t="str">
        <f>IF(AND(ISNUMBER('Precision '!Z362),P$3="Y"),'Precision '!Z362,"")</f>
        <v/>
      </c>
      <c r="AA360" s="204"/>
      <c r="AB360" s="204"/>
      <c r="AC360" s="204"/>
      <c r="AD360" s="204"/>
      <c r="AE360" s="300">
        <v>324</v>
      </c>
      <c r="AF360" s="209" t="e">
        <f>IF(OR(ISBLANK('Precision '!C362),E$2="N"),NA(),'Precision '!C362)</f>
        <v>#N/A</v>
      </c>
      <c r="AG360" s="209" t="e">
        <f>IF(OR(ISBLANK('Precision '!D362),F$2="N"),NA(),'Precision '!D362)</f>
        <v>#N/A</v>
      </c>
      <c r="AH360" s="209" t="e">
        <f>IF(OR(ISBLANK('Precision '!E362),G$2="N"),NA(),'Precision '!E362)</f>
        <v>#N/A</v>
      </c>
      <c r="AI360" s="209" t="e">
        <f>IF(OR(ISBLANK('Precision '!F362),H$2="N"),NA(),'Precision '!F362)</f>
        <v>#N/A</v>
      </c>
      <c r="AJ360" s="209" t="e">
        <f>IF(OR(ISBLANK('Precision '!G362),I$2="N"),NA(),'Precision '!G362)</f>
        <v>#N/A</v>
      </c>
      <c r="AK360" s="209" t="e">
        <f>IF(OR(ISBLANK('Precision '!H362),J$2="N"),NA(),'Precision '!H362)</f>
        <v>#N/A</v>
      </c>
      <c r="AL360" s="209" t="e">
        <f>IF(OR(ISBLANK('Precision '!I362),K$2="N"),NA(),'Precision '!I362)</f>
        <v>#N/A</v>
      </c>
      <c r="AM360" s="209" t="e">
        <f>IF(OR(ISBLANK('Precision '!J362),L$2="N"),NA(),'Precision '!J362)</f>
        <v>#N/A</v>
      </c>
      <c r="AN360" s="209" t="e">
        <f>IF(OR(ISBLANK('Precision '!K362),M$2="N"),NA(),'Precision '!K362)</f>
        <v>#N/A</v>
      </c>
      <c r="AO360" s="209" t="e">
        <f>IF(OR(ISBLANK('Precision '!L362),N$2="N"),NA(),'Precision '!L362)</f>
        <v>#N/A</v>
      </c>
      <c r="AP360" s="209" t="e">
        <f>IF(OR(ISBLANK('Precision '!M362),O$2="N"),NA(),'Precision '!M362)</f>
        <v>#N/A</v>
      </c>
      <c r="AQ360" s="209" t="e">
        <f>IF(OR(ISBLANK('Precision '!N362),P$2="N"),NA(),'Precision '!N362)</f>
        <v>#N/A</v>
      </c>
      <c r="AR360" s="209" t="e">
        <f>IF(OR(ISBLANK('Precision '!O362),E$3="N"),NA(),'Precision '!O362)</f>
        <v>#N/A</v>
      </c>
      <c r="AS360" s="209" t="e">
        <f>IF(OR(ISBLANK('Precision '!P362),F$3="N"),NA(),'Precision '!P362)</f>
        <v>#N/A</v>
      </c>
      <c r="AT360" s="209" t="e">
        <f>IF(OR(ISBLANK('Precision '!Q362),G$3="N"),NA(),'Precision '!Q362)</f>
        <v>#N/A</v>
      </c>
      <c r="AU360" s="209" t="e">
        <f>IF(OR(ISBLANK('Precision '!R362),H$3="N"),NA(),'Precision '!R362)</f>
        <v>#N/A</v>
      </c>
      <c r="AV360" s="209" t="e">
        <f>IF(OR(ISBLANK('Precision '!S362),I$3="N"),NA(),'Precision '!S362)</f>
        <v>#N/A</v>
      </c>
      <c r="AW360" s="209" t="e">
        <f>IF(OR(ISBLANK('Precision '!T362),J$3="N"),NA(),'Precision '!T362)</f>
        <v>#N/A</v>
      </c>
      <c r="AX360" s="209" t="e">
        <f>IF(OR(ISBLANK('Precision '!U362),K$3="N"),NA(),'Precision '!U362)</f>
        <v>#N/A</v>
      </c>
      <c r="AY360" s="209" t="e">
        <f>IF(OR(ISBLANK('Precision '!V362),L$3="N"),NA(),'Precision '!V362)</f>
        <v>#N/A</v>
      </c>
      <c r="AZ360" s="209" t="e">
        <f>IF(OR(ISBLANK('Precision '!W362),M$3="N"),NA(),'Precision '!W362)</f>
        <v>#N/A</v>
      </c>
      <c r="BA360" s="209" t="e">
        <f>IF(OR(ISBLANK('Precision '!X362),N$3="N"),NA(),'Precision '!X362)</f>
        <v>#N/A</v>
      </c>
      <c r="BB360" s="209" t="e">
        <f>IF(OR(ISBLANK('Precision '!Y362),O$3="N"),NA(),'Precision '!Y362)</f>
        <v>#N/A</v>
      </c>
      <c r="BC360" s="209" t="e">
        <f>IF(OR(ISBLANK('Precision '!Z362),P$3="N"),NA(),'Precision '!Z362)</f>
        <v>#N/A</v>
      </c>
      <c r="BD360" s="204"/>
      <c r="BE360" s="204"/>
      <c r="BF360" s="204"/>
      <c r="BG360" s="204"/>
      <c r="BH360" s="204"/>
    </row>
    <row r="361" spans="1:60" x14ac:dyDescent="0.2">
      <c r="A361" s="204"/>
      <c r="B361" s="204"/>
      <c r="C361" s="204" t="str">
        <f>IF(AND(ISNUMBER('Precision '!C363),E$2="Y"),'Precision '!C363,"")</f>
        <v/>
      </c>
      <c r="D361" s="204" t="str">
        <f>IF(AND(ISNUMBER('Precision '!D363),F$2="Y"),'Precision '!D363,"")</f>
        <v/>
      </c>
      <c r="E361" s="204" t="str">
        <f>IF(AND(ISNUMBER('Precision '!E363),G$2="Y"),'Precision '!E363,"")</f>
        <v/>
      </c>
      <c r="F361" s="204" t="str">
        <f>IF(AND(ISNUMBER('Precision '!F363),H$2="Y"),'Precision '!F363,"")</f>
        <v/>
      </c>
      <c r="G361" s="204" t="str">
        <f>IF(AND(ISNUMBER('Precision '!G363),I$2="Y"),'Precision '!G363,"")</f>
        <v/>
      </c>
      <c r="H361" s="204" t="str">
        <f>IF(AND(ISNUMBER('Precision '!H363),J$2="Y"),'Precision '!H363,"")</f>
        <v/>
      </c>
      <c r="I361" s="204" t="str">
        <f>IF(AND(ISNUMBER('Precision '!I363),K$2="Y"),'Precision '!I363,"")</f>
        <v/>
      </c>
      <c r="J361" s="204" t="str">
        <f>IF(AND(ISNUMBER('Precision '!J363),L$2="Y"),'Precision '!J363,"")</f>
        <v/>
      </c>
      <c r="K361" s="204" t="str">
        <f>IF(AND(ISNUMBER('Precision '!K363),M$2="Y"),'Precision '!K363,"")</f>
        <v/>
      </c>
      <c r="L361" s="204" t="str">
        <f>IF(AND(ISNUMBER('Precision '!L363),N$2="Y"),'Precision '!L363,"")</f>
        <v/>
      </c>
      <c r="M361" s="204" t="str">
        <f>IF(AND(ISNUMBER('Precision '!M363),O$2="Y"),'Precision '!M363,"")</f>
        <v/>
      </c>
      <c r="N361" s="204" t="str">
        <f>IF(AND(ISNUMBER('Precision '!N363),P$2="Y"),'Precision '!N363,"")</f>
        <v/>
      </c>
      <c r="O361" s="204" t="str">
        <f>IF(AND(ISNUMBER('Precision '!O363),E$3="Y"),'Precision '!O363,"")</f>
        <v/>
      </c>
      <c r="P361" s="204" t="str">
        <f>IF(AND(ISNUMBER('Precision '!P363),F$3="Y"),'Precision '!P363,"")</f>
        <v/>
      </c>
      <c r="Q361" s="204" t="str">
        <f>IF(AND(ISNUMBER('Precision '!Q363),G$3="Y"),'Precision '!Q363,"")</f>
        <v/>
      </c>
      <c r="R361" s="204" t="str">
        <f>IF(AND(ISNUMBER('Precision '!R363),H$3="Y"),'Precision '!R363,"")</f>
        <v/>
      </c>
      <c r="S361" s="204" t="str">
        <f>IF(AND(ISNUMBER('Precision '!S363),I$3="Y"),'Precision '!S363,"")</f>
        <v/>
      </c>
      <c r="T361" s="204" t="str">
        <f>IF(AND(ISNUMBER('Precision '!T363),J$3="Y"),'Precision '!T363,"")</f>
        <v/>
      </c>
      <c r="U361" s="204" t="str">
        <f>IF(AND(ISNUMBER('Precision '!U363),K$3="Y"),'Precision '!U363,"")</f>
        <v/>
      </c>
      <c r="V361" s="204" t="str">
        <f>IF(AND(ISNUMBER('Precision '!V363),L$3="Y"),'Precision '!V363,"")</f>
        <v/>
      </c>
      <c r="W361" s="204" t="str">
        <f>IF(AND(ISNUMBER('Precision '!W363),M$3="Y"),'Precision '!W363,"")</f>
        <v/>
      </c>
      <c r="X361" s="204" t="str">
        <f>IF(AND(ISNUMBER('Precision '!X363),N$3="Y"),'Precision '!X363,"")</f>
        <v/>
      </c>
      <c r="Y361" s="204" t="str">
        <f>IF(AND(ISNUMBER('Precision '!Y363),O$3="Y"),'Precision '!Y363,"")</f>
        <v/>
      </c>
      <c r="Z361" s="204" t="str">
        <f>IF(AND(ISNUMBER('Precision '!Z363),P$3="Y"),'Precision '!Z363,"")</f>
        <v/>
      </c>
      <c r="AA361" s="204"/>
      <c r="AB361" s="204"/>
      <c r="AC361" s="204"/>
      <c r="AD361" s="204"/>
      <c r="AE361" s="300">
        <v>325</v>
      </c>
      <c r="AF361" s="209" t="e">
        <f>IF(OR(ISBLANK('Precision '!C363),E$2="N"),NA(),'Precision '!C363)</f>
        <v>#N/A</v>
      </c>
      <c r="AG361" s="209" t="e">
        <f>IF(OR(ISBLANK('Precision '!D363),F$2="N"),NA(),'Precision '!D363)</f>
        <v>#N/A</v>
      </c>
      <c r="AH361" s="209" t="e">
        <f>IF(OR(ISBLANK('Precision '!E363),G$2="N"),NA(),'Precision '!E363)</f>
        <v>#N/A</v>
      </c>
      <c r="AI361" s="209" t="e">
        <f>IF(OR(ISBLANK('Precision '!F363),H$2="N"),NA(),'Precision '!F363)</f>
        <v>#N/A</v>
      </c>
      <c r="AJ361" s="209" t="e">
        <f>IF(OR(ISBLANK('Precision '!G363),I$2="N"),NA(),'Precision '!G363)</f>
        <v>#N/A</v>
      </c>
      <c r="AK361" s="209" t="e">
        <f>IF(OR(ISBLANK('Precision '!H363),J$2="N"),NA(),'Precision '!H363)</f>
        <v>#N/A</v>
      </c>
      <c r="AL361" s="209" t="e">
        <f>IF(OR(ISBLANK('Precision '!I363),K$2="N"),NA(),'Precision '!I363)</f>
        <v>#N/A</v>
      </c>
      <c r="AM361" s="209" t="e">
        <f>IF(OR(ISBLANK('Precision '!J363),L$2="N"),NA(),'Precision '!J363)</f>
        <v>#N/A</v>
      </c>
      <c r="AN361" s="209" t="e">
        <f>IF(OR(ISBLANK('Precision '!K363),M$2="N"),NA(),'Precision '!K363)</f>
        <v>#N/A</v>
      </c>
      <c r="AO361" s="209" t="e">
        <f>IF(OR(ISBLANK('Precision '!L363),N$2="N"),NA(),'Precision '!L363)</f>
        <v>#N/A</v>
      </c>
      <c r="AP361" s="209" t="e">
        <f>IF(OR(ISBLANK('Precision '!M363),O$2="N"),NA(),'Precision '!M363)</f>
        <v>#N/A</v>
      </c>
      <c r="AQ361" s="209" t="e">
        <f>IF(OR(ISBLANK('Precision '!N363),P$2="N"),NA(),'Precision '!N363)</f>
        <v>#N/A</v>
      </c>
      <c r="AR361" s="209" t="e">
        <f>IF(OR(ISBLANK('Precision '!O363),E$3="N"),NA(),'Precision '!O363)</f>
        <v>#N/A</v>
      </c>
      <c r="AS361" s="209" t="e">
        <f>IF(OR(ISBLANK('Precision '!P363),F$3="N"),NA(),'Precision '!P363)</f>
        <v>#N/A</v>
      </c>
      <c r="AT361" s="209" t="e">
        <f>IF(OR(ISBLANK('Precision '!Q363),G$3="N"),NA(),'Precision '!Q363)</f>
        <v>#N/A</v>
      </c>
      <c r="AU361" s="209" t="e">
        <f>IF(OR(ISBLANK('Precision '!R363),H$3="N"),NA(),'Precision '!R363)</f>
        <v>#N/A</v>
      </c>
      <c r="AV361" s="209" t="e">
        <f>IF(OR(ISBLANK('Precision '!S363),I$3="N"),NA(),'Precision '!S363)</f>
        <v>#N/A</v>
      </c>
      <c r="AW361" s="209" t="e">
        <f>IF(OR(ISBLANK('Precision '!T363),J$3="N"),NA(),'Precision '!T363)</f>
        <v>#N/A</v>
      </c>
      <c r="AX361" s="209" t="e">
        <f>IF(OR(ISBLANK('Precision '!U363),K$3="N"),NA(),'Precision '!U363)</f>
        <v>#N/A</v>
      </c>
      <c r="AY361" s="209" t="e">
        <f>IF(OR(ISBLANK('Precision '!V363),L$3="N"),NA(),'Precision '!V363)</f>
        <v>#N/A</v>
      </c>
      <c r="AZ361" s="209" t="e">
        <f>IF(OR(ISBLANK('Precision '!W363),M$3="N"),NA(),'Precision '!W363)</f>
        <v>#N/A</v>
      </c>
      <c r="BA361" s="209" t="e">
        <f>IF(OR(ISBLANK('Precision '!X363),N$3="N"),NA(),'Precision '!X363)</f>
        <v>#N/A</v>
      </c>
      <c r="BB361" s="209" t="e">
        <f>IF(OR(ISBLANK('Precision '!Y363),O$3="N"),NA(),'Precision '!Y363)</f>
        <v>#N/A</v>
      </c>
      <c r="BC361" s="209" t="e">
        <f>IF(OR(ISBLANK('Precision '!Z363),P$3="N"),NA(),'Precision '!Z363)</f>
        <v>#N/A</v>
      </c>
      <c r="BD361" s="204"/>
      <c r="BE361" s="204"/>
      <c r="BF361" s="204"/>
      <c r="BG361" s="204"/>
      <c r="BH361" s="204"/>
    </row>
    <row r="362" spans="1:60" x14ac:dyDescent="0.2">
      <c r="A362" s="204"/>
      <c r="B362" s="204"/>
      <c r="C362" s="204" t="str">
        <f>IF(AND(ISNUMBER('Precision '!C364),E$2="Y"),'Precision '!C364,"")</f>
        <v/>
      </c>
      <c r="D362" s="204" t="str">
        <f>IF(AND(ISNUMBER('Precision '!D364),F$2="Y"),'Precision '!D364,"")</f>
        <v/>
      </c>
      <c r="E362" s="204" t="str">
        <f>IF(AND(ISNUMBER('Precision '!E364),G$2="Y"),'Precision '!E364,"")</f>
        <v/>
      </c>
      <c r="F362" s="204" t="str">
        <f>IF(AND(ISNUMBER('Precision '!F364),H$2="Y"),'Precision '!F364,"")</f>
        <v/>
      </c>
      <c r="G362" s="204" t="str">
        <f>IF(AND(ISNUMBER('Precision '!G364),I$2="Y"),'Precision '!G364,"")</f>
        <v/>
      </c>
      <c r="H362" s="204" t="str">
        <f>IF(AND(ISNUMBER('Precision '!H364),J$2="Y"),'Precision '!H364,"")</f>
        <v/>
      </c>
      <c r="I362" s="204" t="str">
        <f>IF(AND(ISNUMBER('Precision '!I364),K$2="Y"),'Precision '!I364,"")</f>
        <v/>
      </c>
      <c r="J362" s="204" t="str">
        <f>IF(AND(ISNUMBER('Precision '!J364),L$2="Y"),'Precision '!J364,"")</f>
        <v/>
      </c>
      <c r="K362" s="204" t="str">
        <f>IF(AND(ISNUMBER('Precision '!K364),M$2="Y"),'Precision '!K364,"")</f>
        <v/>
      </c>
      <c r="L362" s="204" t="str">
        <f>IF(AND(ISNUMBER('Precision '!L364),N$2="Y"),'Precision '!L364,"")</f>
        <v/>
      </c>
      <c r="M362" s="204" t="str">
        <f>IF(AND(ISNUMBER('Precision '!M364),O$2="Y"),'Precision '!M364,"")</f>
        <v/>
      </c>
      <c r="N362" s="204" t="str">
        <f>IF(AND(ISNUMBER('Precision '!N364),P$2="Y"),'Precision '!N364,"")</f>
        <v/>
      </c>
      <c r="O362" s="204" t="str">
        <f>IF(AND(ISNUMBER('Precision '!O364),E$3="Y"),'Precision '!O364,"")</f>
        <v/>
      </c>
      <c r="P362" s="204" t="str">
        <f>IF(AND(ISNUMBER('Precision '!P364),F$3="Y"),'Precision '!P364,"")</f>
        <v/>
      </c>
      <c r="Q362" s="204" t="str">
        <f>IF(AND(ISNUMBER('Precision '!Q364),G$3="Y"),'Precision '!Q364,"")</f>
        <v/>
      </c>
      <c r="R362" s="204" t="str">
        <f>IF(AND(ISNUMBER('Precision '!R364),H$3="Y"),'Precision '!R364,"")</f>
        <v/>
      </c>
      <c r="S362" s="204" t="str">
        <f>IF(AND(ISNUMBER('Precision '!S364),I$3="Y"),'Precision '!S364,"")</f>
        <v/>
      </c>
      <c r="T362" s="204" t="str">
        <f>IF(AND(ISNUMBER('Precision '!T364),J$3="Y"),'Precision '!T364,"")</f>
        <v/>
      </c>
      <c r="U362" s="204" t="str">
        <f>IF(AND(ISNUMBER('Precision '!U364),K$3="Y"),'Precision '!U364,"")</f>
        <v/>
      </c>
      <c r="V362" s="204" t="str">
        <f>IF(AND(ISNUMBER('Precision '!V364),L$3="Y"),'Precision '!V364,"")</f>
        <v/>
      </c>
      <c r="W362" s="204" t="str">
        <f>IF(AND(ISNUMBER('Precision '!W364),M$3="Y"),'Precision '!W364,"")</f>
        <v/>
      </c>
      <c r="X362" s="204" t="str">
        <f>IF(AND(ISNUMBER('Precision '!X364),N$3="Y"),'Precision '!X364,"")</f>
        <v/>
      </c>
      <c r="Y362" s="204" t="str">
        <f>IF(AND(ISNUMBER('Precision '!Y364),O$3="Y"),'Precision '!Y364,"")</f>
        <v/>
      </c>
      <c r="Z362" s="204" t="str">
        <f>IF(AND(ISNUMBER('Precision '!Z364),P$3="Y"),'Precision '!Z364,"")</f>
        <v/>
      </c>
      <c r="AA362" s="204"/>
      <c r="AB362" s="204"/>
      <c r="AC362" s="204"/>
      <c r="AD362" s="204"/>
      <c r="AE362" s="300">
        <v>326</v>
      </c>
      <c r="AF362" s="209" t="e">
        <f>IF(OR(ISBLANK('Precision '!C364),E$2="N"),NA(),'Precision '!C364)</f>
        <v>#N/A</v>
      </c>
      <c r="AG362" s="209" t="e">
        <f>IF(OR(ISBLANK('Precision '!D364),F$2="N"),NA(),'Precision '!D364)</f>
        <v>#N/A</v>
      </c>
      <c r="AH362" s="209" t="e">
        <f>IF(OR(ISBLANK('Precision '!E364),G$2="N"),NA(),'Precision '!E364)</f>
        <v>#N/A</v>
      </c>
      <c r="AI362" s="209" t="e">
        <f>IF(OR(ISBLANK('Precision '!F364),H$2="N"),NA(),'Precision '!F364)</f>
        <v>#N/A</v>
      </c>
      <c r="AJ362" s="209" t="e">
        <f>IF(OR(ISBLANK('Precision '!G364),I$2="N"),NA(),'Precision '!G364)</f>
        <v>#N/A</v>
      </c>
      <c r="AK362" s="209" t="e">
        <f>IF(OR(ISBLANK('Precision '!H364),J$2="N"),NA(),'Precision '!H364)</f>
        <v>#N/A</v>
      </c>
      <c r="AL362" s="209" t="e">
        <f>IF(OR(ISBLANK('Precision '!I364),K$2="N"),NA(),'Precision '!I364)</f>
        <v>#N/A</v>
      </c>
      <c r="AM362" s="209" t="e">
        <f>IF(OR(ISBLANK('Precision '!J364),L$2="N"),NA(),'Precision '!J364)</f>
        <v>#N/A</v>
      </c>
      <c r="AN362" s="209" t="e">
        <f>IF(OR(ISBLANK('Precision '!K364),M$2="N"),NA(),'Precision '!K364)</f>
        <v>#N/A</v>
      </c>
      <c r="AO362" s="209" t="e">
        <f>IF(OR(ISBLANK('Precision '!L364),N$2="N"),NA(),'Precision '!L364)</f>
        <v>#N/A</v>
      </c>
      <c r="AP362" s="209" t="e">
        <f>IF(OR(ISBLANK('Precision '!M364),O$2="N"),NA(),'Precision '!M364)</f>
        <v>#N/A</v>
      </c>
      <c r="AQ362" s="209" t="e">
        <f>IF(OR(ISBLANK('Precision '!N364),P$2="N"),NA(),'Precision '!N364)</f>
        <v>#N/A</v>
      </c>
      <c r="AR362" s="209" t="e">
        <f>IF(OR(ISBLANK('Precision '!O364),E$3="N"),NA(),'Precision '!O364)</f>
        <v>#N/A</v>
      </c>
      <c r="AS362" s="209" t="e">
        <f>IF(OR(ISBLANK('Precision '!P364),F$3="N"),NA(),'Precision '!P364)</f>
        <v>#N/A</v>
      </c>
      <c r="AT362" s="209" t="e">
        <f>IF(OR(ISBLANK('Precision '!Q364),G$3="N"),NA(),'Precision '!Q364)</f>
        <v>#N/A</v>
      </c>
      <c r="AU362" s="209" t="e">
        <f>IF(OR(ISBLANK('Precision '!R364),H$3="N"),NA(),'Precision '!R364)</f>
        <v>#N/A</v>
      </c>
      <c r="AV362" s="209" t="e">
        <f>IF(OR(ISBLANK('Precision '!S364),I$3="N"),NA(),'Precision '!S364)</f>
        <v>#N/A</v>
      </c>
      <c r="AW362" s="209" t="e">
        <f>IF(OR(ISBLANK('Precision '!T364),J$3="N"),NA(),'Precision '!T364)</f>
        <v>#N/A</v>
      </c>
      <c r="AX362" s="209" t="e">
        <f>IF(OR(ISBLANK('Precision '!U364),K$3="N"),NA(),'Precision '!U364)</f>
        <v>#N/A</v>
      </c>
      <c r="AY362" s="209" t="e">
        <f>IF(OR(ISBLANK('Precision '!V364),L$3="N"),NA(),'Precision '!V364)</f>
        <v>#N/A</v>
      </c>
      <c r="AZ362" s="209" t="e">
        <f>IF(OR(ISBLANK('Precision '!W364),M$3="N"),NA(),'Precision '!W364)</f>
        <v>#N/A</v>
      </c>
      <c r="BA362" s="209" t="e">
        <f>IF(OR(ISBLANK('Precision '!X364),N$3="N"),NA(),'Precision '!X364)</f>
        <v>#N/A</v>
      </c>
      <c r="BB362" s="209" t="e">
        <f>IF(OR(ISBLANK('Precision '!Y364),O$3="N"),NA(),'Precision '!Y364)</f>
        <v>#N/A</v>
      </c>
      <c r="BC362" s="209" t="e">
        <f>IF(OR(ISBLANK('Precision '!Z364),P$3="N"),NA(),'Precision '!Z364)</f>
        <v>#N/A</v>
      </c>
      <c r="BD362" s="204"/>
      <c r="BE362" s="204"/>
      <c r="BF362" s="204"/>
      <c r="BG362" s="204"/>
      <c r="BH362" s="204"/>
    </row>
    <row r="363" spans="1:60" x14ac:dyDescent="0.2">
      <c r="A363" s="204"/>
      <c r="B363" s="204"/>
      <c r="C363" s="204" t="str">
        <f>IF(AND(ISNUMBER('Precision '!C365),E$2="Y"),'Precision '!C365,"")</f>
        <v/>
      </c>
      <c r="D363" s="204" t="str">
        <f>IF(AND(ISNUMBER('Precision '!D365),F$2="Y"),'Precision '!D365,"")</f>
        <v/>
      </c>
      <c r="E363" s="204" t="str">
        <f>IF(AND(ISNUMBER('Precision '!E365),G$2="Y"),'Precision '!E365,"")</f>
        <v/>
      </c>
      <c r="F363" s="204" t="str">
        <f>IF(AND(ISNUMBER('Precision '!F365),H$2="Y"),'Precision '!F365,"")</f>
        <v/>
      </c>
      <c r="G363" s="204" t="str">
        <f>IF(AND(ISNUMBER('Precision '!G365),I$2="Y"),'Precision '!G365,"")</f>
        <v/>
      </c>
      <c r="H363" s="204" t="str">
        <f>IF(AND(ISNUMBER('Precision '!H365),J$2="Y"),'Precision '!H365,"")</f>
        <v/>
      </c>
      <c r="I363" s="204" t="str">
        <f>IF(AND(ISNUMBER('Precision '!I365),K$2="Y"),'Precision '!I365,"")</f>
        <v/>
      </c>
      <c r="J363" s="204" t="str">
        <f>IF(AND(ISNUMBER('Precision '!J365),L$2="Y"),'Precision '!J365,"")</f>
        <v/>
      </c>
      <c r="K363" s="204" t="str">
        <f>IF(AND(ISNUMBER('Precision '!K365),M$2="Y"),'Precision '!K365,"")</f>
        <v/>
      </c>
      <c r="L363" s="204" t="str">
        <f>IF(AND(ISNUMBER('Precision '!L365),N$2="Y"),'Precision '!L365,"")</f>
        <v/>
      </c>
      <c r="M363" s="204" t="str">
        <f>IF(AND(ISNUMBER('Precision '!M365),O$2="Y"),'Precision '!M365,"")</f>
        <v/>
      </c>
      <c r="N363" s="204" t="str">
        <f>IF(AND(ISNUMBER('Precision '!N365),P$2="Y"),'Precision '!N365,"")</f>
        <v/>
      </c>
      <c r="O363" s="204" t="str">
        <f>IF(AND(ISNUMBER('Precision '!O365),E$3="Y"),'Precision '!O365,"")</f>
        <v/>
      </c>
      <c r="P363" s="204" t="str">
        <f>IF(AND(ISNUMBER('Precision '!P365),F$3="Y"),'Precision '!P365,"")</f>
        <v/>
      </c>
      <c r="Q363" s="204" t="str">
        <f>IF(AND(ISNUMBER('Precision '!Q365),G$3="Y"),'Precision '!Q365,"")</f>
        <v/>
      </c>
      <c r="R363" s="204" t="str">
        <f>IF(AND(ISNUMBER('Precision '!R365),H$3="Y"),'Precision '!R365,"")</f>
        <v/>
      </c>
      <c r="S363" s="204" t="str">
        <f>IF(AND(ISNUMBER('Precision '!S365),I$3="Y"),'Precision '!S365,"")</f>
        <v/>
      </c>
      <c r="T363" s="204" t="str">
        <f>IF(AND(ISNUMBER('Precision '!T365),J$3="Y"),'Precision '!T365,"")</f>
        <v/>
      </c>
      <c r="U363" s="204" t="str">
        <f>IF(AND(ISNUMBER('Precision '!U365),K$3="Y"),'Precision '!U365,"")</f>
        <v/>
      </c>
      <c r="V363" s="204" t="str">
        <f>IF(AND(ISNUMBER('Precision '!V365),L$3="Y"),'Precision '!V365,"")</f>
        <v/>
      </c>
      <c r="W363" s="204" t="str">
        <f>IF(AND(ISNUMBER('Precision '!W365),M$3="Y"),'Precision '!W365,"")</f>
        <v/>
      </c>
      <c r="X363" s="204" t="str">
        <f>IF(AND(ISNUMBER('Precision '!X365),N$3="Y"),'Precision '!X365,"")</f>
        <v/>
      </c>
      <c r="Y363" s="204" t="str">
        <f>IF(AND(ISNUMBER('Precision '!Y365),O$3="Y"),'Precision '!Y365,"")</f>
        <v/>
      </c>
      <c r="Z363" s="204" t="str">
        <f>IF(AND(ISNUMBER('Precision '!Z365),P$3="Y"),'Precision '!Z365,"")</f>
        <v/>
      </c>
      <c r="AA363" s="204"/>
      <c r="AB363" s="204"/>
      <c r="AC363" s="204"/>
      <c r="AD363" s="204"/>
      <c r="AE363" s="300">
        <v>327</v>
      </c>
      <c r="AF363" s="209" t="e">
        <f>IF(OR(ISBLANK('Precision '!C365),E$2="N"),NA(),'Precision '!C365)</f>
        <v>#N/A</v>
      </c>
      <c r="AG363" s="209" t="e">
        <f>IF(OR(ISBLANK('Precision '!D365),F$2="N"),NA(),'Precision '!D365)</f>
        <v>#N/A</v>
      </c>
      <c r="AH363" s="209" t="e">
        <f>IF(OR(ISBLANK('Precision '!E365),G$2="N"),NA(),'Precision '!E365)</f>
        <v>#N/A</v>
      </c>
      <c r="AI363" s="209" t="e">
        <f>IF(OR(ISBLANK('Precision '!F365),H$2="N"),NA(),'Precision '!F365)</f>
        <v>#N/A</v>
      </c>
      <c r="AJ363" s="209" t="e">
        <f>IF(OR(ISBLANK('Precision '!G365),I$2="N"),NA(),'Precision '!G365)</f>
        <v>#N/A</v>
      </c>
      <c r="AK363" s="209" t="e">
        <f>IF(OR(ISBLANK('Precision '!H365),J$2="N"),NA(),'Precision '!H365)</f>
        <v>#N/A</v>
      </c>
      <c r="AL363" s="209" t="e">
        <f>IF(OR(ISBLANK('Precision '!I365),K$2="N"),NA(),'Precision '!I365)</f>
        <v>#N/A</v>
      </c>
      <c r="AM363" s="209" t="e">
        <f>IF(OR(ISBLANK('Precision '!J365),L$2="N"),NA(),'Precision '!J365)</f>
        <v>#N/A</v>
      </c>
      <c r="AN363" s="209" t="e">
        <f>IF(OR(ISBLANK('Precision '!K365),M$2="N"),NA(),'Precision '!K365)</f>
        <v>#N/A</v>
      </c>
      <c r="AO363" s="209" t="e">
        <f>IF(OR(ISBLANK('Precision '!L365),N$2="N"),NA(),'Precision '!L365)</f>
        <v>#N/A</v>
      </c>
      <c r="AP363" s="209" t="e">
        <f>IF(OR(ISBLANK('Precision '!M365),O$2="N"),NA(),'Precision '!M365)</f>
        <v>#N/A</v>
      </c>
      <c r="AQ363" s="209" t="e">
        <f>IF(OR(ISBLANK('Precision '!N365),P$2="N"),NA(),'Precision '!N365)</f>
        <v>#N/A</v>
      </c>
      <c r="AR363" s="209" t="e">
        <f>IF(OR(ISBLANK('Precision '!O365),E$3="N"),NA(),'Precision '!O365)</f>
        <v>#N/A</v>
      </c>
      <c r="AS363" s="209" t="e">
        <f>IF(OR(ISBLANK('Precision '!P365),F$3="N"),NA(),'Precision '!P365)</f>
        <v>#N/A</v>
      </c>
      <c r="AT363" s="209" t="e">
        <f>IF(OR(ISBLANK('Precision '!Q365),G$3="N"),NA(),'Precision '!Q365)</f>
        <v>#N/A</v>
      </c>
      <c r="AU363" s="209" t="e">
        <f>IF(OR(ISBLANK('Precision '!R365),H$3="N"),NA(),'Precision '!R365)</f>
        <v>#N/A</v>
      </c>
      <c r="AV363" s="209" t="e">
        <f>IF(OR(ISBLANK('Precision '!S365),I$3="N"),NA(),'Precision '!S365)</f>
        <v>#N/A</v>
      </c>
      <c r="AW363" s="209" t="e">
        <f>IF(OR(ISBLANK('Precision '!T365),J$3="N"),NA(),'Precision '!T365)</f>
        <v>#N/A</v>
      </c>
      <c r="AX363" s="209" t="e">
        <f>IF(OR(ISBLANK('Precision '!U365),K$3="N"),NA(),'Precision '!U365)</f>
        <v>#N/A</v>
      </c>
      <c r="AY363" s="209" t="e">
        <f>IF(OR(ISBLANK('Precision '!V365),L$3="N"),NA(),'Precision '!V365)</f>
        <v>#N/A</v>
      </c>
      <c r="AZ363" s="209" t="e">
        <f>IF(OR(ISBLANK('Precision '!W365),M$3="N"),NA(),'Precision '!W365)</f>
        <v>#N/A</v>
      </c>
      <c r="BA363" s="209" t="e">
        <f>IF(OR(ISBLANK('Precision '!X365),N$3="N"),NA(),'Precision '!X365)</f>
        <v>#N/A</v>
      </c>
      <c r="BB363" s="209" t="e">
        <f>IF(OR(ISBLANK('Precision '!Y365),O$3="N"),NA(),'Precision '!Y365)</f>
        <v>#N/A</v>
      </c>
      <c r="BC363" s="209" t="e">
        <f>IF(OR(ISBLANK('Precision '!Z365),P$3="N"),NA(),'Precision '!Z365)</f>
        <v>#N/A</v>
      </c>
      <c r="BD363" s="204"/>
      <c r="BE363" s="204"/>
      <c r="BF363" s="204"/>
      <c r="BG363" s="204"/>
      <c r="BH363" s="204"/>
    </row>
    <row r="364" spans="1:60" x14ac:dyDescent="0.2">
      <c r="A364" s="204"/>
      <c r="B364" s="204"/>
      <c r="C364" s="204" t="str">
        <f>IF(AND(ISNUMBER('Precision '!C366),E$2="Y"),'Precision '!C366,"")</f>
        <v/>
      </c>
      <c r="D364" s="204" t="str">
        <f>IF(AND(ISNUMBER('Precision '!D366),F$2="Y"),'Precision '!D366,"")</f>
        <v/>
      </c>
      <c r="E364" s="204" t="str">
        <f>IF(AND(ISNUMBER('Precision '!E366),G$2="Y"),'Precision '!E366,"")</f>
        <v/>
      </c>
      <c r="F364" s="204" t="str">
        <f>IF(AND(ISNUMBER('Precision '!F366),H$2="Y"),'Precision '!F366,"")</f>
        <v/>
      </c>
      <c r="G364" s="204" t="str">
        <f>IF(AND(ISNUMBER('Precision '!G366),I$2="Y"),'Precision '!G366,"")</f>
        <v/>
      </c>
      <c r="H364" s="204" t="str">
        <f>IF(AND(ISNUMBER('Precision '!H366),J$2="Y"),'Precision '!H366,"")</f>
        <v/>
      </c>
      <c r="I364" s="204" t="str">
        <f>IF(AND(ISNUMBER('Precision '!I366),K$2="Y"),'Precision '!I366,"")</f>
        <v/>
      </c>
      <c r="J364" s="204" t="str">
        <f>IF(AND(ISNUMBER('Precision '!J366),L$2="Y"),'Precision '!J366,"")</f>
        <v/>
      </c>
      <c r="K364" s="204" t="str">
        <f>IF(AND(ISNUMBER('Precision '!K366),M$2="Y"),'Precision '!K366,"")</f>
        <v/>
      </c>
      <c r="L364" s="204" t="str">
        <f>IF(AND(ISNUMBER('Precision '!L366),N$2="Y"),'Precision '!L366,"")</f>
        <v/>
      </c>
      <c r="M364" s="204" t="str">
        <f>IF(AND(ISNUMBER('Precision '!M366),O$2="Y"),'Precision '!M366,"")</f>
        <v/>
      </c>
      <c r="N364" s="204" t="str">
        <f>IF(AND(ISNUMBER('Precision '!N366),P$2="Y"),'Precision '!N366,"")</f>
        <v/>
      </c>
      <c r="O364" s="204" t="str">
        <f>IF(AND(ISNUMBER('Precision '!O366),E$3="Y"),'Precision '!O366,"")</f>
        <v/>
      </c>
      <c r="P364" s="204" t="str">
        <f>IF(AND(ISNUMBER('Precision '!P366),F$3="Y"),'Precision '!P366,"")</f>
        <v/>
      </c>
      <c r="Q364" s="204" t="str">
        <f>IF(AND(ISNUMBER('Precision '!Q366),G$3="Y"),'Precision '!Q366,"")</f>
        <v/>
      </c>
      <c r="R364" s="204" t="str">
        <f>IF(AND(ISNUMBER('Precision '!R366),H$3="Y"),'Precision '!R366,"")</f>
        <v/>
      </c>
      <c r="S364" s="204" t="str">
        <f>IF(AND(ISNUMBER('Precision '!S366),I$3="Y"),'Precision '!S366,"")</f>
        <v/>
      </c>
      <c r="T364" s="204" t="str">
        <f>IF(AND(ISNUMBER('Precision '!T366),J$3="Y"),'Precision '!T366,"")</f>
        <v/>
      </c>
      <c r="U364" s="204" t="str">
        <f>IF(AND(ISNUMBER('Precision '!U366),K$3="Y"),'Precision '!U366,"")</f>
        <v/>
      </c>
      <c r="V364" s="204" t="str">
        <f>IF(AND(ISNUMBER('Precision '!V366),L$3="Y"),'Precision '!V366,"")</f>
        <v/>
      </c>
      <c r="W364" s="204" t="str">
        <f>IF(AND(ISNUMBER('Precision '!W366),M$3="Y"),'Precision '!W366,"")</f>
        <v/>
      </c>
      <c r="X364" s="204" t="str">
        <f>IF(AND(ISNUMBER('Precision '!X366),N$3="Y"),'Precision '!X366,"")</f>
        <v/>
      </c>
      <c r="Y364" s="204" t="str">
        <f>IF(AND(ISNUMBER('Precision '!Y366),O$3="Y"),'Precision '!Y366,"")</f>
        <v/>
      </c>
      <c r="Z364" s="204" t="str">
        <f>IF(AND(ISNUMBER('Precision '!Z366),P$3="Y"),'Precision '!Z366,"")</f>
        <v/>
      </c>
      <c r="AA364" s="204"/>
      <c r="AB364" s="204"/>
      <c r="AC364" s="204"/>
      <c r="AD364" s="204"/>
      <c r="AE364" s="300">
        <v>328</v>
      </c>
      <c r="AF364" s="209" t="e">
        <f>IF(OR(ISBLANK('Precision '!C366),E$2="N"),NA(),'Precision '!C366)</f>
        <v>#N/A</v>
      </c>
      <c r="AG364" s="209" t="e">
        <f>IF(OR(ISBLANK('Precision '!D366),F$2="N"),NA(),'Precision '!D366)</f>
        <v>#N/A</v>
      </c>
      <c r="AH364" s="209" t="e">
        <f>IF(OR(ISBLANK('Precision '!E366),G$2="N"),NA(),'Precision '!E366)</f>
        <v>#N/A</v>
      </c>
      <c r="AI364" s="209" t="e">
        <f>IF(OR(ISBLANK('Precision '!F366),H$2="N"),NA(),'Precision '!F366)</f>
        <v>#N/A</v>
      </c>
      <c r="AJ364" s="209" t="e">
        <f>IF(OR(ISBLANK('Precision '!G366),I$2="N"),NA(),'Precision '!G366)</f>
        <v>#N/A</v>
      </c>
      <c r="AK364" s="209" t="e">
        <f>IF(OR(ISBLANK('Precision '!H366),J$2="N"),NA(),'Precision '!H366)</f>
        <v>#N/A</v>
      </c>
      <c r="AL364" s="209" t="e">
        <f>IF(OR(ISBLANK('Precision '!I366),K$2="N"),NA(),'Precision '!I366)</f>
        <v>#N/A</v>
      </c>
      <c r="AM364" s="209" t="e">
        <f>IF(OR(ISBLANK('Precision '!J366),L$2="N"),NA(),'Precision '!J366)</f>
        <v>#N/A</v>
      </c>
      <c r="AN364" s="209" t="e">
        <f>IF(OR(ISBLANK('Precision '!K366),M$2="N"),NA(),'Precision '!K366)</f>
        <v>#N/A</v>
      </c>
      <c r="AO364" s="209" t="e">
        <f>IF(OR(ISBLANK('Precision '!L366),N$2="N"),NA(),'Precision '!L366)</f>
        <v>#N/A</v>
      </c>
      <c r="AP364" s="209" t="e">
        <f>IF(OR(ISBLANK('Precision '!M366),O$2="N"),NA(),'Precision '!M366)</f>
        <v>#N/A</v>
      </c>
      <c r="AQ364" s="209" t="e">
        <f>IF(OR(ISBLANK('Precision '!N366),P$2="N"),NA(),'Precision '!N366)</f>
        <v>#N/A</v>
      </c>
      <c r="AR364" s="209" t="e">
        <f>IF(OR(ISBLANK('Precision '!O366),E$3="N"),NA(),'Precision '!O366)</f>
        <v>#N/A</v>
      </c>
      <c r="AS364" s="209" t="e">
        <f>IF(OR(ISBLANK('Precision '!P366),F$3="N"),NA(),'Precision '!P366)</f>
        <v>#N/A</v>
      </c>
      <c r="AT364" s="209" t="e">
        <f>IF(OR(ISBLANK('Precision '!Q366),G$3="N"),NA(),'Precision '!Q366)</f>
        <v>#N/A</v>
      </c>
      <c r="AU364" s="209" t="e">
        <f>IF(OR(ISBLANK('Precision '!R366),H$3="N"),NA(),'Precision '!R366)</f>
        <v>#N/A</v>
      </c>
      <c r="AV364" s="209" t="e">
        <f>IF(OR(ISBLANK('Precision '!S366),I$3="N"),NA(),'Precision '!S366)</f>
        <v>#N/A</v>
      </c>
      <c r="AW364" s="209" t="e">
        <f>IF(OR(ISBLANK('Precision '!T366),J$3="N"),NA(),'Precision '!T366)</f>
        <v>#N/A</v>
      </c>
      <c r="AX364" s="209" t="e">
        <f>IF(OR(ISBLANK('Precision '!U366),K$3="N"),NA(),'Precision '!U366)</f>
        <v>#N/A</v>
      </c>
      <c r="AY364" s="209" t="e">
        <f>IF(OR(ISBLANK('Precision '!V366),L$3="N"),NA(),'Precision '!V366)</f>
        <v>#N/A</v>
      </c>
      <c r="AZ364" s="209" t="e">
        <f>IF(OR(ISBLANK('Precision '!W366),M$3="N"),NA(),'Precision '!W366)</f>
        <v>#N/A</v>
      </c>
      <c r="BA364" s="209" t="e">
        <f>IF(OR(ISBLANK('Precision '!X366),N$3="N"),NA(),'Precision '!X366)</f>
        <v>#N/A</v>
      </c>
      <c r="BB364" s="209" t="e">
        <f>IF(OR(ISBLANK('Precision '!Y366),O$3="N"),NA(),'Precision '!Y366)</f>
        <v>#N/A</v>
      </c>
      <c r="BC364" s="209" t="e">
        <f>IF(OR(ISBLANK('Precision '!Z366),P$3="N"),NA(),'Precision '!Z366)</f>
        <v>#N/A</v>
      </c>
      <c r="BD364" s="204"/>
      <c r="BE364" s="204"/>
      <c r="BF364" s="204"/>
      <c r="BG364" s="204"/>
      <c r="BH364" s="204"/>
    </row>
    <row r="365" spans="1:60" x14ac:dyDescent="0.2">
      <c r="A365" s="204"/>
      <c r="B365" s="204"/>
      <c r="C365" s="204" t="str">
        <f>IF(AND(ISNUMBER('Precision '!C367),E$2="Y"),'Precision '!C367,"")</f>
        <v/>
      </c>
      <c r="D365" s="204" t="str">
        <f>IF(AND(ISNUMBER('Precision '!D367),F$2="Y"),'Precision '!D367,"")</f>
        <v/>
      </c>
      <c r="E365" s="204" t="str">
        <f>IF(AND(ISNUMBER('Precision '!E367),G$2="Y"),'Precision '!E367,"")</f>
        <v/>
      </c>
      <c r="F365" s="204" t="str">
        <f>IF(AND(ISNUMBER('Precision '!F367),H$2="Y"),'Precision '!F367,"")</f>
        <v/>
      </c>
      <c r="G365" s="204" t="str">
        <f>IF(AND(ISNUMBER('Precision '!G367),I$2="Y"),'Precision '!G367,"")</f>
        <v/>
      </c>
      <c r="H365" s="204" t="str">
        <f>IF(AND(ISNUMBER('Precision '!H367),J$2="Y"),'Precision '!H367,"")</f>
        <v/>
      </c>
      <c r="I365" s="204" t="str">
        <f>IF(AND(ISNUMBER('Precision '!I367),K$2="Y"),'Precision '!I367,"")</f>
        <v/>
      </c>
      <c r="J365" s="204" t="str">
        <f>IF(AND(ISNUMBER('Precision '!J367),L$2="Y"),'Precision '!J367,"")</f>
        <v/>
      </c>
      <c r="K365" s="204" t="str">
        <f>IF(AND(ISNUMBER('Precision '!K367),M$2="Y"),'Precision '!K367,"")</f>
        <v/>
      </c>
      <c r="L365" s="204" t="str">
        <f>IF(AND(ISNUMBER('Precision '!L367),N$2="Y"),'Precision '!L367,"")</f>
        <v/>
      </c>
      <c r="M365" s="204" t="str">
        <f>IF(AND(ISNUMBER('Precision '!M367),O$2="Y"),'Precision '!M367,"")</f>
        <v/>
      </c>
      <c r="N365" s="204" t="str">
        <f>IF(AND(ISNUMBER('Precision '!N367),P$2="Y"),'Precision '!N367,"")</f>
        <v/>
      </c>
      <c r="O365" s="204" t="str">
        <f>IF(AND(ISNUMBER('Precision '!O367),E$3="Y"),'Precision '!O367,"")</f>
        <v/>
      </c>
      <c r="P365" s="204" t="str">
        <f>IF(AND(ISNUMBER('Precision '!P367),F$3="Y"),'Precision '!P367,"")</f>
        <v/>
      </c>
      <c r="Q365" s="204" t="str">
        <f>IF(AND(ISNUMBER('Precision '!Q367),G$3="Y"),'Precision '!Q367,"")</f>
        <v/>
      </c>
      <c r="R365" s="204" t="str">
        <f>IF(AND(ISNUMBER('Precision '!R367),H$3="Y"),'Precision '!R367,"")</f>
        <v/>
      </c>
      <c r="S365" s="204" t="str">
        <f>IF(AND(ISNUMBER('Precision '!S367),I$3="Y"),'Precision '!S367,"")</f>
        <v/>
      </c>
      <c r="T365" s="204" t="str">
        <f>IF(AND(ISNUMBER('Precision '!T367),J$3="Y"),'Precision '!T367,"")</f>
        <v/>
      </c>
      <c r="U365" s="204" t="str">
        <f>IF(AND(ISNUMBER('Precision '!U367),K$3="Y"),'Precision '!U367,"")</f>
        <v/>
      </c>
      <c r="V365" s="204" t="str">
        <f>IF(AND(ISNUMBER('Precision '!V367),L$3="Y"),'Precision '!V367,"")</f>
        <v/>
      </c>
      <c r="W365" s="204" t="str">
        <f>IF(AND(ISNUMBER('Precision '!W367),M$3="Y"),'Precision '!W367,"")</f>
        <v/>
      </c>
      <c r="X365" s="204" t="str">
        <f>IF(AND(ISNUMBER('Precision '!X367),N$3="Y"),'Precision '!X367,"")</f>
        <v/>
      </c>
      <c r="Y365" s="204" t="str">
        <f>IF(AND(ISNUMBER('Precision '!Y367),O$3="Y"),'Precision '!Y367,"")</f>
        <v/>
      </c>
      <c r="Z365" s="204" t="str">
        <f>IF(AND(ISNUMBER('Precision '!Z367),P$3="Y"),'Precision '!Z367,"")</f>
        <v/>
      </c>
      <c r="AA365" s="204"/>
      <c r="AB365" s="204"/>
      <c r="AC365" s="204"/>
      <c r="AD365" s="204"/>
      <c r="AE365" s="300">
        <v>329</v>
      </c>
      <c r="AF365" s="209" t="e">
        <f>IF(OR(ISBLANK('Precision '!C367),E$2="N"),NA(),'Precision '!C367)</f>
        <v>#N/A</v>
      </c>
      <c r="AG365" s="209" t="e">
        <f>IF(OR(ISBLANK('Precision '!D367),F$2="N"),NA(),'Precision '!D367)</f>
        <v>#N/A</v>
      </c>
      <c r="AH365" s="209" t="e">
        <f>IF(OR(ISBLANK('Precision '!E367),G$2="N"),NA(),'Precision '!E367)</f>
        <v>#N/A</v>
      </c>
      <c r="AI365" s="209" t="e">
        <f>IF(OR(ISBLANK('Precision '!F367),H$2="N"),NA(),'Precision '!F367)</f>
        <v>#N/A</v>
      </c>
      <c r="AJ365" s="209" t="e">
        <f>IF(OR(ISBLANK('Precision '!G367),I$2="N"),NA(),'Precision '!G367)</f>
        <v>#N/A</v>
      </c>
      <c r="AK365" s="209" t="e">
        <f>IF(OR(ISBLANK('Precision '!H367),J$2="N"),NA(),'Precision '!H367)</f>
        <v>#N/A</v>
      </c>
      <c r="AL365" s="209" t="e">
        <f>IF(OR(ISBLANK('Precision '!I367),K$2="N"),NA(),'Precision '!I367)</f>
        <v>#N/A</v>
      </c>
      <c r="AM365" s="209" t="e">
        <f>IF(OR(ISBLANK('Precision '!J367),L$2="N"),NA(),'Precision '!J367)</f>
        <v>#N/A</v>
      </c>
      <c r="AN365" s="209" t="e">
        <f>IF(OR(ISBLANK('Precision '!K367),M$2="N"),NA(),'Precision '!K367)</f>
        <v>#N/A</v>
      </c>
      <c r="AO365" s="209" t="e">
        <f>IF(OR(ISBLANK('Precision '!L367),N$2="N"),NA(),'Precision '!L367)</f>
        <v>#N/A</v>
      </c>
      <c r="AP365" s="209" t="e">
        <f>IF(OR(ISBLANK('Precision '!M367),O$2="N"),NA(),'Precision '!M367)</f>
        <v>#N/A</v>
      </c>
      <c r="AQ365" s="209" t="e">
        <f>IF(OR(ISBLANK('Precision '!N367),P$2="N"),NA(),'Precision '!N367)</f>
        <v>#N/A</v>
      </c>
      <c r="AR365" s="209" t="e">
        <f>IF(OR(ISBLANK('Precision '!O367),E$3="N"),NA(),'Precision '!O367)</f>
        <v>#N/A</v>
      </c>
      <c r="AS365" s="209" t="e">
        <f>IF(OR(ISBLANK('Precision '!P367),F$3="N"),NA(),'Precision '!P367)</f>
        <v>#N/A</v>
      </c>
      <c r="AT365" s="209" t="e">
        <f>IF(OR(ISBLANK('Precision '!Q367),G$3="N"),NA(),'Precision '!Q367)</f>
        <v>#N/A</v>
      </c>
      <c r="AU365" s="209" t="e">
        <f>IF(OR(ISBLANK('Precision '!R367),H$3="N"),NA(),'Precision '!R367)</f>
        <v>#N/A</v>
      </c>
      <c r="AV365" s="209" t="e">
        <f>IF(OR(ISBLANK('Precision '!S367),I$3="N"),NA(),'Precision '!S367)</f>
        <v>#N/A</v>
      </c>
      <c r="AW365" s="209" t="e">
        <f>IF(OR(ISBLANK('Precision '!T367),J$3="N"),NA(),'Precision '!T367)</f>
        <v>#N/A</v>
      </c>
      <c r="AX365" s="209" t="e">
        <f>IF(OR(ISBLANK('Precision '!U367),K$3="N"),NA(),'Precision '!U367)</f>
        <v>#N/A</v>
      </c>
      <c r="AY365" s="209" t="e">
        <f>IF(OR(ISBLANK('Precision '!V367),L$3="N"),NA(),'Precision '!V367)</f>
        <v>#N/A</v>
      </c>
      <c r="AZ365" s="209" t="e">
        <f>IF(OR(ISBLANK('Precision '!W367),M$3="N"),NA(),'Precision '!W367)</f>
        <v>#N/A</v>
      </c>
      <c r="BA365" s="209" t="e">
        <f>IF(OR(ISBLANK('Precision '!X367),N$3="N"),NA(),'Precision '!X367)</f>
        <v>#N/A</v>
      </c>
      <c r="BB365" s="209" t="e">
        <f>IF(OR(ISBLANK('Precision '!Y367),O$3="N"),NA(),'Precision '!Y367)</f>
        <v>#N/A</v>
      </c>
      <c r="BC365" s="209" t="e">
        <f>IF(OR(ISBLANK('Precision '!Z367),P$3="N"),NA(),'Precision '!Z367)</f>
        <v>#N/A</v>
      </c>
      <c r="BD365" s="204"/>
      <c r="BE365" s="204"/>
      <c r="BF365" s="204"/>
      <c r="BG365" s="204"/>
      <c r="BH365" s="204"/>
    </row>
    <row r="366" spans="1:60" x14ac:dyDescent="0.2">
      <c r="A366" s="204"/>
      <c r="B366" s="204"/>
      <c r="C366" s="204" t="str">
        <f>IF(AND(ISNUMBER('Precision '!C368),E$2="Y"),'Precision '!C368,"")</f>
        <v/>
      </c>
      <c r="D366" s="204" t="str">
        <f>IF(AND(ISNUMBER('Precision '!D368),F$2="Y"),'Precision '!D368,"")</f>
        <v/>
      </c>
      <c r="E366" s="204" t="str">
        <f>IF(AND(ISNUMBER('Precision '!E368),G$2="Y"),'Precision '!E368,"")</f>
        <v/>
      </c>
      <c r="F366" s="204" t="str">
        <f>IF(AND(ISNUMBER('Precision '!F368),H$2="Y"),'Precision '!F368,"")</f>
        <v/>
      </c>
      <c r="G366" s="204" t="str">
        <f>IF(AND(ISNUMBER('Precision '!G368),I$2="Y"),'Precision '!G368,"")</f>
        <v/>
      </c>
      <c r="H366" s="204" t="str">
        <f>IF(AND(ISNUMBER('Precision '!H368),J$2="Y"),'Precision '!H368,"")</f>
        <v/>
      </c>
      <c r="I366" s="204" t="str">
        <f>IF(AND(ISNUMBER('Precision '!I368),K$2="Y"),'Precision '!I368,"")</f>
        <v/>
      </c>
      <c r="J366" s="204" t="str">
        <f>IF(AND(ISNUMBER('Precision '!J368),L$2="Y"),'Precision '!J368,"")</f>
        <v/>
      </c>
      <c r="K366" s="204" t="str">
        <f>IF(AND(ISNUMBER('Precision '!K368),M$2="Y"),'Precision '!K368,"")</f>
        <v/>
      </c>
      <c r="L366" s="204" t="str">
        <f>IF(AND(ISNUMBER('Precision '!L368),N$2="Y"),'Precision '!L368,"")</f>
        <v/>
      </c>
      <c r="M366" s="204" t="str">
        <f>IF(AND(ISNUMBER('Precision '!M368),O$2="Y"),'Precision '!M368,"")</f>
        <v/>
      </c>
      <c r="N366" s="204" t="str">
        <f>IF(AND(ISNUMBER('Precision '!N368),P$2="Y"),'Precision '!N368,"")</f>
        <v/>
      </c>
      <c r="O366" s="204" t="str">
        <f>IF(AND(ISNUMBER('Precision '!O368),E$3="Y"),'Precision '!O368,"")</f>
        <v/>
      </c>
      <c r="P366" s="204" t="str">
        <f>IF(AND(ISNUMBER('Precision '!P368),F$3="Y"),'Precision '!P368,"")</f>
        <v/>
      </c>
      <c r="Q366" s="204" t="str">
        <f>IF(AND(ISNUMBER('Precision '!Q368),G$3="Y"),'Precision '!Q368,"")</f>
        <v/>
      </c>
      <c r="R366" s="204" t="str">
        <f>IF(AND(ISNUMBER('Precision '!R368),H$3="Y"),'Precision '!R368,"")</f>
        <v/>
      </c>
      <c r="S366" s="204" t="str">
        <f>IF(AND(ISNUMBER('Precision '!S368),I$3="Y"),'Precision '!S368,"")</f>
        <v/>
      </c>
      <c r="T366" s="204" t="str">
        <f>IF(AND(ISNUMBER('Precision '!T368),J$3="Y"),'Precision '!T368,"")</f>
        <v/>
      </c>
      <c r="U366" s="204" t="str">
        <f>IF(AND(ISNUMBER('Precision '!U368),K$3="Y"),'Precision '!U368,"")</f>
        <v/>
      </c>
      <c r="V366" s="204" t="str">
        <f>IF(AND(ISNUMBER('Precision '!V368),L$3="Y"),'Precision '!V368,"")</f>
        <v/>
      </c>
      <c r="W366" s="204" t="str">
        <f>IF(AND(ISNUMBER('Precision '!W368),M$3="Y"),'Precision '!W368,"")</f>
        <v/>
      </c>
      <c r="X366" s="204" t="str">
        <f>IF(AND(ISNUMBER('Precision '!X368),N$3="Y"),'Precision '!X368,"")</f>
        <v/>
      </c>
      <c r="Y366" s="204" t="str">
        <f>IF(AND(ISNUMBER('Precision '!Y368),O$3="Y"),'Precision '!Y368,"")</f>
        <v/>
      </c>
      <c r="Z366" s="204" t="str">
        <f>IF(AND(ISNUMBER('Precision '!Z368),P$3="Y"),'Precision '!Z368,"")</f>
        <v/>
      </c>
      <c r="AA366" s="204"/>
      <c r="AB366" s="204"/>
      <c r="AC366" s="204"/>
      <c r="AD366" s="204"/>
      <c r="AE366" s="300">
        <v>330</v>
      </c>
      <c r="AF366" s="209" t="e">
        <f>IF(OR(ISBLANK('Precision '!C368),E$2="N"),NA(),'Precision '!C368)</f>
        <v>#N/A</v>
      </c>
      <c r="AG366" s="209" t="e">
        <f>IF(OR(ISBLANK('Precision '!D368),F$2="N"),NA(),'Precision '!D368)</f>
        <v>#N/A</v>
      </c>
      <c r="AH366" s="209" t="e">
        <f>IF(OR(ISBLANK('Precision '!E368),G$2="N"),NA(),'Precision '!E368)</f>
        <v>#N/A</v>
      </c>
      <c r="AI366" s="209" t="e">
        <f>IF(OR(ISBLANK('Precision '!F368),H$2="N"),NA(),'Precision '!F368)</f>
        <v>#N/A</v>
      </c>
      <c r="AJ366" s="209" t="e">
        <f>IF(OR(ISBLANK('Precision '!G368),I$2="N"),NA(),'Precision '!G368)</f>
        <v>#N/A</v>
      </c>
      <c r="AK366" s="209" t="e">
        <f>IF(OR(ISBLANK('Precision '!H368),J$2="N"),NA(),'Precision '!H368)</f>
        <v>#N/A</v>
      </c>
      <c r="AL366" s="209" t="e">
        <f>IF(OR(ISBLANK('Precision '!I368),K$2="N"),NA(),'Precision '!I368)</f>
        <v>#N/A</v>
      </c>
      <c r="AM366" s="209" t="e">
        <f>IF(OR(ISBLANK('Precision '!J368),L$2="N"),NA(),'Precision '!J368)</f>
        <v>#N/A</v>
      </c>
      <c r="AN366" s="209" t="e">
        <f>IF(OR(ISBLANK('Precision '!K368),M$2="N"),NA(),'Precision '!K368)</f>
        <v>#N/A</v>
      </c>
      <c r="AO366" s="209" t="e">
        <f>IF(OR(ISBLANK('Precision '!L368),N$2="N"),NA(),'Precision '!L368)</f>
        <v>#N/A</v>
      </c>
      <c r="AP366" s="209" t="e">
        <f>IF(OR(ISBLANK('Precision '!M368),O$2="N"),NA(),'Precision '!M368)</f>
        <v>#N/A</v>
      </c>
      <c r="AQ366" s="209" t="e">
        <f>IF(OR(ISBLANK('Precision '!N368),P$2="N"),NA(),'Precision '!N368)</f>
        <v>#N/A</v>
      </c>
      <c r="AR366" s="209" t="e">
        <f>IF(OR(ISBLANK('Precision '!O368),E$3="N"),NA(),'Precision '!O368)</f>
        <v>#N/A</v>
      </c>
      <c r="AS366" s="209" t="e">
        <f>IF(OR(ISBLANK('Precision '!P368),F$3="N"),NA(),'Precision '!P368)</f>
        <v>#N/A</v>
      </c>
      <c r="AT366" s="209" t="e">
        <f>IF(OR(ISBLANK('Precision '!Q368),G$3="N"),NA(),'Precision '!Q368)</f>
        <v>#N/A</v>
      </c>
      <c r="AU366" s="209" t="e">
        <f>IF(OR(ISBLANK('Precision '!R368),H$3="N"),NA(),'Precision '!R368)</f>
        <v>#N/A</v>
      </c>
      <c r="AV366" s="209" t="e">
        <f>IF(OR(ISBLANK('Precision '!S368),I$3="N"),NA(),'Precision '!S368)</f>
        <v>#N/A</v>
      </c>
      <c r="AW366" s="209" t="e">
        <f>IF(OR(ISBLANK('Precision '!T368),J$3="N"),NA(),'Precision '!T368)</f>
        <v>#N/A</v>
      </c>
      <c r="AX366" s="209" t="e">
        <f>IF(OR(ISBLANK('Precision '!U368),K$3="N"),NA(),'Precision '!U368)</f>
        <v>#N/A</v>
      </c>
      <c r="AY366" s="209" t="e">
        <f>IF(OR(ISBLANK('Precision '!V368),L$3="N"),NA(),'Precision '!V368)</f>
        <v>#N/A</v>
      </c>
      <c r="AZ366" s="209" t="e">
        <f>IF(OR(ISBLANK('Precision '!W368),M$3="N"),NA(),'Precision '!W368)</f>
        <v>#N/A</v>
      </c>
      <c r="BA366" s="209" t="e">
        <f>IF(OR(ISBLANK('Precision '!X368),N$3="N"),NA(),'Precision '!X368)</f>
        <v>#N/A</v>
      </c>
      <c r="BB366" s="209" t="e">
        <f>IF(OR(ISBLANK('Precision '!Y368),O$3="N"),NA(),'Precision '!Y368)</f>
        <v>#N/A</v>
      </c>
      <c r="BC366" s="209" t="e">
        <f>IF(OR(ISBLANK('Precision '!Z368),P$3="N"),NA(),'Precision '!Z368)</f>
        <v>#N/A</v>
      </c>
      <c r="BD366" s="204"/>
      <c r="BE366" s="204"/>
      <c r="BF366" s="204"/>
      <c r="BG366" s="204"/>
      <c r="BH366" s="204"/>
    </row>
    <row r="367" spans="1:60" x14ac:dyDescent="0.2">
      <c r="A367" s="204"/>
      <c r="B367" s="204"/>
      <c r="C367" s="204" t="str">
        <f>IF(AND(ISNUMBER('Precision '!C369),E$2="Y"),'Precision '!C369,"")</f>
        <v/>
      </c>
      <c r="D367" s="204" t="str">
        <f>IF(AND(ISNUMBER('Precision '!D369),F$2="Y"),'Precision '!D369,"")</f>
        <v/>
      </c>
      <c r="E367" s="204" t="str">
        <f>IF(AND(ISNUMBER('Precision '!E369),G$2="Y"),'Precision '!E369,"")</f>
        <v/>
      </c>
      <c r="F367" s="204" t="str">
        <f>IF(AND(ISNUMBER('Precision '!F369),H$2="Y"),'Precision '!F369,"")</f>
        <v/>
      </c>
      <c r="G367" s="204" t="str">
        <f>IF(AND(ISNUMBER('Precision '!G369),I$2="Y"),'Precision '!G369,"")</f>
        <v/>
      </c>
      <c r="H367" s="204" t="str">
        <f>IF(AND(ISNUMBER('Precision '!H369),J$2="Y"),'Precision '!H369,"")</f>
        <v/>
      </c>
      <c r="I367" s="204" t="str">
        <f>IF(AND(ISNUMBER('Precision '!I369),K$2="Y"),'Precision '!I369,"")</f>
        <v/>
      </c>
      <c r="J367" s="204" t="str">
        <f>IF(AND(ISNUMBER('Precision '!J369),L$2="Y"),'Precision '!J369,"")</f>
        <v/>
      </c>
      <c r="K367" s="204" t="str">
        <f>IF(AND(ISNUMBER('Precision '!K369),M$2="Y"),'Precision '!K369,"")</f>
        <v/>
      </c>
      <c r="L367" s="204" t="str">
        <f>IF(AND(ISNUMBER('Precision '!L369),N$2="Y"),'Precision '!L369,"")</f>
        <v/>
      </c>
      <c r="M367" s="204" t="str">
        <f>IF(AND(ISNUMBER('Precision '!M369),O$2="Y"),'Precision '!M369,"")</f>
        <v/>
      </c>
      <c r="N367" s="204" t="str">
        <f>IF(AND(ISNUMBER('Precision '!N369),P$2="Y"),'Precision '!N369,"")</f>
        <v/>
      </c>
      <c r="O367" s="204" t="str">
        <f>IF(AND(ISNUMBER('Precision '!O369),E$3="Y"),'Precision '!O369,"")</f>
        <v/>
      </c>
      <c r="P367" s="204" t="str">
        <f>IF(AND(ISNUMBER('Precision '!P369),F$3="Y"),'Precision '!P369,"")</f>
        <v/>
      </c>
      <c r="Q367" s="204" t="str">
        <f>IF(AND(ISNUMBER('Precision '!Q369),G$3="Y"),'Precision '!Q369,"")</f>
        <v/>
      </c>
      <c r="R367" s="204" t="str">
        <f>IF(AND(ISNUMBER('Precision '!R369),H$3="Y"),'Precision '!R369,"")</f>
        <v/>
      </c>
      <c r="S367" s="204" t="str">
        <f>IF(AND(ISNUMBER('Precision '!S369),I$3="Y"),'Precision '!S369,"")</f>
        <v/>
      </c>
      <c r="T367" s="204" t="str">
        <f>IF(AND(ISNUMBER('Precision '!T369),J$3="Y"),'Precision '!T369,"")</f>
        <v/>
      </c>
      <c r="U367" s="204" t="str">
        <f>IF(AND(ISNUMBER('Precision '!U369),K$3="Y"),'Precision '!U369,"")</f>
        <v/>
      </c>
      <c r="V367" s="204" t="str">
        <f>IF(AND(ISNUMBER('Precision '!V369),L$3="Y"),'Precision '!V369,"")</f>
        <v/>
      </c>
      <c r="W367" s="204" t="str">
        <f>IF(AND(ISNUMBER('Precision '!W369),M$3="Y"),'Precision '!W369,"")</f>
        <v/>
      </c>
      <c r="X367" s="204" t="str">
        <f>IF(AND(ISNUMBER('Precision '!X369),N$3="Y"),'Precision '!X369,"")</f>
        <v/>
      </c>
      <c r="Y367" s="204" t="str">
        <f>IF(AND(ISNUMBER('Precision '!Y369),O$3="Y"),'Precision '!Y369,"")</f>
        <v/>
      </c>
      <c r="Z367" s="204" t="str">
        <f>IF(AND(ISNUMBER('Precision '!Z369),P$3="Y"),'Precision '!Z369,"")</f>
        <v/>
      </c>
      <c r="AA367" s="204"/>
      <c r="AB367" s="204"/>
      <c r="AC367" s="204"/>
      <c r="AD367" s="204"/>
      <c r="AE367" s="300">
        <v>331</v>
      </c>
      <c r="AF367" s="209" t="e">
        <f>IF(OR(ISBLANK('Precision '!C369),E$2="N"),NA(),'Precision '!C369)</f>
        <v>#N/A</v>
      </c>
      <c r="AG367" s="209" t="e">
        <f>IF(OR(ISBLANK('Precision '!D369),F$2="N"),NA(),'Precision '!D369)</f>
        <v>#N/A</v>
      </c>
      <c r="AH367" s="209" t="e">
        <f>IF(OR(ISBLANK('Precision '!E369),G$2="N"),NA(),'Precision '!E369)</f>
        <v>#N/A</v>
      </c>
      <c r="AI367" s="209" t="e">
        <f>IF(OR(ISBLANK('Precision '!F369),H$2="N"),NA(),'Precision '!F369)</f>
        <v>#N/A</v>
      </c>
      <c r="AJ367" s="209" t="e">
        <f>IF(OR(ISBLANK('Precision '!G369),I$2="N"),NA(),'Precision '!G369)</f>
        <v>#N/A</v>
      </c>
      <c r="AK367" s="209" t="e">
        <f>IF(OR(ISBLANK('Precision '!H369),J$2="N"),NA(),'Precision '!H369)</f>
        <v>#N/A</v>
      </c>
      <c r="AL367" s="209" t="e">
        <f>IF(OR(ISBLANK('Precision '!I369),K$2="N"),NA(),'Precision '!I369)</f>
        <v>#N/A</v>
      </c>
      <c r="AM367" s="209" t="e">
        <f>IF(OR(ISBLANK('Precision '!J369),L$2="N"),NA(),'Precision '!J369)</f>
        <v>#N/A</v>
      </c>
      <c r="AN367" s="209" t="e">
        <f>IF(OR(ISBLANK('Precision '!K369),M$2="N"),NA(),'Precision '!K369)</f>
        <v>#N/A</v>
      </c>
      <c r="AO367" s="209" t="e">
        <f>IF(OR(ISBLANK('Precision '!L369),N$2="N"),NA(),'Precision '!L369)</f>
        <v>#N/A</v>
      </c>
      <c r="AP367" s="209" t="e">
        <f>IF(OR(ISBLANK('Precision '!M369),O$2="N"),NA(),'Precision '!M369)</f>
        <v>#N/A</v>
      </c>
      <c r="AQ367" s="209" t="e">
        <f>IF(OR(ISBLANK('Precision '!N369),P$2="N"),NA(),'Precision '!N369)</f>
        <v>#N/A</v>
      </c>
      <c r="AR367" s="209" t="e">
        <f>IF(OR(ISBLANK('Precision '!O369),E$3="N"),NA(),'Precision '!O369)</f>
        <v>#N/A</v>
      </c>
      <c r="AS367" s="209" t="e">
        <f>IF(OR(ISBLANK('Precision '!P369),F$3="N"),NA(),'Precision '!P369)</f>
        <v>#N/A</v>
      </c>
      <c r="AT367" s="209" t="e">
        <f>IF(OR(ISBLANK('Precision '!Q369),G$3="N"),NA(),'Precision '!Q369)</f>
        <v>#N/A</v>
      </c>
      <c r="AU367" s="209" t="e">
        <f>IF(OR(ISBLANK('Precision '!R369),H$3="N"),NA(),'Precision '!R369)</f>
        <v>#N/A</v>
      </c>
      <c r="AV367" s="209" t="e">
        <f>IF(OR(ISBLANK('Precision '!S369),I$3="N"),NA(),'Precision '!S369)</f>
        <v>#N/A</v>
      </c>
      <c r="AW367" s="209" t="e">
        <f>IF(OR(ISBLANK('Precision '!T369),J$3="N"),NA(),'Precision '!T369)</f>
        <v>#N/A</v>
      </c>
      <c r="AX367" s="209" t="e">
        <f>IF(OR(ISBLANK('Precision '!U369),K$3="N"),NA(),'Precision '!U369)</f>
        <v>#N/A</v>
      </c>
      <c r="AY367" s="209" t="e">
        <f>IF(OR(ISBLANK('Precision '!V369),L$3="N"),NA(),'Precision '!V369)</f>
        <v>#N/A</v>
      </c>
      <c r="AZ367" s="209" t="e">
        <f>IF(OR(ISBLANK('Precision '!W369),M$3="N"),NA(),'Precision '!W369)</f>
        <v>#N/A</v>
      </c>
      <c r="BA367" s="209" t="e">
        <f>IF(OR(ISBLANK('Precision '!X369),N$3="N"),NA(),'Precision '!X369)</f>
        <v>#N/A</v>
      </c>
      <c r="BB367" s="209" t="e">
        <f>IF(OR(ISBLANK('Precision '!Y369),O$3="N"),NA(),'Precision '!Y369)</f>
        <v>#N/A</v>
      </c>
      <c r="BC367" s="209" t="e">
        <f>IF(OR(ISBLANK('Precision '!Z369),P$3="N"),NA(),'Precision '!Z369)</f>
        <v>#N/A</v>
      </c>
      <c r="BD367" s="204"/>
      <c r="BE367" s="204"/>
      <c r="BF367" s="204"/>
      <c r="BG367" s="204"/>
      <c r="BH367" s="204"/>
    </row>
    <row r="368" spans="1:60" x14ac:dyDescent="0.2">
      <c r="A368" s="204"/>
      <c r="B368" s="204"/>
      <c r="C368" s="204" t="str">
        <f>IF(AND(ISNUMBER('Precision '!C370),E$2="Y"),'Precision '!C370,"")</f>
        <v/>
      </c>
      <c r="D368" s="204" t="str">
        <f>IF(AND(ISNUMBER('Precision '!D370),F$2="Y"),'Precision '!D370,"")</f>
        <v/>
      </c>
      <c r="E368" s="204" t="str">
        <f>IF(AND(ISNUMBER('Precision '!E370),G$2="Y"),'Precision '!E370,"")</f>
        <v/>
      </c>
      <c r="F368" s="204" t="str">
        <f>IF(AND(ISNUMBER('Precision '!F370),H$2="Y"),'Precision '!F370,"")</f>
        <v/>
      </c>
      <c r="G368" s="204" t="str">
        <f>IF(AND(ISNUMBER('Precision '!G370),I$2="Y"),'Precision '!G370,"")</f>
        <v/>
      </c>
      <c r="H368" s="204" t="str">
        <f>IF(AND(ISNUMBER('Precision '!H370),J$2="Y"),'Precision '!H370,"")</f>
        <v/>
      </c>
      <c r="I368" s="204" t="str">
        <f>IF(AND(ISNUMBER('Precision '!I370),K$2="Y"),'Precision '!I370,"")</f>
        <v/>
      </c>
      <c r="J368" s="204" t="str">
        <f>IF(AND(ISNUMBER('Precision '!J370),L$2="Y"),'Precision '!J370,"")</f>
        <v/>
      </c>
      <c r="K368" s="204" t="str">
        <f>IF(AND(ISNUMBER('Precision '!K370),M$2="Y"),'Precision '!K370,"")</f>
        <v/>
      </c>
      <c r="L368" s="204" t="str">
        <f>IF(AND(ISNUMBER('Precision '!L370),N$2="Y"),'Precision '!L370,"")</f>
        <v/>
      </c>
      <c r="M368" s="204" t="str">
        <f>IF(AND(ISNUMBER('Precision '!M370),O$2="Y"),'Precision '!M370,"")</f>
        <v/>
      </c>
      <c r="N368" s="204" t="str">
        <f>IF(AND(ISNUMBER('Precision '!N370),P$2="Y"),'Precision '!N370,"")</f>
        <v/>
      </c>
      <c r="O368" s="204" t="str">
        <f>IF(AND(ISNUMBER('Precision '!O370),E$3="Y"),'Precision '!O370,"")</f>
        <v/>
      </c>
      <c r="P368" s="204" t="str">
        <f>IF(AND(ISNUMBER('Precision '!P370),F$3="Y"),'Precision '!P370,"")</f>
        <v/>
      </c>
      <c r="Q368" s="204" t="str">
        <f>IF(AND(ISNUMBER('Precision '!Q370),G$3="Y"),'Precision '!Q370,"")</f>
        <v/>
      </c>
      <c r="R368" s="204" t="str">
        <f>IF(AND(ISNUMBER('Precision '!R370),H$3="Y"),'Precision '!R370,"")</f>
        <v/>
      </c>
      <c r="S368" s="204" t="str">
        <f>IF(AND(ISNUMBER('Precision '!S370),I$3="Y"),'Precision '!S370,"")</f>
        <v/>
      </c>
      <c r="T368" s="204" t="str">
        <f>IF(AND(ISNUMBER('Precision '!T370),J$3="Y"),'Precision '!T370,"")</f>
        <v/>
      </c>
      <c r="U368" s="204" t="str">
        <f>IF(AND(ISNUMBER('Precision '!U370),K$3="Y"),'Precision '!U370,"")</f>
        <v/>
      </c>
      <c r="V368" s="204" t="str">
        <f>IF(AND(ISNUMBER('Precision '!V370),L$3="Y"),'Precision '!V370,"")</f>
        <v/>
      </c>
      <c r="W368" s="204" t="str">
        <f>IF(AND(ISNUMBER('Precision '!W370),M$3="Y"),'Precision '!W370,"")</f>
        <v/>
      </c>
      <c r="X368" s="204" t="str">
        <f>IF(AND(ISNUMBER('Precision '!X370),N$3="Y"),'Precision '!X370,"")</f>
        <v/>
      </c>
      <c r="Y368" s="204" t="str">
        <f>IF(AND(ISNUMBER('Precision '!Y370),O$3="Y"),'Precision '!Y370,"")</f>
        <v/>
      </c>
      <c r="Z368" s="204" t="str">
        <f>IF(AND(ISNUMBER('Precision '!Z370),P$3="Y"),'Precision '!Z370,"")</f>
        <v/>
      </c>
      <c r="AA368" s="204"/>
      <c r="AB368" s="204"/>
      <c r="AC368" s="204"/>
      <c r="AD368" s="204"/>
      <c r="AE368" s="300">
        <v>332</v>
      </c>
      <c r="AF368" s="209" t="e">
        <f>IF(OR(ISBLANK('Precision '!C370),E$2="N"),NA(),'Precision '!C370)</f>
        <v>#N/A</v>
      </c>
      <c r="AG368" s="209" t="e">
        <f>IF(OR(ISBLANK('Precision '!D370),F$2="N"),NA(),'Precision '!D370)</f>
        <v>#N/A</v>
      </c>
      <c r="AH368" s="209" t="e">
        <f>IF(OR(ISBLANK('Precision '!E370),G$2="N"),NA(),'Precision '!E370)</f>
        <v>#N/A</v>
      </c>
      <c r="AI368" s="209" t="e">
        <f>IF(OR(ISBLANK('Precision '!F370),H$2="N"),NA(),'Precision '!F370)</f>
        <v>#N/A</v>
      </c>
      <c r="AJ368" s="209" t="e">
        <f>IF(OR(ISBLANK('Precision '!G370),I$2="N"),NA(),'Precision '!G370)</f>
        <v>#N/A</v>
      </c>
      <c r="AK368" s="209" t="e">
        <f>IF(OR(ISBLANK('Precision '!H370),J$2="N"),NA(),'Precision '!H370)</f>
        <v>#N/A</v>
      </c>
      <c r="AL368" s="209" t="e">
        <f>IF(OR(ISBLANK('Precision '!I370),K$2="N"),NA(),'Precision '!I370)</f>
        <v>#N/A</v>
      </c>
      <c r="AM368" s="209" t="e">
        <f>IF(OR(ISBLANK('Precision '!J370),L$2="N"),NA(),'Precision '!J370)</f>
        <v>#N/A</v>
      </c>
      <c r="AN368" s="209" t="e">
        <f>IF(OR(ISBLANK('Precision '!K370),M$2="N"),NA(),'Precision '!K370)</f>
        <v>#N/A</v>
      </c>
      <c r="AO368" s="209" t="e">
        <f>IF(OR(ISBLANK('Precision '!L370),N$2="N"),NA(),'Precision '!L370)</f>
        <v>#N/A</v>
      </c>
      <c r="AP368" s="209" t="e">
        <f>IF(OR(ISBLANK('Precision '!M370),O$2="N"),NA(),'Precision '!M370)</f>
        <v>#N/A</v>
      </c>
      <c r="AQ368" s="209" t="e">
        <f>IF(OR(ISBLANK('Precision '!N370),P$2="N"),NA(),'Precision '!N370)</f>
        <v>#N/A</v>
      </c>
      <c r="AR368" s="209" t="e">
        <f>IF(OR(ISBLANK('Precision '!O370),E$3="N"),NA(),'Precision '!O370)</f>
        <v>#N/A</v>
      </c>
      <c r="AS368" s="209" t="e">
        <f>IF(OR(ISBLANK('Precision '!P370),F$3="N"),NA(),'Precision '!P370)</f>
        <v>#N/A</v>
      </c>
      <c r="AT368" s="209" t="e">
        <f>IF(OR(ISBLANK('Precision '!Q370),G$3="N"),NA(),'Precision '!Q370)</f>
        <v>#N/A</v>
      </c>
      <c r="AU368" s="209" t="e">
        <f>IF(OR(ISBLANK('Precision '!R370),H$3="N"),NA(),'Precision '!R370)</f>
        <v>#N/A</v>
      </c>
      <c r="AV368" s="209" t="e">
        <f>IF(OR(ISBLANK('Precision '!S370),I$3="N"),NA(),'Precision '!S370)</f>
        <v>#N/A</v>
      </c>
      <c r="AW368" s="209" t="e">
        <f>IF(OR(ISBLANK('Precision '!T370),J$3="N"),NA(),'Precision '!T370)</f>
        <v>#N/A</v>
      </c>
      <c r="AX368" s="209" t="e">
        <f>IF(OR(ISBLANK('Precision '!U370),K$3="N"),NA(),'Precision '!U370)</f>
        <v>#N/A</v>
      </c>
      <c r="AY368" s="209" t="e">
        <f>IF(OR(ISBLANK('Precision '!V370),L$3="N"),NA(),'Precision '!V370)</f>
        <v>#N/A</v>
      </c>
      <c r="AZ368" s="209" t="e">
        <f>IF(OR(ISBLANK('Precision '!W370),M$3="N"),NA(),'Precision '!W370)</f>
        <v>#N/A</v>
      </c>
      <c r="BA368" s="209" t="e">
        <f>IF(OR(ISBLANK('Precision '!X370),N$3="N"),NA(),'Precision '!X370)</f>
        <v>#N/A</v>
      </c>
      <c r="BB368" s="209" t="e">
        <f>IF(OR(ISBLANK('Precision '!Y370),O$3="N"),NA(),'Precision '!Y370)</f>
        <v>#N/A</v>
      </c>
      <c r="BC368" s="209" t="e">
        <f>IF(OR(ISBLANK('Precision '!Z370),P$3="N"),NA(),'Precision '!Z370)</f>
        <v>#N/A</v>
      </c>
      <c r="BD368" s="204"/>
      <c r="BE368" s="204"/>
      <c r="BF368" s="204"/>
      <c r="BG368" s="204"/>
      <c r="BH368" s="204"/>
    </row>
    <row r="369" spans="1:60" x14ac:dyDescent="0.2">
      <c r="A369" s="204"/>
      <c r="B369" s="204"/>
      <c r="C369" s="204" t="str">
        <f>IF(AND(ISNUMBER('Precision '!C371),E$2="Y"),'Precision '!C371,"")</f>
        <v/>
      </c>
      <c r="D369" s="204" t="str">
        <f>IF(AND(ISNUMBER('Precision '!D371),F$2="Y"),'Precision '!D371,"")</f>
        <v/>
      </c>
      <c r="E369" s="204" t="str">
        <f>IF(AND(ISNUMBER('Precision '!E371),G$2="Y"),'Precision '!E371,"")</f>
        <v/>
      </c>
      <c r="F369" s="204" t="str">
        <f>IF(AND(ISNUMBER('Precision '!F371),H$2="Y"),'Precision '!F371,"")</f>
        <v/>
      </c>
      <c r="G369" s="204" t="str">
        <f>IF(AND(ISNUMBER('Precision '!G371),I$2="Y"),'Precision '!G371,"")</f>
        <v/>
      </c>
      <c r="H369" s="204" t="str">
        <f>IF(AND(ISNUMBER('Precision '!H371),J$2="Y"),'Precision '!H371,"")</f>
        <v/>
      </c>
      <c r="I369" s="204" t="str">
        <f>IF(AND(ISNUMBER('Precision '!I371),K$2="Y"),'Precision '!I371,"")</f>
        <v/>
      </c>
      <c r="J369" s="204" t="str">
        <f>IF(AND(ISNUMBER('Precision '!J371),L$2="Y"),'Precision '!J371,"")</f>
        <v/>
      </c>
      <c r="K369" s="204" t="str">
        <f>IF(AND(ISNUMBER('Precision '!K371),M$2="Y"),'Precision '!K371,"")</f>
        <v/>
      </c>
      <c r="L369" s="204" t="str">
        <f>IF(AND(ISNUMBER('Precision '!L371),N$2="Y"),'Precision '!L371,"")</f>
        <v/>
      </c>
      <c r="M369" s="204" t="str">
        <f>IF(AND(ISNUMBER('Precision '!M371),O$2="Y"),'Precision '!M371,"")</f>
        <v/>
      </c>
      <c r="N369" s="204" t="str">
        <f>IF(AND(ISNUMBER('Precision '!N371),P$2="Y"),'Precision '!N371,"")</f>
        <v/>
      </c>
      <c r="O369" s="204" t="str">
        <f>IF(AND(ISNUMBER('Precision '!O371),E$3="Y"),'Precision '!O371,"")</f>
        <v/>
      </c>
      <c r="P369" s="204" t="str">
        <f>IF(AND(ISNUMBER('Precision '!P371),F$3="Y"),'Precision '!P371,"")</f>
        <v/>
      </c>
      <c r="Q369" s="204" t="str">
        <f>IF(AND(ISNUMBER('Precision '!Q371),G$3="Y"),'Precision '!Q371,"")</f>
        <v/>
      </c>
      <c r="R369" s="204" t="str">
        <f>IF(AND(ISNUMBER('Precision '!R371),H$3="Y"),'Precision '!R371,"")</f>
        <v/>
      </c>
      <c r="S369" s="204" t="str">
        <f>IF(AND(ISNUMBER('Precision '!S371),I$3="Y"),'Precision '!S371,"")</f>
        <v/>
      </c>
      <c r="T369" s="204" t="str">
        <f>IF(AND(ISNUMBER('Precision '!T371),J$3="Y"),'Precision '!T371,"")</f>
        <v/>
      </c>
      <c r="U369" s="204" t="str">
        <f>IF(AND(ISNUMBER('Precision '!U371),K$3="Y"),'Precision '!U371,"")</f>
        <v/>
      </c>
      <c r="V369" s="204" t="str">
        <f>IF(AND(ISNUMBER('Precision '!V371),L$3="Y"),'Precision '!V371,"")</f>
        <v/>
      </c>
      <c r="W369" s="204" t="str">
        <f>IF(AND(ISNUMBER('Precision '!W371),M$3="Y"),'Precision '!W371,"")</f>
        <v/>
      </c>
      <c r="X369" s="204" t="str">
        <f>IF(AND(ISNUMBER('Precision '!X371),N$3="Y"),'Precision '!X371,"")</f>
        <v/>
      </c>
      <c r="Y369" s="204" t="str">
        <f>IF(AND(ISNUMBER('Precision '!Y371),O$3="Y"),'Precision '!Y371,"")</f>
        <v/>
      </c>
      <c r="Z369" s="204" t="str">
        <f>IF(AND(ISNUMBER('Precision '!Z371),P$3="Y"),'Precision '!Z371,"")</f>
        <v/>
      </c>
      <c r="AA369" s="204"/>
      <c r="AB369" s="204"/>
      <c r="AC369" s="204"/>
      <c r="AD369" s="204"/>
      <c r="AE369" s="300">
        <v>333</v>
      </c>
      <c r="AF369" s="209" t="e">
        <f>IF(OR(ISBLANK('Precision '!C371),E$2="N"),NA(),'Precision '!C371)</f>
        <v>#N/A</v>
      </c>
      <c r="AG369" s="209" t="e">
        <f>IF(OR(ISBLANK('Precision '!D371),F$2="N"),NA(),'Precision '!D371)</f>
        <v>#N/A</v>
      </c>
      <c r="AH369" s="209" t="e">
        <f>IF(OR(ISBLANK('Precision '!E371),G$2="N"),NA(),'Precision '!E371)</f>
        <v>#N/A</v>
      </c>
      <c r="AI369" s="209" t="e">
        <f>IF(OR(ISBLANK('Precision '!F371),H$2="N"),NA(),'Precision '!F371)</f>
        <v>#N/A</v>
      </c>
      <c r="AJ369" s="209" t="e">
        <f>IF(OR(ISBLANK('Precision '!G371),I$2="N"),NA(),'Precision '!G371)</f>
        <v>#N/A</v>
      </c>
      <c r="AK369" s="209" t="e">
        <f>IF(OR(ISBLANK('Precision '!H371),J$2="N"),NA(),'Precision '!H371)</f>
        <v>#N/A</v>
      </c>
      <c r="AL369" s="209" t="e">
        <f>IF(OR(ISBLANK('Precision '!I371),K$2="N"),NA(),'Precision '!I371)</f>
        <v>#N/A</v>
      </c>
      <c r="AM369" s="209" t="e">
        <f>IF(OR(ISBLANK('Precision '!J371),L$2="N"),NA(),'Precision '!J371)</f>
        <v>#N/A</v>
      </c>
      <c r="AN369" s="209" t="e">
        <f>IF(OR(ISBLANK('Precision '!K371),M$2="N"),NA(),'Precision '!K371)</f>
        <v>#N/A</v>
      </c>
      <c r="AO369" s="209" t="e">
        <f>IF(OR(ISBLANK('Precision '!L371),N$2="N"),NA(),'Precision '!L371)</f>
        <v>#N/A</v>
      </c>
      <c r="AP369" s="209" t="e">
        <f>IF(OR(ISBLANK('Precision '!M371),O$2="N"),NA(),'Precision '!M371)</f>
        <v>#N/A</v>
      </c>
      <c r="AQ369" s="209" t="e">
        <f>IF(OR(ISBLANK('Precision '!N371),P$2="N"),NA(),'Precision '!N371)</f>
        <v>#N/A</v>
      </c>
      <c r="AR369" s="209" t="e">
        <f>IF(OR(ISBLANK('Precision '!O371),E$3="N"),NA(),'Precision '!O371)</f>
        <v>#N/A</v>
      </c>
      <c r="AS369" s="209" t="e">
        <f>IF(OR(ISBLANK('Precision '!P371),F$3="N"),NA(),'Precision '!P371)</f>
        <v>#N/A</v>
      </c>
      <c r="AT369" s="209" t="e">
        <f>IF(OR(ISBLANK('Precision '!Q371),G$3="N"),NA(),'Precision '!Q371)</f>
        <v>#N/A</v>
      </c>
      <c r="AU369" s="209" t="e">
        <f>IF(OR(ISBLANK('Precision '!R371),H$3="N"),NA(),'Precision '!R371)</f>
        <v>#N/A</v>
      </c>
      <c r="AV369" s="209" t="e">
        <f>IF(OR(ISBLANK('Precision '!S371),I$3="N"),NA(),'Precision '!S371)</f>
        <v>#N/A</v>
      </c>
      <c r="AW369" s="209" t="e">
        <f>IF(OR(ISBLANK('Precision '!T371),J$3="N"),NA(),'Precision '!T371)</f>
        <v>#N/A</v>
      </c>
      <c r="AX369" s="209" t="e">
        <f>IF(OR(ISBLANK('Precision '!U371),K$3="N"),NA(),'Precision '!U371)</f>
        <v>#N/A</v>
      </c>
      <c r="AY369" s="209" t="e">
        <f>IF(OR(ISBLANK('Precision '!V371),L$3="N"),NA(),'Precision '!V371)</f>
        <v>#N/A</v>
      </c>
      <c r="AZ369" s="209" t="e">
        <f>IF(OR(ISBLANK('Precision '!W371),M$3="N"),NA(),'Precision '!W371)</f>
        <v>#N/A</v>
      </c>
      <c r="BA369" s="209" t="e">
        <f>IF(OR(ISBLANK('Precision '!X371),N$3="N"),NA(),'Precision '!X371)</f>
        <v>#N/A</v>
      </c>
      <c r="BB369" s="209" t="e">
        <f>IF(OR(ISBLANK('Precision '!Y371),O$3="N"),NA(),'Precision '!Y371)</f>
        <v>#N/A</v>
      </c>
      <c r="BC369" s="209" t="e">
        <f>IF(OR(ISBLANK('Precision '!Z371),P$3="N"),NA(),'Precision '!Z371)</f>
        <v>#N/A</v>
      </c>
      <c r="BD369" s="204"/>
      <c r="BE369" s="204"/>
      <c r="BF369" s="204"/>
      <c r="BG369" s="204"/>
      <c r="BH369" s="204"/>
    </row>
    <row r="370" spans="1:60" x14ac:dyDescent="0.2">
      <c r="A370" s="204"/>
      <c r="B370" s="204"/>
      <c r="C370" s="204" t="str">
        <f>IF(AND(ISNUMBER('Precision '!C372),E$2="Y"),'Precision '!C372,"")</f>
        <v/>
      </c>
      <c r="D370" s="204" t="str">
        <f>IF(AND(ISNUMBER('Precision '!D372),F$2="Y"),'Precision '!D372,"")</f>
        <v/>
      </c>
      <c r="E370" s="204" t="str">
        <f>IF(AND(ISNUMBER('Precision '!E372),G$2="Y"),'Precision '!E372,"")</f>
        <v/>
      </c>
      <c r="F370" s="204" t="str">
        <f>IF(AND(ISNUMBER('Precision '!F372),H$2="Y"),'Precision '!F372,"")</f>
        <v/>
      </c>
      <c r="G370" s="204" t="str">
        <f>IF(AND(ISNUMBER('Precision '!G372),I$2="Y"),'Precision '!G372,"")</f>
        <v/>
      </c>
      <c r="H370" s="204" t="str">
        <f>IF(AND(ISNUMBER('Precision '!H372),J$2="Y"),'Precision '!H372,"")</f>
        <v/>
      </c>
      <c r="I370" s="204" t="str">
        <f>IF(AND(ISNUMBER('Precision '!I372),K$2="Y"),'Precision '!I372,"")</f>
        <v/>
      </c>
      <c r="J370" s="204" t="str">
        <f>IF(AND(ISNUMBER('Precision '!J372),L$2="Y"),'Precision '!J372,"")</f>
        <v/>
      </c>
      <c r="K370" s="204" t="str">
        <f>IF(AND(ISNUMBER('Precision '!K372),M$2="Y"),'Precision '!K372,"")</f>
        <v/>
      </c>
      <c r="L370" s="204" t="str">
        <f>IF(AND(ISNUMBER('Precision '!L372),N$2="Y"),'Precision '!L372,"")</f>
        <v/>
      </c>
      <c r="M370" s="204" t="str">
        <f>IF(AND(ISNUMBER('Precision '!M372),O$2="Y"),'Precision '!M372,"")</f>
        <v/>
      </c>
      <c r="N370" s="204" t="str">
        <f>IF(AND(ISNUMBER('Precision '!N372),P$2="Y"),'Precision '!N372,"")</f>
        <v/>
      </c>
      <c r="O370" s="204" t="str">
        <f>IF(AND(ISNUMBER('Precision '!O372),E$3="Y"),'Precision '!O372,"")</f>
        <v/>
      </c>
      <c r="P370" s="204" t="str">
        <f>IF(AND(ISNUMBER('Precision '!P372),F$3="Y"),'Precision '!P372,"")</f>
        <v/>
      </c>
      <c r="Q370" s="204" t="str">
        <f>IF(AND(ISNUMBER('Precision '!Q372),G$3="Y"),'Precision '!Q372,"")</f>
        <v/>
      </c>
      <c r="R370" s="204" t="str">
        <f>IF(AND(ISNUMBER('Precision '!R372),H$3="Y"),'Precision '!R372,"")</f>
        <v/>
      </c>
      <c r="S370" s="204" t="str">
        <f>IF(AND(ISNUMBER('Precision '!S372),I$3="Y"),'Precision '!S372,"")</f>
        <v/>
      </c>
      <c r="T370" s="204" t="str">
        <f>IF(AND(ISNUMBER('Precision '!T372),J$3="Y"),'Precision '!T372,"")</f>
        <v/>
      </c>
      <c r="U370" s="204" t="str">
        <f>IF(AND(ISNUMBER('Precision '!U372),K$3="Y"),'Precision '!U372,"")</f>
        <v/>
      </c>
      <c r="V370" s="204" t="str">
        <f>IF(AND(ISNUMBER('Precision '!V372),L$3="Y"),'Precision '!V372,"")</f>
        <v/>
      </c>
      <c r="W370" s="204" t="str">
        <f>IF(AND(ISNUMBER('Precision '!W372),M$3="Y"),'Precision '!W372,"")</f>
        <v/>
      </c>
      <c r="X370" s="204" t="str">
        <f>IF(AND(ISNUMBER('Precision '!X372),N$3="Y"),'Precision '!X372,"")</f>
        <v/>
      </c>
      <c r="Y370" s="204" t="str">
        <f>IF(AND(ISNUMBER('Precision '!Y372),O$3="Y"),'Precision '!Y372,"")</f>
        <v/>
      </c>
      <c r="Z370" s="204" t="str">
        <f>IF(AND(ISNUMBER('Precision '!Z372),P$3="Y"),'Precision '!Z372,"")</f>
        <v/>
      </c>
      <c r="AA370" s="204"/>
      <c r="AB370" s="204"/>
      <c r="AC370" s="204"/>
      <c r="AD370" s="204"/>
      <c r="AE370" s="300">
        <v>334</v>
      </c>
      <c r="AF370" s="209" t="e">
        <f>IF(OR(ISBLANK('Precision '!C372),E$2="N"),NA(),'Precision '!C372)</f>
        <v>#N/A</v>
      </c>
      <c r="AG370" s="209" t="e">
        <f>IF(OR(ISBLANK('Precision '!D372),F$2="N"),NA(),'Precision '!D372)</f>
        <v>#N/A</v>
      </c>
      <c r="AH370" s="209" t="e">
        <f>IF(OR(ISBLANK('Precision '!E372),G$2="N"),NA(),'Precision '!E372)</f>
        <v>#N/A</v>
      </c>
      <c r="AI370" s="209" t="e">
        <f>IF(OR(ISBLANK('Precision '!F372),H$2="N"),NA(),'Precision '!F372)</f>
        <v>#N/A</v>
      </c>
      <c r="AJ370" s="209" t="e">
        <f>IF(OR(ISBLANK('Precision '!G372),I$2="N"),NA(),'Precision '!G372)</f>
        <v>#N/A</v>
      </c>
      <c r="AK370" s="209" t="e">
        <f>IF(OR(ISBLANK('Precision '!H372),J$2="N"),NA(),'Precision '!H372)</f>
        <v>#N/A</v>
      </c>
      <c r="AL370" s="209" t="e">
        <f>IF(OR(ISBLANK('Precision '!I372),K$2="N"),NA(),'Precision '!I372)</f>
        <v>#N/A</v>
      </c>
      <c r="AM370" s="209" t="e">
        <f>IF(OR(ISBLANK('Precision '!J372),L$2="N"),NA(),'Precision '!J372)</f>
        <v>#N/A</v>
      </c>
      <c r="AN370" s="209" t="e">
        <f>IF(OR(ISBLANK('Precision '!K372),M$2="N"),NA(),'Precision '!K372)</f>
        <v>#N/A</v>
      </c>
      <c r="AO370" s="209" t="e">
        <f>IF(OR(ISBLANK('Precision '!L372),N$2="N"),NA(),'Precision '!L372)</f>
        <v>#N/A</v>
      </c>
      <c r="AP370" s="209" t="e">
        <f>IF(OR(ISBLANK('Precision '!M372),O$2="N"),NA(),'Precision '!M372)</f>
        <v>#N/A</v>
      </c>
      <c r="AQ370" s="209" t="e">
        <f>IF(OR(ISBLANK('Precision '!N372),P$2="N"),NA(),'Precision '!N372)</f>
        <v>#N/A</v>
      </c>
      <c r="AR370" s="209" t="e">
        <f>IF(OR(ISBLANK('Precision '!O372),E$3="N"),NA(),'Precision '!O372)</f>
        <v>#N/A</v>
      </c>
      <c r="AS370" s="209" t="e">
        <f>IF(OR(ISBLANK('Precision '!P372),F$3="N"),NA(),'Precision '!P372)</f>
        <v>#N/A</v>
      </c>
      <c r="AT370" s="209" t="e">
        <f>IF(OR(ISBLANK('Precision '!Q372),G$3="N"),NA(),'Precision '!Q372)</f>
        <v>#N/A</v>
      </c>
      <c r="AU370" s="209" t="e">
        <f>IF(OR(ISBLANK('Precision '!R372),H$3="N"),NA(),'Precision '!R372)</f>
        <v>#N/A</v>
      </c>
      <c r="AV370" s="209" t="e">
        <f>IF(OR(ISBLANK('Precision '!S372),I$3="N"),NA(),'Precision '!S372)</f>
        <v>#N/A</v>
      </c>
      <c r="AW370" s="209" t="e">
        <f>IF(OR(ISBLANK('Precision '!T372),J$3="N"),NA(),'Precision '!T372)</f>
        <v>#N/A</v>
      </c>
      <c r="AX370" s="209" t="e">
        <f>IF(OR(ISBLANK('Precision '!U372),K$3="N"),NA(),'Precision '!U372)</f>
        <v>#N/A</v>
      </c>
      <c r="AY370" s="209" t="e">
        <f>IF(OR(ISBLANK('Precision '!V372),L$3="N"),NA(),'Precision '!V372)</f>
        <v>#N/A</v>
      </c>
      <c r="AZ370" s="209" t="e">
        <f>IF(OR(ISBLANK('Precision '!W372),M$3="N"),NA(),'Precision '!W372)</f>
        <v>#N/A</v>
      </c>
      <c r="BA370" s="209" t="e">
        <f>IF(OR(ISBLANK('Precision '!X372),N$3="N"),NA(),'Precision '!X372)</f>
        <v>#N/A</v>
      </c>
      <c r="BB370" s="209" t="e">
        <f>IF(OR(ISBLANK('Precision '!Y372),O$3="N"),NA(),'Precision '!Y372)</f>
        <v>#N/A</v>
      </c>
      <c r="BC370" s="209" t="e">
        <f>IF(OR(ISBLANK('Precision '!Z372),P$3="N"),NA(),'Precision '!Z372)</f>
        <v>#N/A</v>
      </c>
      <c r="BD370" s="204"/>
      <c r="BE370" s="204"/>
      <c r="BF370" s="204"/>
      <c r="BG370" s="204"/>
      <c r="BH370" s="204"/>
    </row>
    <row r="371" spans="1:60" x14ac:dyDescent="0.2">
      <c r="A371" s="204"/>
      <c r="B371" s="204"/>
      <c r="C371" s="204" t="str">
        <f>IF(AND(ISNUMBER('Precision '!C373),E$2="Y"),'Precision '!C373,"")</f>
        <v/>
      </c>
      <c r="D371" s="204" t="str">
        <f>IF(AND(ISNUMBER('Precision '!D373),F$2="Y"),'Precision '!D373,"")</f>
        <v/>
      </c>
      <c r="E371" s="204" t="str">
        <f>IF(AND(ISNUMBER('Precision '!E373),G$2="Y"),'Precision '!E373,"")</f>
        <v/>
      </c>
      <c r="F371" s="204" t="str">
        <f>IF(AND(ISNUMBER('Precision '!F373),H$2="Y"),'Precision '!F373,"")</f>
        <v/>
      </c>
      <c r="G371" s="204" t="str">
        <f>IF(AND(ISNUMBER('Precision '!G373),I$2="Y"),'Precision '!G373,"")</f>
        <v/>
      </c>
      <c r="H371" s="204" t="str">
        <f>IF(AND(ISNUMBER('Precision '!H373),J$2="Y"),'Precision '!H373,"")</f>
        <v/>
      </c>
      <c r="I371" s="204" t="str">
        <f>IF(AND(ISNUMBER('Precision '!I373),K$2="Y"),'Precision '!I373,"")</f>
        <v/>
      </c>
      <c r="J371" s="204" t="str">
        <f>IF(AND(ISNUMBER('Precision '!J373),L$2="Y"),'Precision '!J373,"")</f>
        <v/>
      </c>
      <c r="K371" s="204" t="str">
        <f>IF(AND(ISNUMBER('Precision '!K373),M$2="Y"),'Precision '!K373,"")</f>
        <v/>
      </c>
      <c r="L371" s="204" t="str">
        <f>IF(AND(ISNUMBER('Precision '!L373),N$2="Y"),'Precision '!L373,"")</f>
        <v/>
      </c>
      <c r="M371" s="204" t="str">
        <f>IF(AND(ISNUMBER('Precision '!M373),O$2="Y"),'Precision '!M373,"")</f>
        <v/>
      </c>
      <c r="N371" s="204" t="str">
        <f>IF(AND(ISNUMBER('Precision '!N373),P$2="Y"),'Precision '!N373,"")</f>
        <v/>
      </c>
      <c r="O371" s="204" t="str">
        <f>IF(AND(ISNUMBER('Precision '!O373),E$3="Y"),'Precision '!O373,"")</f>
        <v/>
      </c>
      <c r="P371" s="204" t="str">
        <f>IF(AND(ISNUMBER('Precision '!P373),F$3="Y"),'Precision '!P373,"")</f>
        <v/>
      </c>
      <c r="Q371" s="204" t="str">
        <f>IF(AND(ISNUMBER('Precision '!Q373),G$3="Y"),'Precision '!Q373,"")</f>
        <v/>
      </c>
      <c r="R371" s="204" t="str">
        <f>IF(AND(ISNUMBER('Precision '!R373),H$3="Y"),'Precision '!R373,"")</f>
        <v/>
      </c>
      <c r="S371" s="204" t="str">
        <f>IF(AND(ISNUMBER('Precision '!S373),I$3="Y"),'Precision '!S373,"")</f>
        <v/>
      </c>
      <c r="T371" s="204" t="str">
        <f>IF(AND(ISNUMBER('Precision '!T373),J$3="Y"),'Precision '!T373,"")</f>
        <v/>
      </c>
      <c r="U371" s="204" t="str">
        <f>IF(AND(ISNUMBER('Precision '!U373),K$3="Y"),'Precision '!U373,"")</f>
        <v/>
      </c>
      <c r="V371" s="204" t="str">
        <f>IF(AND(ISNUMBER('Precision '!V373),L$3="Y"),'Precision '!V373,"")</f>
        <v/>
      </c>
      <c r="W371" s="204" t="str">
        <f>IF(AND(ISNUMBER('Precision '!W373),M$3="Y"),'Precision '!W373,"")</f>
        <v/>
      </c>
      <c r="X371" s="204" t="str">
        <f>IF(AND(ISNUMBER('Precision '!X373),N$3="Y"),'Precision '!X373,"")</f>
        <v/>
      </c>
      <c r="Y371" s="204" t="str">
        <f>IF(AND(ISNUMBER('Precision '!Y373),O$3="Y"),'Precision '!Y373,"")</f>
        <v/>
      </c>
      <c r="Z371" s="204" t="str">
        <f>IF(AND(ISNUMBER('Precision '!Z373),P$3="Y"),'Precision '!Z373,"")</f>
        <v/>
      </c>
      <c r="AA371" s="204"/>
      <c r="AB371" s="204"/>
      <c r="AC371" s="204"/>
      <c r="AD371" s="204"/>
      <c r="AE371" s="300">
        <v>335</v>
      </c>
      <c r="AF371" s="209" t="e">
        <f>IF(OR(ISBLANK('Precision '!C373),E$2="N"),NA(),'Precision '!C373)</f>
        <v>#N/A</v>
      </c>
      <c r="AG371" s="209" t="e">
        <f>IF(OR(ISBLANK('Precision '!D373),F$2="N"),NA(),'Precision '!D373)</f>
        <v>#N/A</v>
      </c>
      <c r="AH371" s="209" t="e">
        <f>IF(OR(ISBLANK('Precision '!E373),G$2="N"),NA(),'Precision '!E373)</f>
        <v>#N/A</v>
      </c>
      <c r="AI371" s="209" t="e">
        <f>IF(OR(ISBLANK('Precision '!F373),H$2="N"),NA(),'Precision '!F373)</f>
        <v>#N/A</v>
      </c>
      <c r="AJ371" s="209" t="e">
        <f>IF(OR(ISBLANK('Precision '!G373),I$2="N"),NA(),'Precision '!G373)</f>
        <v>#N/A</v>
      </c>
      <c r="AK371" s="209" t="e">
        <f>IF(OR(ISBLANK('Precision '!H373),J$2="N"),NA(),'Precision '!H373)</f>
        <v>#N/A</v>
      </c>
      <c r="AL371" s="209" t="e">
        <f>IF(OR(ISBLANK('Precision '!I373),K$2="N"),NA(),'Precision '!I373)</f>
        <v>#N/A</v>
      </c>
      <c r="AM371" s="209" t="e">
        <f>IF(OR(ISBLANK('Precision '!J373),L$2="N"),NA(),'Precision '!J373)</f>
        <v>#N/A</v>
      </c>
      <c r="AN371" s="209" t="e">
        <f>IF(OR(ISBLANK('Precision '!K373),M$2="N"),NA(),'Precision '!K373)</f>
        <v>#N/A</v>
      </c>
      <c r="AO371" s="209" t="e">
        <f>IF(OR(ISBLANK('Precision '!L373),N$2="N"),NA(),'Precision '!L373)</f>
        <v>#N/A</v>
      </c>
      <c r="AP371" s="209" t="e">
        <f>IF(OR(ISBLANK('Precision '!M373),O$2="N"),NA(),'Precision '!M373)</f>
        <v>#N/A</v>
      </c>
      <c r="AQ371" s="209" t="e">
        <f>IF(OR(ISBLANK('Precision '!N373),P$2="N"),NA(),'Precision '!N373)</f>
        <v>#N/A</v>
      </c>
      <c r="AR371" s="209" t="e">
        <f>IF(OR(ISBLANK('Precision '!O373),E$3="N"),NA(),'Precision '!O373)</f>
        <v>#N/A</v>
      </c>
      <c r="AS371" s="209" t="e">
        <f>IF(OR(ISBLANK('Precision '!P373),F$3="N"),NA(),'Precision '!P373)</f>
        <v>#N/A</v>
      </c>
      <c r="AT371" s="209" t="e">
        <f>IF(OR(ISBLANK('Precision '!Q373),G$3="N"),NA(),'Precision '!Q373)</f>
        <v>#N/A</v>
      </c>
      <c r="AU371" s="209" t="e">
        <f>IF(OR(ISBLANK('Precision '!R373),H$3="N"),NA(),'Precision '!R373)</f>
        <v>#N/A</v>
      </c>
      <c r="AV371" s="209" t="e">
        <f>IF(OR(ISBLANK('Precision '!S373),I$3="N"),NA(),'Precision '!S373)</f>
        <v>#N/A</v>
      </c>
      <c r="AW371" s="209" t="e">
        <f>IF(OR(ISBLANK('Precision '!T373),J$3="N"),NA(),'Precision '!T373)</f>
        <v>#N/A</v>
      </c>
      <c r="AX371" s="209" t="e">
        <f>IF(OR(ISBLANK('Precision '!U373),K$3="N"),NA(),'Precision '!U373)</f>
        <v>#N/A</v>
      </c>
      <c r="AY371" s="209" t="e">
        <f>IF(OR(ISBLANK('Precision '!V373),L$3="N"),NA(),'Precision '!V373)</f>
        <v>#N/A</v>
      </c>
      <c r="AZ371" s="209" t="e">
        <f>IF(OR(ISBLANK('Precision '!W373),M$3="N"),NA(),'Precision '!W373)</f>
        <v>#N/A</v>
      </c>
      <c r="BA371" s="209" t="e">
        <f>IF(OR(ISBLANK('Precision '!X373),N$3="N"),NA(),'Precision '!X373)</f>
        <v>#N/A</v>
      </c>
      <c r="BB371" s="209" t="e">
        <f>IF(OR(ISBLANK('Precision '!Y373),O$3="N"),NA(),'Precision '!Y373)</f>
        <v>#N/A</v>
      </c>
      <c r="BC371" s="209" t="e">
        <f>IF(OR(ISBLANK('Precision '!Z373),P$3="N"),NA(),'Precision '!Z373)</f>
        <v>#N/A</v>
      </c>
      <c r="BD371" s="204"/>
      <c r="BE371" s="204"/>
      <c r="BF371" s="204"/>
      <c r="BG371" s="204"/>
      <c r="BH371" s="204"/>
    </row>
    <row r="372" spans="1:60" x14ac:dyDescent="0.2">
      <c r="A372" s="204"/>
      <c r="B372" s="204"/>
      <c r="C372" s="204" t="str">
        <f>IF(AND(ISNUMBER('Precision '!C374),E$2="Y"),'Precision '!C374,"")</f>
        <v/>
      </c>
      <c r="D372" s="204" t="str">
        <f>IF(AND(ISNUMBER('Precision '!D374),F$2="Y"),'Precision '!D374,"")</f>
        <v/>
      </c>
      <c r="E372" s="204" t="str">
        <f>IF(AND(ISNUMBER('Precision '!E374),G$2="Y"),'Precision '!E374,"")</f>
        <v/>
      </c>
      <c r="F372" s="204" t="str">
        <f>IF(AND(ISNUMBER('Precision '!F374),H$2="Y"),'Precision '!F374,"")</f>
        <v/>
      </c>
      <c r="G372" s="204" t="str">
        <f>IF(AND(ISNUMBER('Precision '!G374),I$2="Y"),'Precision '!G374,"")</f>
        <v/>
      </c>
      <c r="H372" s="204" t="str">
        <f>IF(AND(ISNUMBER('Precision '!H374),J$2="Y"),'Precision '!H374,"")</f>
        <v/>
      </c>
      <c r="I372" s="204" t="str">
        <f>IF(AND(ISNUMBER('Precision '!I374),K$2="Y"),'Precision '!I374,"")</f>
        <v/>
      </c>
      <c r="J372" s="204" t="str">
        <f>IF(AND(ISNUMBER('Precision '!J374),L$2="Y"),'Precision '!J374,"")</f>
        <v/>
      </c>
      <c r="K372" s="204" t="str">
        <f>IF(AND(ISNUMBER('Precision '!K374),M$2="Y"),'Precision '!K374,"")</f>
        <v/>
      </c>
      <c r="L372" s="204" t="str">
        <f>IF(AND(ISNUMBER('Precision '!L374),N$2="Y"),'Precision '!L374,"")</f>
        <v/>
      </c>
      <c r="M372" s="204" t="str">
        <f>IF(AND(ISNUMBER('Precision '!M374),O$2="Y"),'Precision '!M374,"")</f>
        <v/>
      </c>
      <c r="N372" s="204" t="str">
        <f>IF(AND(ISNUMBER('Precision '!N374),P$2="Y"),'Precision '!N374,"")</f>
        <v/>
      </c>
      <c r="O372" s="204" t="str">
        <f>IF(AND(ISNUMBER('Precision '!O374),E$3="Y"),'Precision '!O374,"")</f>
        <v/>
      </c>
      <c r="P372" s="204" t="str">
        <f>IF(AND(ISNUMBER('Precision '!P374),F$3="Y"),'Precision '!P374,"")</f>
        <v/>
      </c>
      <c r="Q372" s="204" t="str">
        <f>IF(AND(ISNUMBER('Precision '!Q374),G$3="Y"),'Precision '!Q374,"")</f>
        <v/>
      </c>
      <c r="R372" s="204" t="str">
        <f>IF(AND(ISNUMBER('Precision '!R374),H$3="Y"),'Precision '!R374,"")</f>
        <v/>
      </c>
      <c r="S372" s="204" t="str">
        <f>IF(AND(ISNUMBER('Precision '!S374),I$3="Y"),'Precision '!S374,"")</f>
        <v/>
      </c>
      <c r="T372" s="204" t="str">
        <f>IF(AND(ISNUMBER('Precision '!T374),J$3="Y"),'Precision '!T374,"")</f>
        <v/>
      </c>
      <c r="U372" s="204" t="str">
        <f>IF(AND(ISNUMBER('Precision '!U374),K$3="Y"),'Precision '!U374,"")</f>
        <v/>
      </c>
      <c r="V372" s="204" t="str">
        <f>IF(AND(ISNUMBER('Precision '!V374),L$3="Y"),'Precision '!V374,"")</f>
        <v/>
      </c>
      <c r="W372" s="204" t="str">
        <f>IF(AND(ISNUMBER('Precision '!W374),M$3="Y"),'Precision '!W374,"")</f>
        <v/>
      </c>
      <c r="X372" s="204" t="str">
        <f>IF(AND(ISNUMBER('Precision '!X374),N$3="Y"),'Precision '!X374,"")</f>
        <v/>
      </c>
      <c r="Y372" s="204" t="str">
        <f>IF(AND(ISNUMBER('Precision '!Y374),O$3="Y"),'Precision '!Y374,"")</f>
        <v/>
      </c>
      <c r="Z372" s="204" t="str">
        <f>IF(AND(ISNUMBER('Precision '!Z374),P$3="Y"),'Precision '!Z374,"")</f>
        <v/>
      </c>
      <c r="AA372" s="204"/>
      <c r="AB372" s="204"/>
      <c r="AC372" s="204"/>
      <c r="AD372" s="204"/>
      <c r="AE372" s="300">
        <v>336</v>
      </c>
      <c r="AF372" s="209" t="e">
        <f>IF(OR(ISBLANK('Precision '!C374),E$2="N"),NA(),'Precision '!C374)</f>
        <v>#N/A</v>
      </c>
      <c r="AG372" s="209" t="e">
        <f>IF(OR(ISBLANK('Precision '!D374),F$2="N"),NA(),'Precision '!D374)</f>
        <v>#N/A</v>
      </c>
      <c r="AH372" s="209" t="e">
        <f>IF(OR(ISBLANK('Precision '!E374),G$2="N"),NA(),'Precision '!E374)</f>
        <v>#N/A</v>
      </c>
      <c r="AI372" s="209" t="e">
        <f>IF(OR(ISBLANK('Precision '!F374),H$2="N"),NA(),'Precision '!F374)</f>
        <v>#N/A</v>
      </c>
      <c r="AJ372" s="209" t="e">
        <f>IF(OR(ISBLANK('Precision '!G374),I$2="N"),NA(),'Precision '!G374)</f>
        <v>#N/A</v>
      </c>
      <c r="AK372" s="209" t="e">
        <f>IF(OR(ISBLANK('Precision '!H374),J$2="N"),NA(),'Precision '!H374)</f>
        <v>#N/A</v>
      </c>
      <c r="AL372" s="209" t="e">
        <f>IF(OR(ISBLANK('Precision '!I374),K$2="N"),NA(),'Precision '!I374)</f>
        <v>#N/A</v>
      </c>
      <c r="AM372" s="209" t="e">
        <f>IF(OR(ISBLANK('Precision '!J374),L$2="N"),NA(),'Precision '!J374)</f>
        <v>#N/A</v>
      </c>
      <c r="AN372" s="209" t="e">
        <f>IF(OR(ISBLANK('Precision '!K374),M$2="N"),NA(),'Precision '!K374)</f>
        <v>#N/A</v>
      </c>
      <c r="AO372" s="209" t="e">
        <f>IF(OR(ISBLANK('Precision '!L374),N$2="N"),NA(),'Precision '!L374)</f>
        <v>#N/A</v>
      </c>
      <c r="AP372" s="209" t="e">
        <f>IF(OR(ISBLANK('Precision '!M374),O$2="N"),NA(),'Precision '!M374)</f>
        <v>#N/A</v>
      </c>
      <c r="AQ372" s="209" t="e">
        <f>IF(OR(ISBLANK('Precision '!N374),P$2="N"),NA(),'Precision '!N374)</f>
        <v>#N/A</v>
      </c>
      <c r="AR372" s="209" t="e">
        <f>IF(OR(ISBLANK('Precision '!O374),E$3="N"),NA(),'Precision '!O374)</f>
        <v>#N/A</v>
      </c>
      <c r="AS372" s="209" t="e">
        <f>IF(OR(ISBLANK('Precision '!P374),F$3="N"),NA(),'Precision '!P374)</f>
        <v>#N/A</v>
      </c>
      <c r="AT372" s="209" t="e">
        <f>IF(OR(ISBLANK('Precision '!Q374),G$3="N"),NA(),'Precision '!Q374)</f>
        <v>#N/A</v>
      </c>
      <c r="AU372" s="209" t="e">
        <f>IF(OR(ISBLANK('Precision '!R374),H$3="N"),NA(),'Precision '!R374)</f>
        <v>#N/A</v>
      </c>
      <c r="AV372" s="209" t="e">
        <f>IF(OR(ISBLANK('Precision '!S374),I$3="N"),NA(),'Precision '!S374)</f>
        <v>#N/A</v>
      </c>
      <c r="AW372" s="209" t="e">
        <f>IF(OR(ISBLANK('Precision '!T374),J$3="N"),NA(),'Precision '!T374)</f>
        <v>#N/A</v>
      </c>
      <c r="AX372" s="209" t="e">
        <f>IF(OR(ISBLANK('Precision '!U374),K$3="N"),NA(),'Precision '!U374)</f>
        <v>#N/A</v>
      </c>
      <c r="AY372" s="209" t="e">
        <f>IF(OR(ISBLANK('Precision '!V374),L$3="N"),NA(),'Precision '!V374)</f>
        <v>#N/A</v>
      </c>
      <c r="AZ372" s="209" t="e">
        <f>IF(OR(ISBLANK('Precision '!W374),M$3="N"),NA(),'Precision '!W374)</f>
        <v>#N/A</v>
      </c>
      <c r="BA372" s="209" t="e">
        <f>IF(OR(ISBLANK('Precision '!X374),N$3="N"),NA(),'Precision '!X374)</f>
        <v>#N/A</v>
      </c>
      <c r="BB372" s="209" t="e">
        <f>IF(OR(ISBLANK('Precision '!Y374),O$3="N"),NA(),'Precision '!Y374)</f>
        <v>#N/A</v>
      </c>
      <c r="BC372" s="209" t="e">
        <f>IF(OR(ISBLANK('Precision '!Z374),P$3="N"),NA(),'Precision '!Z374)</f>
        <v>#N/A</v>
      </c>
      <c r="BD372" s="204"/>
      <c r="BE372" s="204"/>
      <c r="BF372" s="204"/>
      <c r="BG372" s="204"/>
      <c r="BH372" s="204"/>
    </row>
    <row r="373" spans="1:60" x14ac:dyDescent="0.2">
      <c r="A373" s="204"/>
      <c r="B373" s="204"/>
      <c r="C373" s="204" t="str">
        <f>IF(AND(ISNUMBER('Precision '!C375),E$2="Y"),'Precision '!C375,"")</f>
        <v/>
      </c>
      <c r="D373" s="204" t="str">
        <f>IF(AND(ISNUMBER('Precision '!D375),F$2="Y"),'Precision '!D375,"")</f>
        <v/>
      </c>
      <c r="E373" s="204" t="str">
        <f>IF(AND(ISNUMBER('Precision '!E375),G$2="Y"),'Precision '!E375,"")</f>
        <v/>
      </c>
      <c r="F373" s="204" t="str">
        <f>IF(AND(ISNUMBER('Precision '!F375),H$2="Y"),'Precision '!F375,"")</f>
        <v/>
      </c>
      <c r="G373" s="204" t="str">
        <f>IF(AND(ISNUMBER('Precision '!G375),I$2="Y"),'Precision '!G375,"")</f>
        <v/>
      </c>
      <c r="H373" s="204" t="str">
        <f>IF(AND(ISNUMBER('Precision '!H375),J$2="Y"),'Precision '!H375,"")</f>
        <v/>
      </c>
      <c r="I373" s="204" t="str">
        <f>IF(AND(ISNUMBER('Precision '!I375),K$2="Y"),'Precision '!I375,"")</f>
        <v/>
      </c>
      <c r="J373" s="204" t="str">
        <f>IF(AND(ISNUMBER('Precision '!J375),L$2="Y"),'Precision '!J375,"")</f>
        <v/>
      </c>
      <c r="K373" s="204" t="str">
        <f>IF(AND(ISNUMBER('Precision '!K375),M$2="Y"),'Precision '!K375,"")</f>
        <v/>
      </c>
      <c r="L373" s="204" t="str">
        <f>IF(AND(ISNUMBER('Precision '!L375),N$2="Y"),'Precision '!L375,"")</f>
        <v/>
      </c>
      <c r="M373" s="204" t="str">
        <f>IF(AND(ISNUMBER('Precision '!M375),O$2="Y"),'Precision '!M375,"")</f>
        <v/>
      </c>
      <c r="N373" s="204" t="str">
        <f>IF(AND(ISNUMBER('Precision '!N375),P$2="Y"),'Precision '!N375,"")</f>
        <v/>
      </c>
      <c r="O373" s="204" t="str">
        <f>IF(AND(ISNUMBER('Precision '!O375),E$3="Y"),'Precision '!O375,"")</f>
        <v/>
      </c>
      <c r="P373" s="204" t="str">
        <f>IF(AND(ISNUMBER('Precision '!P375),F$3="Y"),'Precision '!P375,"")</f>
        <v/>
      </c>
      <c r="Q373" s="204" t="str">
        <f>IF(AND(ISNUMBER('Precision '!Q375),G$3="Y"),'Precision '!Q375,"")</f>
        <v/>
      </c>
      <c r="R373" s="204" t="str">
        <f>IF(AND(ISNUMBER('Precision '!R375),H$3="Y"),'Precision '!R375,"")</f>
        <v/>
      </c>
      <c r="S373" s="204" t="str">
        <f>IF(AND(ISNUMBER('Precision '!S375),I$3="Y"),'Precision '!S375,"")</f>
        <v/>
      </c>
      <c r="T373" s="204" t="str">
        <f>IF(AND(ISNUMBER('Precision '!T375),J$3="Y"),'Precision '!T375,"")</f>
        <v/>
      </c>
      <c r="U373" s="204" t="str">
        <f>IF(AND(ISNUMBER('Precision '!U375),K$3="Y"),'Precision '!U375,"")</f>
        <v/>
      </c>
      <c r="V373" s="204" t="str">
        <f>IF(AND(ISNUMBER('Precision '!V375),L$3="Y"),'Precision '!V375,"")</f>
        <v/>
      </c>
      <c r="W373" s="204" t="str">
        <f>IF(AND(ISNUMBER('Precision '!W375),M$3="Y"),'Precision '!W375,"")</f>
        <v/>
      </c>
      <c r="X373" s="204" t="str">
        <f>IF(AND(ISNUMBER('Precision '!X375),N$3="Y"),'Precision '!X375,"")</f>
        <v/>
      </c>
      <c r="Y373" s="204" t="str">
        <f>IF(AND(ISNUMBER('Precision '!Y375),O$3="Y"),'Precision '!Y375,"")</f>
        <v/>
      </c>
      <c r="Z373" s="204" t="str">
        <f>IF(AND(ISNUMBER('Precision '!Z375),P$3="Y"),'Precision '!Z375,"")</f>
        <v/>
      </c>
      <c r="AA373" s="204"/>
      <c r="AB373" s="204"/>
      <c r="AC373" s="204"/>
      <c r="AD373" s="204"/>
      <c r="AE373" s="300">
        <v>337</v>
      </c>
      <c r="AF373" s="209" t="e">
        <f>IF(OR(ISBLANK('Precision '!C375),E$2="N"),NA(),'Precision '!C375)</f>
        <v>#N/A</v>
      </c>
      <c r="AG373" s="209" t="e">
        <f>IF(OR(ISBLANK('Precision '!D375),F$2="N"),NA(),'Precision '!D375)</f>
        <v>#N/A</v>
      </c>
      <c r="AH373" s="209" t="e">
        <f>IF(OR(ISBLANK('Precision '!E375),G$2="N"),NA(),'Precision '!E375)</f>
        <v>#N/A</v>
      </c>
      <c r="AI373" s="209" t="e">
        <f>IF(OR(ISBLANK('Precision '!F375),H$2="N"),NA(),'Precision '!F375)</f>
        <v>#N/A</v>
      </c>
      <c r="AJ373" s="209" t="e">
        <f>IF(OR(ISBLANK('Precision '!G375),I$2="N"),NA(),'Precision '!G375)</f>
        <v>#N/A</v>
      </c>
      <c r="AK373" s="209" t="e">
        <f>IF(OR(ISBLANK('Precision '!H375),J$2="N"),NA(),'Precision '!H375)</f>
        <v>#N/A</v>
      </c>
      <c r="AL373" s="209" t="e">
        <f>IF(OR(ISBLANK('Precision '!I375),K$2="N"),NA(),'Precision '!I375)</f>
        <v>#N/A</v>
      </c>
      <c r="AM373" s="209" t="e">
        <f>IF(OR(ISBLANK('Precision '!J375),L$2="N"),NA(),'Precision '!J375)</f>
        <v>#N/A</v>
      </c>
      <c r="AN373" s="209" t="e">
        <f>IF(OR(ISBLANK('Precision '!K375),M$2="N"),NA(),'Precision '!K375)</f>
        <v>#N/A</v>
      </c>
      <c r="AO373" s="209" t="e">
        <f>IF(OR(ISBLANK('Precision '!L375),N$2="N"),NA(),'Precision '!L375)</f>
        <v>#N/A</v>
      </c>
      <c r="AP373" s="209" t="e">
        <f>IF(OR(ISBLANK('Precision '!M375),O$2="N"),NA(),'Precision '!M375)</f>
        <v>#N/A</v>
      </c>
      <c r="AQ373" s="209" t="e">
        <f>IF(OR(ISBLANK('Precision '!N375),P$2="N"),NA(),'Precision '!N375)</f>
        <v>#N/A</v>
      </c>
      <c r="AR373" s="209" t="e">
        <f>IF(OR(ISBLANK('Precision '!O375),E$3="N"),NA(),'Precision '!O375)</f>
        <v>#N/A</v>
      </c>
      <c r="AS373" s="209" t="e">
        <f>IF(OR(ISBLANK('Precision '!P375),F$3="N"),NA(),'Precision '!P375)</f>
        <v>#N/A</v>
      </c>
      <c r="AT373" s="209" t="e">
        <f>IF(OR(ISBLANK('Precision '!Q375),G$3="N"),NA(),'Precision '!Q375)</f>
        <v>#N/A</v>
      </c>
      <c r="AU373" s="209" t="e">
        <f>IF(OR(ISBLANK('Precision '!R375),H$3="N"),NA(),'Precision '!R375)</f>
        <v>#N/A</v>
      </c>
      <c r="AV373" s="209" t="e">
        <f>IF(OR(ISBLANK('Precision '!S375),I$3="N"),NA(),'Precision '!S375)</f>
        <v>#N/A</v>
      </c>
      <c r="AW373" s="209" t="e">
        <f>IF(OR(ISBLANK('Precision '!T375),J$3="N"),NA(),'Precision '!T375)</f>
        <v>#N/A</v>
      </c>
      <c r="AX373" s="209" t="e">
        <f>IF(OR(ISBLANK('Precision '!U375),K$3="N"),NA(),'Precision '!U375)</f>
        <v>#N/A</v>
      </c>
      <c r="AY373" s="209" t="e">
        <f>IF(OR(ISBLANK('Precision '!V375),L$3="N"),NA(),'Precision '!V375)</f>
        <v>#N/A</v>
      </c>
      <c r="AZ373" s="209" t="e">
        <f>IF(OR(ISBLANK('Precision '!W375),M$3="N"),NA(),'Precision '!W375)</f>
        <v>#N/A</v>
      </c>
      <c r="BA373" s="209" t="e">
        <f>IF(OR(ISBLANK('Precision '!X375),N$3="N"),NA(),'Precision '!X375)</f>
        <v>#N/A</v>
      </c>
      <c r="BB373" s="209" t="e">
        <f>IF(OR(ISBLANK('Precision '!Y375),O$3="N"),NA(),'Precision '!Y375)</f>
        <v>#N/A</v>
      </c>
      <c r="BC373" s="209" t="e">
        <f>IF(OR(ISBLANK('Precision '!Z375),P$3="N"),NA(),'Precision '!Z375)</f>
        <v>#N/A</v>
      </c>
      <c r="BD373" s="204"/>
      <c r="BE373" s="204"/>
      <c r="BF373" s="204"/>
      <c r="BG373" s="204"/>
      <c r="BH373" s="204"/>
    </row>
    <row r="374" spans="1:60" x14ac:dyDescent="0.2">
      <c r="A374" s="204"/>
      <c r="B374" s="204"/>
      <c r="C374" s="204" t="str">
        <f>IF(AND(ISNUMBER('Precision '!C376),E$2="Y"),'Precision '!C376,"")</f>
        <v/>
      </c>
      <c r="D374" s="204" t="str">
        <f>IF(AND(ISNUMBER('Precision '!D376),F$2="Y"),'Precision '!D376,"")</f>
        <v/>
      </c>
      <c r="E374" s="204" t="str">
        <f>IF(AND(ISNUMBER('Precision '!E376),G$2="Y"),'Precision '!E376,"")</f>
        <v/>
      </c>
      <c r="F374" s="204" t="str">
        <f>IF(AND(ISNUMBER('Precision '!F376),H$2="Y"),'Precision '!F376,"")</f>
        <v/>
      </c>
      <c r="G374" s="204" t="str">
        <f>IF(AND(ISNUMBER('Precision '!G376),I$2="Y"),'Precision '!G376,"")</f>
        <v/>
      </c>
      <c r="H374" s="204" t="str">
        <f>IF(AND(ISNUMBER('Precision '!H376),J$2="Y"),'Precision '!H376,"")</f>
        <v/>
      </c>
      <c r="I374" s="204" t="str">
        <f>IF(AND(ISNUMBER('Precision '!I376),K$2="Y"),'Precision '!I376,"")</f>
        <v/>
      </c>
      <c r="J374" s="204" t="str">
        <f>IF(AND(ISNUMBER('Precision '!J376),L$2="Y"),'Precision '!J376,"")</f>
        <v/>
      </c>
      <c r="K374" s="204" t="str">
        <f>IF(AND(ISNUMBER('Precision '!K376),M$2="Y"),'Precision '!K376,"")</f>
        <v/>
      </c>
      <c r="L374" s="204" t="str">
        <f>IF(AND(ISNUMBER('Precision '!L376),N$2="Y"),'Precision '!L376,"")</f>
        <v/>
      </c>
      <c r="M374" s="204" t="str">
        <f>IF(AND(ISNUMBER('Precision '!M376),O$2="Y"),'Precision '!M376,"")</f>
        <v/>
      </c>
      <c r="N374" s="204" t="str">
        <f>IF(AND(ISNUMBER('Precision '!N376),P$2="Y"),'Precision '!N376,"")</f>
        <v/>
      </c>
      <c r="O374" s="204" t="str">
        <f>IF(AND(ISNUMBER('Precision '!O376),E$3="Y"),'Precision '!O376,"")</f>
        <v/>
      </c>
      <c r="P374" s="204" t="str">
        <f>IF(AND(ISNUMBER('Precision '!P376),F$3="Y"),'Precision '!P376,"")</f>
        <v/>
      </c>
      <c r="Q374" s="204" t="str">
        <f>IF(AND(ISNUMBER('Precision '!Q376),G$3="Y"),'Precision '!Q376,"")</f>
        <v/>
      </c>
      <c r="R374" s="204" t="str">
        <f>IF(AND(ISNUMBER('Precision '!R376),H$3="Y"),'Precision '!R376,"")</f>
        <v/>
      </c>
      <c r="S374" s="204" t="str">
        <f>IF(AND(ISNUMBER('Precision '!S376),I$3="Y"),'Precision '!S376,"")</f>
        <v/>
      </c>
      <c r="T374" s="204" t="str">
        <f>IF(AND(ISNUMBER('Precision '!T376),J$3="Y"),'Precision '!T376,"")</f>
        <v/>
      </c>
      <c r="U374" s="204" t="str">
        <f>IF(AND(ISNUMBER('Precision '!U376),K$3="Y"),'Precision '!U376,"")</f>
        <v/>
      </c>
      <c r="V374" s="204" t="str">
        <f>IF(AND(ISNUMBER('Precision '!V376),L$3="Y"),'Precision '!V376,"")</f>
        <v/>
      </c>
      <c r="W374" s="204" t="str">
        <f>IF(AND(ISNUMBER('Precision '!W376),M$3="Y"),'Precision '!W376,"")</f>
        <v/>
      </c>
      <c r="X374" s="204" t="str">
        <f>IF(AND(ISNUMBER('Precision '!X376),N$3="Y"),'Precision '!X376,"")</f>
        <v/>
      </c>
      <c r="Y374" s="204" t="str">
        <f>IF(AND(ISNUMBER('Precision '!Y376),O$3="Y"),'Precision '!Y376,"")</f>
        <v/>
      </c>
      <c r="Z374" s="204" t="str">
        <f>IF(AND(ISNUMBER('Precision '!Z376),P$3="Y"),'Precision '!Z376,"")</f>
        <v/>
      </c>
      <c r="AA374" s="204"/>
      <c r="AB374" s="204"/>
      <c r="AC374" s="204"/>
      <c r="AD374" s="204"/>
      <c r="AE374" s="300">
        <v>338</v>
      </c>
      <c r="AF374" s="209" t="e">
        <f>IF(OR(ISBLANK('Precision '!C376),E$2="N"),NA(),'Precision '!C376)</f>
        <v>#N/A</v>
      </c>
      <c r="AG374" s="209" t="e">
        <f>IF(OR(ISBLANK('Precision '!D376),F$2="N"),NA(),'Precision '!D376)</f>
        <v>#N/A</v>
      </c>
      <c r="AH374" s="209" t="e">
        <f>IF(OR(ISBLANK('Precision '!E376),G$2="N"),NA(),'Precision '!E376)</f>
        <v>#N/A</v>
      </c>
      <c r="AI374" s="209" t="e">
        <f>IF(OR(ISBLANK('Precision '!F376),H$2="N"),NA(),'Precision '!F376)</f>
        <v>#N/A</v>
      </c>
      <c r="AJ374" s="209" t="e">
        <f>IF(OR(ISBLANK('Precision '!G376),I$2="N"),NA(),'Precision '!G376)</f>
        <v>#N/A</v>
      </c>
      <c r="AK374" s="209" t="e">
        <f>IF(OR(ISBLANK('Precision '!H376),J$2="N"),NA(),'Precision '!H376)</f>
        <v>#N/A</v>
      </c>
      <c r="AL374" s="209" t="e">
        <f>IF(OR(ISBLANK('Precision '!I376),K$2="N"),NA(),'Precision '!I376)</f>
        <v>#N/A</v>
      </c>
      <c r="AM374" s="209" t="e">
        <f>IF(OR(ISBLANK('Precision '!J376),L$2="N"),NA(),'Precision '!J376)</f>
        <v>#N/A</v>
      </c>
      <c r="AN374" s="209" t="e">
        <f>IF(OR(ISBLANK('Precision '!K376),M$2="N"),NA(),'Precision '!K376)</f>
        <v>#N/A</v>
      </c>
      <c r="AO374" s="209" t="e">
        <f>IF(OR(ISBLANK('Precision '!L376),N$2="N"),NA(),'Precision '!L376)</f>
        <v>#N/A</v>
      </c>
      <c r="AP374" s="209" t="e">
        <f>IF(OR(ISBLANK('Precision '!M376),O$2="N"),NA(),'Precision '!M376)</f>
        <v>#N/A</v>
      </c>
      <c r="AQ374" s="209" t="e">
        <f>IF(OR(ISBLANK('Precision '!N376),P$2="N"),NA(),'Precision '!N376)</f>
        <v>#N/A</v>
      </c>
      <c r="AR374" s="209" t="e">
        <f>IF(OR(ISBLANK('Precision '!O376),E$3="N"),NA(),'Precision '!O376)</f>
        <v>#N/A</v>
      </c>
      <c r="AS374" s="209" t="e">
        <f>IF(OR(ISBLANK('Precision '!P376),F$3="N"),NA(),'Precision '!P376)</f>
        <v>#N/A</v>
      </c>
      <c r="AT374" s="209" t="e">
        <f>IF(OR(ISBLANK('Precision '!Q376),G$3="N"),NA(),'Precision '!Q376)</f>
        <v>#N/A</v>
      </c>
      <c r="AU374" s="209" t="e">
        <f>IF(OR(ISBLANK('Precision '!R376),H$3="N"),NA(),'Precision '!R376)</f>
        <v>#N/A</v>
      </c>
      <c r="AV374" s="209" t="e">
        <f>IF(OR(ISBLANK('Precision '!S376),I$3="N"),NA(),'Precision '!S376)</f>
        <v>#N/A</v>
      </c>
      <c r="AW374" s="209" t="e">
        <f>IF(OR(ISBLANK('Precision '!T376),J$3="N"),NA(),'Precision '!T376)</f>
        <v>#N/A</v>
      </c>
      <c r="AX374" s="209" t="e">
        <f>IF(OR(ISBLANK('Precision '!U376),K$3="N"),NA(),'Precision '!U376)</f>
        <v>#N/A</v>
      </c>
      <c r="AY374" s="209" t="e">
        <f>IF(OR(ISBLANK('Precision '!V376),L$3="N"),NA(),'Precision '!V376)</f>
        <v>#N/A</v>
      </c>
      <c r="AZ374" s="209" t="e">
        <f>IF(OR(ISBLANK('Precision '!W376),M$3="N"),NA(),'Precision '!W376)</f>
        <v>#N/A</v>
      </c>
      <c r="BA374" s="209" t="e">
        <f>IF(OR(ISBLANK('Precision '!X376),N$3="N"),NA(),'Precision '!X376)</f>
        <v>#N/A</v>
      </c>
      <c r="BB374" s="209" t="e">
        <f>IF(OR(ISBLANK('Precision '!Y376),O$3="N"),NA(),'Precision '!Y376)</f>
        <v>#N/A</v>
      </c>
      <c r="BC374" s="209" t="e">
        <f>IF(OR(ISBLANK('Precision '!Z376),P$3="N"),NA(),'Precision '!Z376)</f>
        <v>#N/A</v>
      </c>
      <c r="BD374" s="204"/>
      <c r="BE374" s="204"/>
      <c r="BF374" s="204"/>
      <c r="BG374" s="204"/>
      <c r="BH374" s="204"/>
    </row>
    <row r="375" spans="1:60" x14ac:dyDescent="0.2">
      <c r="A375" s="204"/>
      <c r="B375" s="204"/>
      <c r="C375" s="204" t="str">
        <f>IF(AND(ISNUMBER('Precision '!C377),E$2="Y"),'Precision '!C377,"")</f>
        <v/>
      </c>
      <c r="D375" s="204" t="str">
        <f>IF(AND(ISNUMBER('Precision '!D377),F$2="Y"),'Precision '!D377,"")</f>
        <v/>
      </c>
      <c r="E375" s="204" t="str">
        <f>IF(AND(ISNUMBER('Precision '!E377),G$2="Y"),'Precision '!E377,"")</f>
        <v/>
      </c>
      <c r="F375" s="204" t="str">
        <f>IF(AND(ISNUMBER('Precision '!F377),H$2="Y"),'Precision '!F377,"")</f>
        <v/>
      </c>
      <c r="G375" s="204" t="str">
        <f>IF(AND(ISNUMBER('Precision '!G377),I$2="Y"),'Precision '!G377,"")</f>
        <v/>
      </c>
      <c r="H375" s="204" t="str">
        <f>IF(AND(ISNUMBER('Precision '!H377),J$2="Y"),'Precision '!H377,"")</f>
        <v/>
      </c>
      <c r="I375" s="204" t="str">
        <f>IF(AND(ISNUMBER('Precision '!I377),K$2="Y"),'Precision '!I377,"")</f>
        <v/>
      </c>
      <c r="J375" s="204" t="str">
        <f>IF(AND(ISNUMBER('Precision '!J377),L$2="Y"),'Precision '!J377,"")</f>
        <v/>
      </c>
      <c r="K375" s="204" t="str">
        <f>IF(AND(ISNUMBER('Precision '!K377),M$2="Y"),'Precision '!K377,"")</f>
        <v/>
      </c>
      <c r="L375" s="204" t="str">
        <f>IF(AND(ISNUMBER('Precision '!L377),N$2="Y"),'Precision '!L377,"")</f>
        <v/>
      </c>
      <c r="M375" s="204" t="str">
        <f>IF(AND(ISNUMBER('Precision '!M377),O$2="Y"),'Precision '!M377,"")</f>
        <v/>
      </c>
      <c r="N375" s="204" t="str">
        <f>IF(AND(ISNUMBER('Precision '!N377),P$2="Y"),'Precision '!N377,"")</f>
        <v/>
      </c>
      <c r="O375" s="204" t="str">
        <f>IF(AND(ISNUMBER('Precision '!O377),E$3="Y"),'Precision '!O377,"")</f>
        <v/>
      </c>
      <c r="P375" s="204" t="str">
        <f>IF(AND(ISNUMBER('Precision '!P377),F$3="Y"),'Precision '!P377,"")</f>
        <v/>
      </c>
      <c r="Q375" s="204" t="str">
        <f>IF(AND(ISNUMBER('Precision '!Q377),G$3="Y"),'Precision '!Q377,"")</f>
        <v/>
      </c>
      <c r="R375" s="204" t="str">
        <f>IF(AND(ISNUMBER('Precision '!R377),H$3="Y"),'Precision '!R377,"")</f>
        <v/>
      </c>
      <c r="S375" s="204" t="str">
        <f>IF(AND(ISNUMBER('Precision '!S377),I$3="Y"),'Precision '!S377,"")</f>
        <v/>
      </c>
      <c r="T375" s="204" t="str">
        <f>IF(AND(ISNUMBER('Precision '!T377),J$3="Y"),'Precision '!T377,"")</f>
        <v/>
      </c>
      <c r="U375" s="204" t="str">
        <f>IF(AND(ISNUMBER('Precision '!U377),K$3="Y"),'Precision '!U377,"")</f>
        <v/>
      </c>
      <c r="V375" s="204" t="str">
        <f>IF(AND(ISNUMBER('Precision '!V377),L$3="Y"),'Precision '!V377,"")</f>
        <v/>
      </c>
      <c r="W375" s="204" t="str">
        <f>IF(AND(ISNUMBER('Precision '!W377),M$3="Y"),'Precision '!W377,"")</f>
        <v/>
      </c>
      <c r="X375" s="204" t="str">
        <f>IF(AND(ISNUMBER('Precision '!X377),N$3="Y"),'Precision '!X377,"")</f>
        <v/>
      </c>
      <c r="Y375" s="204" t="str">
        <f>IF(AND(ISNUMBER('Precision '!Y377),O$3="Y"),'Precision '!Y377,"")</f>
        <v/>
      </c>
      <c r="Z375" s="204" t="str">
        <f>IF(AND(ISNUMBER('Precision '!Z377),P$3="Y"),'Precision '!Z377,"")</f>
        <v/>
      </c>
      <c r="AA375" s="204"/>
      <c r="AB375" s="204"/>
      <c r="AC375" s="204"/>
      <c r="AD375" s="204"/>
      <c r="AE375" s="300">
        <v>339</v>
      </c>
      <c r="AF375" s="209" t="e">
        <f>IF(OR(ISBLANK('Precision '!C377),E$2="N"),NA(),'Precision '!C377)</f>
        <v>#N/A</v>
      </c>
      <c r="AG375" s="209" t="e">
        <f>IF(OR(ISBLANK('Precision '!D377),F$2="N"),NA(),'Precision '!D377)</f>
        <v>#N/A</v>
      </c>
      <c r="AH375" s="209" t="e">
        <f>IF(OR(ISBLANK('Precision '!E377),G$2="N"),NA(),'Precision '!E377)</f>
        <v>#N/A</v>
      </c>
      <c r="AI375" s="209" t="e">
        <f>IF(OR(ISBLANK('Precision '!F377),H$2="N"),NA(),'Precision '!F377)</f>
        <v>#N/A</v>
      </c>
      <c r="AJ375" s="209" t="e">
        <f>IF(OR(ISBLANK('Precision '!G377),I$2="N"),NA(),'Precision '!G377)</f>
        <v>#N/A</v>
      </c>
      <c r="AK375" s="209" t="e">
        <f>IF(OR(ISBLANK('Precision '!H377),J$2="N"),NA(),'Precision '!H377)</f>
        <v>#N/A</v>
      </c>
      <c r="AL375" s="209" t="e">
        <f>IF(OR(ISBLANK('Precision '!I377),K$2="N"),NA(),'Precision '!I377)</f>
        <v>#N/A</v>
      </c>
      <c r="AM375" s="209" t="e">
        <f>IF(OR(ISBLANK('Precision '!J377),L$2="N"),NA(),'Precision '!J377)</f>
        <v>#N/A</v>
      </c>
      <c r="AN375" s="209" t="e">
        <f>IF(OR(ISBLANK('Precision '!K377),M$2="N"),NA(),'Precision '!K377)</f>
        <v>#N/A</v>
      </c>
      <c r="AO375" s="209" t="e">
        <f>IF(OR(ISBLANK('Precision '!L377),N$2="N"),NA(),'Precision '!L377)</f>
        <v>#N/A</v>
      </c>
      <c r="AP375" s="209" t="e">
        <f>IF(OR(ISBLANK('Precision '!M377),O$2="N"),NA(),'Precision '!M377)</f>
        <v>#N/A</v>
      </c>
      <c r="AQ375" s="209" t="e">
        <f>IF(OR(ISBLANK('Precision '!N377),P$2="N"),NA(),'Precision '!N377)</f>
        <v>#N/A</v>
      </c>
      <c r="AR375" s="209" t="e">
        <f>IF(OR(ISBLANK('Precision '!O377),E$3="N"),NA(),'Precision '!O377)</f>
        <v>#N/A</v>
      </c>
      <c r="AS375" s="209" t="e">
        <f>IF(OR(ISBLANK('Precision '!P377),F$3="N"),NA(),'Precision '!P377)</f>
        <v>#N/A</v>
      </c>
      <c r="AT375" s="209" t="e">
        <f>IF(OR(ISBLANK('Precision '!Q377),G$3="N"),NA(),'Precision '!Q377)</f>
        <v>#N/A</v>
      </c>
      <c r="AU375" s="209" t="e">
        <f>IF(OR(ISBLANK('Precision '!R377),H$3="N"),NA(),'Precision '!R377)</f>
        <v>#N/A</v>
      </c>
      <c r="AV375" s="209" t="e">
        <f>IF(OR(ISBLANK('Precision '!S377),I$3="N"),NA(),'Precision '!S377)</f>
        <v>#N/A</v>
      </c>
      <c r="AW375" s="209" t="e">
        <f>IF(OR(ISBLANK('Precision '!T377),J$3="N"),NA(),'Precision '!T377)</f>
        <v>#N/A</v>
      </c>
      <c r="AX375" s="209" t="e">
        <f>IF(OR(ISBLANK('Precision '!U377),K$3="N"),NA(),'Precision '!U377)</f>
        <v>#N/A</v>
      </c>
      <c r="AY375" s="209" t="e">
        <f>IF(OR(ISBLANK('Precision '!V377),L$3="N"),NA(),'Precision '!V377)</f>
        <v>#N/A</v>
      </c>
      <c r="AZ375" s="209" t="e">
        <f>IF(OR(ISBLANK('Precision '!W377),M$3="N"),NA(),'Precision '!W377)</f>
        <v>#N/A</v>
      </c>
      <c r="BA375" s="209" t="e">
        <f>IF(OR(ISBLANK('Precision '!X377),N$3="N"),NA(),'Precision '!X377)</f>
        <v>#N/A</v>
      </c>
      <c r="BB375" s="209" t="e">
        <f>IF(OR(ISBLANK('Precision '!Y377),O$3="N"),NA(),'Precision '!Y377)</f>
        <v>#N/A</v>
      </c>
      <c r="BC375" s="209" t="e">
        <f>IF(OR(ISBLANK('Precision '!Z377),P$3="N"),NA(),'Precision '!Z377)</f>
        <v>#N/A</v>
      </c>
      <c r="BD375" s="204"/>
      <c r="BE375" s="204"/>
      <c r="BF375" s="204"/>
      <c r="BG375" s="204"/>
      <c r="BH375" s="204"/>
    </row>
    <row r="376" spans="1:60" x14ac:dyDescent="0.2">
      <c r="A376" s="204"/>
      <c r="B376" s="204"/>
      <c r="C376" s="204" t="str">
        <f>IF(AND(ISNUMBER('Precision '!C378),E$2="Y"),'Precision '!C378,"")</f>
        <v/>
      </c>
      <c r="D376" s="204" t="str">
        <f>IF(AND(ISNUMBER('Precision '!D378),F$2="Y"),'Precision '!D378,"")</f>
        <v/>
      </c>
      <c r="E376" s="204" t="str">
        <f>IF(AND(ISNUMBER('Precision '!E378),G$2="Y"),'Precision '!E378,"")</f>
        <v/>
      </c>
      <c r="F376" s="204" t="str">
        <f>IF(AND(ISNUMBER('Precision '!F378),H$2="Y"),'Precision '!F378,"")</f>
        <v/>
      </c>
      <c r="G376" s="204" t="str">
        <f>IF(AND(ISNUMBER('Precision '!G378),I$2="Y"),'Precision '!G378,"")</f>
        <v/>
      </c>
      <c r="H376" s="204" t="str">
        <f>IF(AND(ISNUMBER('Precision '!H378),J$2="Y"),'Precision '!H378,"")</f>
        <v/>
      </c>
      <c r="I376" s="204" t="str">
        <f>IF(AND(ISNUMBER('Precision '!I378),K$2="Y"),'Precision '!I378,"")</f>
        <v/>
      </c>
      <c r="J376" s="204" t="str">
        <f>IF(AND(ISNUMBER('Precision '!J378),L$2="Y"),'Precision '!J378,"")</f>
        <v/>
      </c>
      <c r="K376" s="204" t="str">
        <f>IF(AND(ISNUMBER('Precision '!K378),M$2="Y"),'Precision '!K378,"")</f>
        <v/>
      </c>
      <c r="L376" s="204" t="str">
        <f>IF(AND(ISNUMBER('Precision '!L378),N$2="Y"),'Precision '!L378,"")</f>
        <v/>
      </c>
      <c r="M376" s="204" t="str">
        <f>IF(AND(ISNUMBER('Precision '!M378),O$2="Y"),'Precision '!M378,"")</f>
        <v/>
      </c>
      <c r="N376" s="204" t="str">
        <f>IF(AND(ISNUMBER('Precision '!N378),P$2="Y"),'Precision '!N378,"")</f>
        <v/>
      </c>
      <c r="O376" s="204" t="str">
        <f>IF(AND(ISNUMBER('Precision '!O378),E$3="Y"),'Precision '!O378,"")</f>
        <v/>
      </c>
      <c r="P376" s="204" t="str">
        <f>IF(AND(ISNUMBER('Precision '!P378),F$3="Y"),'Precision '!P378,"")</f>
        <v/>
      </c>
      <c r="Q376" s="204" t="str">
        <f>IF(AND(ISNUMBER('Precision '!Q378),G$3="Y"),'Precision '!Q378,"")</f>
        <v/>
      </c>
      <c r="R376" s="204" t="str">
        <f>IF(AND(ISNUMBER('Precision '!R378),H$3="Y"),'Precision '!R378,"")</f>
        <v/>
      </c>
      <c r="S376" s="204" t="str">
        <f>IF(AND(ISNUMBER('Precision '!S378),I$3="Y"),'Precision '!S378,"")</f>
        <v/>
      </c>
      <c r="T376" s="204" t="str">
        <f>IF(AND(ISNUMBER('Precision '!T378),J$3="Y"),'Precision '!T378,"")</f>
        <v/>
      </c>
      <c r="U376" s="204" t="str">
        <f>IF(AND(ISNUMBER('Precision '!U378),K$3="Y"),'Precision '!U378,"")</f>
        <v/>
      </c>
      <c r="V376" s="204" t="str">
        <f>IF(AND(ISNUMBER('Precision '!V378),L$3="Y"),'Precision '!V378,"")</f>
        <v/>
      </c>
      <c r="W376" s="204" t="str">
        <f>IF(AND(ISNUMBER('Precision '!W378),M$3="Y"),'Precision '!W378,"")</f>
        <v/>
      </c>
      <c r="X376" s="204" t="str">
        <f>IF(AND(ISNUMBER('Precision '!X378),N$3="Y"),'Precision '!X378,"")</f>
        <v/>
      </c>
      <c r="Y376" s="204" t="str">
        <f>IF(AND(ISNUMBER('Precision '!Y378),O$3="Y"),'Precision '!Y378,"")</f>
        <v/>
      </c>
      <c r="Z376" s="204" t="str">
        <f>IF(AND(ISNUMBER('Precision '!Z378),P$3="Y"),'Precision '!Z378,"")</f>
        <v/>
      </c>
      <c r="AA376" s="204"/>
      <c r="AB376" s="204"/>
      <c r="AC376" s="204"/>
      <c r="AD376" s="204"/>
      <c r="AE376" s="300">
        <v>340</v>
      </c>
      <c r="AF376" s="209" t="e">
        <f>IF(OR(ISBLANK('Precision '!C378),E$2="N"),NA(),'Precision '!C378)</f>
        <v>#N/A</v>
      </c>
      <c r="AG376" s="209" t="e">
        <f>IF(OR(ISBLANK('Precision '!D378),F$2="N"),NA(),'Precision '!D378)</f>
        <v>#N/A</v>
      </c>
      <c r="AH376" s="209" t="e">
        <f>IF(OR(ISBLANK('Precision '!E378),G$2="N"),NA(),'Precision '!E378)</f>
        <v>#N/A</v>
      </c>
      <c r="AI376" s="209" t="e">
        <f>IF(OR(ISBLANK('Precision '!F378),H$2="N"),NA(),'Precision '!F378)</f>
        <v>#N/A</v>
      </c>
      <c r="AJ376" s="209" t="e">
        <f>IF(OR(ISBLANK('Precision '!G378),I$2="N"),NA(),'Precision '!G378)</f>
        <v>#N/A</v>
      </c>
      <c r="AK376" s="209" t="e">
        <f>IF(OR(ISBLANK('Precision '!H378),J$2="N"),NA(),'Precision '!H378)</f>
        <v>#N/A</v>
      </c>
      <c r="AL376" s="209" t="e">
        <f>IF(OR(ISBLANK('Precision '!I378),K$2="N"),NA(),'Precision '!I378)</f>
        <v>#N/A</v>
      </c>
      <c r="AM376" s="209" t="e">
        <f>IF(OR(ISBLANK('Precision '!J378),L$2="N"),NA(),'Precision '!J378)</f>
        <v>#N/A</v>
      </c>
      <c r="AN376" s="209" t="e">
        <f>IF(OR(ISBLANK('Precision '!K378),M$2="N"),NA(),'Precision '!K378)</f>
        <v>#N/A</v>
      </c>
      <c r="AO376" s="209" t="e">
        <f>IF(OR(ISBLANK('Precision '!L378),N$2="N"),NA(),'Precision '!L378)</f>
        <v>#N/A</v>
      </c>
      <c r="AP376" s="209" t="e">
        <f>IF(OR(ISBLANK('Precision '!M378),O$2="N"),NA(),'Precision '!M378)</f>
        <v>#N/A</v>
      </c>
      <c r="AQ376" s="209" t="e">
        <f>IF(OR(ISBLANK('Precision '!N378),P$2="N"),NA(),'Precision '!N378)</f>
        <v>#N/A</v>
      </c>
      <c r="AR376" s="209" t="e">
        <f>IF(OR(ISBLANK('Precision '!O378),E$3="N"),NA(),'Precision '!O378)</f>
        <v>#N/A</v>
      </c>
      <c r="AS376" s="209" t="e">
        <f>IF(OR(ISBLANK('Precision '!P378),F$3="N"),NA(),'Precision '!P378)</f>
        <v>#N/A</v>
      </c>
      <c r="AT376" s="209" t="e">
        <f>IF(OR(ISBLANK('Precision '!Q378),G$3="N"),NA(),'Precision '!Q378)</f>
        <v>#N/A</v>
      </c>
      <c r="AU376" s="209" t="e">
        <f>IF(OR(ISBLANK('Precision '!R378),H$3="N"),NA(),'Precision '!R378)</f>
        <v>#N/A</v>
      </c>
      <c r="AV376" s="209" t="e">
        <f>IF(OR(ISBLANK('Precision '!S378),I$3="N"),NA(),'Precision '!S378)</f>
        <v>#N/A</v>
      </c>
      <c r="AW376" s="209" t="e">
        <f>IF(OR(ISBLANK('Precision '!T378),J$3="N"),NA(),'Precision '!T378)</f>
        <v>#N/A</v>
      </c>
      <c r="AX376" s="209" t="e">
        <f>IF(OR(ISBLANK('Precision '!U378),K$3="N"),NA(),'Precision '!U378)</f>
        <v>#N/A</v>
      </c>
      <c r="AY376" s="209" t="e">
        <f>IF(OR(ISBLANK('Precision '!V378),L$3="N"),NA(),'Precision '!V378)</f>
        <v>#N/A</v>
      </c>
      <c r="AZ376" s="209" t="e">
        <f>IF(OR(ISBLANK('Precision '!W378),M$3="N"),NA(),'Precision '!W378)</f>
        <v>#N/A</v>
      </c>
      <c r="BA376" s="209" t="e">
        <f>IF(OR(ISBLANK('Precision '!X378),N$3="N"),NA(),'Precision '!X378)</f>
        <v>#N/A</v>
      </c>
      <c r="BB376" s="209" t="e">
        <f>IF(OR(ISBLANK('Precision '!Y378),O$3="N"),NA(),'Precision '!Y378)</f>
        <v>#N/A</v>
      </c>
      <c r="BC376" s="209" t="e">
        <f>IF(OR(ISBLANK('Precision '!Z378),P$3="N"),NA(),'Precision '!Z378)</f>
        <v>#N/A</v>
      </c>
      <c r="BD376" s="204"/>
      <c r="BE376" s="204"/>
      <c r="BF376" s="204"/>
      <c r="BG376" s="204"/>
      <c r="BH376" s="204"/>
    </row>
    <row r="377" spans="1:60" x14ac:dyDescent="0.2">
      <c r="A377" s="204"/>
      <c r="B377" s="204"/>
      <c r="C377" s="204" t="str">
        <f>IF(AND(ISNUMBER('Precision '!C379),E$2="Y"),'Precision '!C379,"")</f>
        <v/>
      </c>
      <c r="D377" s="204" t="str">
        <f>IF(AND(ISNUMBER('Precision '!D379),F$2="Y"),'Precision '!D379,"")</f>
        <v/>
      </c>
      <c r="E377" s="204" t="str">
        <f>IF(AND(ISNUMBER('Precision '!E379),G$2="Y"),'Precision '!E379,"")</f>
        <v/>
      </c>
      <c r="F377" s="204" t="str">
        <f>IF(AND(ISNUMBER('Precision '!F379),H$2="Y"),'Precision '!F379,"")</f>
        <v/>
      </c>
      <c r="G377" s="204" t="str">
        <f>IF(AND(ISNUMBER('Precision '!G379),I$2="Y"),'Precision '!G379,"")</f>
        <v/>
      </c>
      <c r="H377" s="204" t="str">
        <f>IF(AND(ISNUMBER('Precision '!H379),J$2="Y"),'Precision '!H379,"")</f>
        <v/>
      </c>
      <c r="I377" s="204" t="str">
        <f>IF(AND(ISNUMBER('Precision '!I379),K$2="Y"),'Precision '!I379,"")</f>
        <v/>
      </c>
      <c r="J377" s="204" t="str">
        <f>IF(AND(ISNUMBER('Precision '!J379),L$2="Y"),'Precision '!J379,"")</f>
        <v/>
      </c>
      <c r="K377" s="204" t="str">
        <f>IF(AND(ISNUMBER('Precision '!K379),M$2="Y"),'Precision '!K379,"")</f>
        <v/>
      </c>
      <c r="L377" s="204" t="str">
        <f>IF(AND(ISNUMBER('Precision '!L379),N$2="Y"),'Precision '!L379,"")</f>
        <v/>
      </c>
      <c r="M377" s="204" t="str">
        <f>IF(AND(ISNUMBER('Precision '!M379),O$2="Y"),'Precision '!M379,"")</f>
        <v/>
      </c>
      <c r="N377" s="204" t="str">
        <f>IF(AND(ISNUMBER('Precision '!N379),P$2="Y"),'Precision '!N379,"")</f>
        <v/>
      </c>
      <c r="O377" s="204" t="str">
        <f>IF(AND(ISNUMBER('Precision '!O379),E$3="Y"),'Precision '!O379,"")</f>
        <v/>
      </c>
      <c r="P377" s="204" t="str">
        <f>IF(AND(ISNUMBER('Precision '!P379),F$3="Y"),'Precision '!P379,"")</f>
        <v/>
      </c>
      <c r="Q377" s="204" t="str">
        <f>IF(AND(ISNUMBER('Precision '!Q379),G$3="Y"),'Precision '!Q379,"")</f>
        <v/>
      </c>
      <c r="R377" s="204" t="str">
        <f>IF(AND(ISNUMBER('Precision '!R379),H$3="Y"),'Precision '!R379,"")</f>
        <v/>
      </c>
      <c r="S377" s="204" t="str">
        <f>IF(AND(ISNUMBER('Precision '!S379),I$3="Y"),'Precision '!S379,"")</f>
        <v/>
      </c>
      <c r="T377" s="204" t="str">
        <f>IF(AND(ISNUMBER('Precision '!T379),J$3="Y"),'Precision '!T379,"")</f>
        <v/>
      </c>
      <c r="U377" s="204" t="str">
        <f>IF(AND(ISNUMBER('Precision '!U379),K$3="Y"),'Precision '!U379,"")</f>
        <v/>
      </c>
      <c r="V377" s="204" t="str">
        <f>IF(AND(ISNUMBER('Precision '!V379),L$3="Y"),'Precision '!V379,"")</f>
        <v/>
      </c>
      <c r="W377" s="204" t="str">
        <f>IF(AND(ISNUMBER('Precision '!W379),M$3="Y"),'Precision '!W379,"")</f>
        <v/>
      </c>
      <c r="X377" s="204" t="str">
        <f>IF(AND(ISNUMBER('Precision '!X379),N$3="Y"),'Precision '!X379,"")</f>
        <v/>
      </c>
      <c r="Y377" s="204" t="str">
        <f>IF(AND(ISNUMBER('Precision '!Y379),O$3="Y"),'Precision '!Y379,"")</f>
        <v/>
      </c>
      <c r="Z377" s="204" t="str">
        <f>IF(AND(ISNUMBER('Precision '!Z379),P$3="Y"),'Precision '!Z379,"")</f>
        <v/>
      </c>
      <c r="AA377" s="204"/>
      <c r="AB377" s="204"/>
      <c r="AC377" s="204"/>
      <c r="AD377" s="204"/>
      <c r="AE377" s="300">
        <v>341</v>
      </c>
      <c r="AF377" s="209" t="e">
        <f>IF(OR(ISBLANK('Precision '!C379),E$2="N"),NA(),'Precision '!C379)</f>
        <v>#N/A</v>
      </c>
      <c r="AG377" s="209" t="e">
        <f>IF(OR(ISBLANK('Precision '!D379),F$2="N"),NA(),'Precision '!D379)</f>
        <v>#N/A</v>
      </c>
      <c r="AH377" s="209" t="e">
        <f>IF(OR(ISBLANK('Precision '!E379),G$2="N"),NA(),'Precision '!E379)</f>
        <v>#N/A</v>
      </c>
      <c r="AI377" s="209" t="e">
        <f>IF(OR(ISBLANK('Precision '!F379),H$2="N"),NA(),'Precision '!F379)</f>
        <v>#N/A</v>
      </c>
      <c r="AJ377" s="209" t="e">
        <f>IF(OR(ISBLANK('Precision '!G379),I$2="N"),NA(),'Precision '!G379)</f>
        <v>#N/A</v>
      </c>
      <c r="AK377" s="209" t="e">
        <f>IF(OR(ISBLANK('Precision '!H379),J$2="N"),NA(),'Precision '!H379)</f>
        <v>#N/A</v>
      </c>
      <c r="AL377" s="209" t="e">
        <f>IF(OR(ISBLANK('Precision '!I379),K$2="N"),NA(),'Precision '!I379)</f>
        <v>#N/A</v>
      </c>
      <c r="AM377" s="209" t="e">
        <f>IF(OR(ISBLANK('Precision '!J379),L$2="N"),NA(),'Precision '!J379)</f>
        <v>#N/A</v>
      </c>
      <c r="AN377" s="209" t="e">
        <f>IF(OR(ISBLANK('Precision '!K379),M$2="N"),NA(),'Precision '!K379)</f>
        <v>#N/A</v>
      </c>
      <c r="AO377" s="209" t="e">
        <f>IF(OR(ISBLANK('Precision '!L379),N$2="N"),NA(),'Precision '!L379)</f>
        <v>#N/A</v>
      </c>
      <c r="AP377" s="209" t="e">
        <f>IF(OR(ISBLANK('Precision '!M379),O$2="N"),NA(),'Precision '!M379)</f>
        <v>#N/A</v>
      </c>
      <c r="AQ377" s="209" t="e">
        <f>IF(OR(ISBLANK('Precision '!N379),P$2="N"),NA(),'Precision '!N379)</f>
        <v>#N/A</v>
      </c>
      <c r="AR377" s="209" t="e">
        <f>IF(OR(ISBLANK('Precision '!O379),E$3="N"),NA(),'Precision '!O379)</f>
        <v>#N/A</v>
      </c>
      <c r="AS377" s="209" t="e">
        <f>IF(OR(ISBLANK('Precision '!P379),F$3="N"),NA(),'Precision '!P379)</f>
        <v>#N/A</v>
      </c>
      <c r="AT377" s="209" t="e">
        <f>IF(OR(ISBLANK('Precision '!Q379),G$3="N"),NA(),'Precision '!Q379)</f>
        <v>#N/A</v>
      </c>
      <c r="AU377" s="209" t="e">
        <f>IF(OR(ISBLANK('Precision '!R379),H$3="N"),NA(),'Precision '!R379)</f>
        <v>#N/A</v>
      </c>
      <c r="AV377" s="209" t="e">
        <f>IF(OR(ISBLANK('Precision '!S379),I$3="N"),NA(),'Precision '!S379)</f>
        <v>#N/A</v>
      </c>
      <c r="AW377" s="209" t="e">
        <f>IF(OR(ISBLANK('Precision '!T379),J$3="N"),NA(),'Precision '!T379)</f>
        <v>#N/A</v>
      </c>
      <c r="AX377" s="209" t="e">
        <f>IF(OR(ISBLANK('Precision '!U379),K$3="N"),NA(),'Precision '!U379)</f>
        <v>#N/A</v>
      </c>
      <c r="AY377" s="209" t="e">
        <f>IF(OR(ISBLANK('Precision '!V379),L$3="N"),NA(),'Precision '!V379)</f>
        <v>#N/A</v>
      </c>
      <c r="AZ377" s="209" t="e">
        <f>IF(OR(ISBLANK('Precision '!W379),M$3="N"),NA(),'Precision '!W379)</f>
        <v>#N/A</v>
      </c>
      <c r="BA377" s="209" t="e">
        <f>IF(OR(ISBLANK('Precision '!X379),N$3="N"),NA(),'Precision '!X379)</f>
        <v>#N/A</v>
      </c>
      <c r="BB377" s="209" t="e">
        <f>IF(OR(ISBLANK('Precision '!Y379),O$3="N"),NA(),'Precision '!Y379)</f>
        <v>#N/A</v>
      </c>
      <c r="BC377" s="209" t="e">
        <f>IF(OR(ISBLANK('Precision '!Z379),P$3="N"),NA(),'Precision '!Z379)</f>
        <v>#N/A</v>
      </c>
      <c r="BD377" s="204"/>
      <c r="BE377" s="204"/>
      <c r="BF377" s="204"/>
      <c r="BG377" s="204"/>
      <c r="BH377" s="204"/>
    </row>
    <row r="378" spans="1:60" x14ac:dyDescent="0.2">
      <c r="A378" s="204"/>
      <c r="B378" s="204"/>
      <c r="C378" s="204" t="str">
        <f>IF(AND(ISNUMBER('Precision '!C380),E$2="Y"),'Precision '!C380,"")</f>
        <v/>
      </c>
      <c r="D378" s="204" t="str">
        <f>IF(AND(ISNUMBER('Precision '!D380),F$2="Y"),'Precision '!D380,"")</f>
        <v/>
      </c>
      <c r="E378" s="204" t="str">
        <f>IF(AND(ISNUMBER('Precision '!E380),G$2="Y"),'Precision '!E380,"")</f>
        <v/>
      </c>
      <c r="F378" s="204" t="str">
        <f>IF(AND(ISNUMBER('Precision '!F380),H$2="Y"),'Precision '!F380,"")</f>
        <v/>
      </c>
      <c r="G378" s="204" t="str">
        <f>IF(AND(ISNUMBER('Precision '!G380),I$2="Y"),'Precision '!G380,"")</f>
        <v/>
      </c>
      <c r="H378" s="204" t="str">
        <f>IF(AND(ISNUMBER('Precision '!H380),J$2="Y"),'Precision '!H380,"")</f>
        <v/>
      </c>
      <c r="I378" s="204" t="str">
        <f>IF(AND(ISNUMBER('Precision '!I380),K$2="Y"),'Precision '!I380,"")</f>
        <v/>
      </c>
      <c r="J378" s="204" t="str">
        <f>IF(AND(ISNUMBER('Precision '!J380),L$2="Y"),'Precision '!J380,"")</f>
        <v/>
      </c>
      <c r="K378" s="204" t="str">
        <f>IF(AND(ISNUMBER('Precision '!K380),M$2="Y"),'Precision '!K380,"")</f>
        <v/>
      </c>
      <c r="L378" s="204" t="str">
        <f>IF(AND(ISNUMBER('Precision '!L380),N$2="Y"),'Precision '!L380,"")</f>
        <v/>
      </c>
      <c r="M378" s="204" t="str">
        <f>IF(AND(ISNUMBER('Precision '!M380),O$2="Y"),'Precision '!M380,"")</f>
        <v/>
      </c>
      <c r="N378" s="204" t="str">
        <f>IF(AND(ISNUMBER('Precision '!N380),P$2="Y"),'Precision '!N380,"")</f>
        <v/>
      </c>
      <c r="O378" s="204" t="str">
        <f>IF(AND(ISNUMBER('Precision '!O380),E$3="Y"),'Precision '!O380,"")</f>
        <v/>
      </c>
      <c r="P378" s="204" t="str">
        <f>IF(AND(ISNUMBER('Precision '!P380),F$3="Y"),'Precision '!P380,"")</f>
        <v/>
      </c>
      <c r="Q378" s="204" t="str">
        <f>IF(AND(ISNUMBER('Precision '!Q380),G$3="Y"),'Precision '!Q380,"")</f>
        <v/>
      </c>
      <c r="R378" s="204" t="str">
        <f>IF(AND(ISNUMBER('Precision '!R380),H$3="Y"),'Precision '!R380,"")</f>
        <v/>
      </c>
      <c r="S378" s="204" t="str">
        <f>IF(AND(ISNUMBER('Precision '!S380),I$3="Y"),'Precision '!S380,"")</f>
        <v/>
      </c>
      <c r="T378" s="204" t="str">
        <f>IF(AND(ISNUMBER('Precision '!T380),J$3="Y"),'Precision '!T380,"")</f>
        <v/>
      </c>
      <c r="U378" s="204" t="str">
        <f>IF(AND(ISNUMBER('Precision '!U380),K$3="Y"),'Precision '!U380,"")</f>
        <v/>
      </c>
      <c r="V378" s="204" t="str">
        <f>IF(AND(ISNUMBER('Precision '!V380),L$3="Y"),'Precision '!V380,"")</f>
        <v/>
      </c>
      <c r="W378" s="204" t="str">
        <f>IF(AND(ISNUMBER('Precision '!W380),M$3="Y"),'Precision '!W380,"")</f>
        <v/>
      </c>
      <c r="X378" s="204" t="str">
        <f>IF(AND(ISNUMBER('Precision '!X380),N$3="Y"),'Precision '!X380,"")</f>
        <v/>
      </c>
      <c r="Y378" s="204" t="str">
        <f>IF(AND(ISNUMBER('Precision '!Y380),O$3="Y"),'Precision '!Y380,"")</f>
        <v/>
      </c>
      <c r="Z378" s="204" t="str">
        <f>IF(AND(ISNUMBER('Precision '!Z380),P$3="Y"),'Precision '!Z380,"")</f>
        <v/>
      </c>
      <c r="AA378" s="204"/>
      <c r="AB378" s="204"/>
      <c r="AC378" s="204"/>
      <c r="AD378" s="204"/>
      <c r="AE378" s="300">
        <v>342</v>
      </c>
      <c r="AF378" s="209" t="e">
        <f>IF(OR(ISBLANK('Precision '!C380),E$2="N"),NA(),'Precision '!C380)</f>
        <v>#N/A</v>
      </c>
      <c r="AG378" s="209" t="e">
        <f>IF(OR(ISBLANK('Precision '!D380),F$2="N"),NA(),'Precision '!D380)</f>
        <v>#N/A</v>
      </c>
      <c r="AH378" s="209" t="e">
        <f>IF(OR(ISBLANK('Precision '!E380),G$2="N"),NA(),'Precision '!E380)</f>
        <v>#N/A</v>
      </c>
      <c r="AI378" s="209" t="e">
        <f>IF(OR(ISBLANK('Precision '!F380),H$2="N"),NA(),'Precision '!F380)</f>
        <v>#N/A</v>
      </c>
      <c r="AJ378" s="209" t="e">
        <f>IF(OR(ISBLANK('Precision '!G380),I$2="N"),NA(),'Precision '!G380)</f>
        <v>#N/A</v>
      </c>
      <c r="AK378" s="209" t="e">
        <f>IF(OR(ISBLANK('Precision '!H380),J$2="N"),NA(),'Precision '!H380)</f>
        <v>#N/A</v>
      </c>
      <c r="AL378" s="209" t="e">
        <f>IF(OR(ISBLANK('Precision '!I380),K$2="N"),NA(),'Precision '!I380)</f>
        <v>#N/A</v>
      </c>
      <c r="AM378" s="209" t="e">
        <f>IF(OR(ISBLANK('Precision '!J380),L$2="N"),NA(),'Precision '!J380)</f>
        <v>#N/A</v>
      </c>
      <c r="AN378" s="209" t="e">
        <f>IF(OR(ISBLANK('Precision '!K380),M$2="N"),NA(),'Precision '!K380)</f>
        <v>#N/A</v>
      </c>
      <c r="AO378" s="209" t="e">
        <f>IF(OR(ISBLANK('Precision '!L380),N$2="N"),NA(),'Precision '!L380)</f>
        <v>#N/A</v>
      </c>
      <c r="AP378" s="209" t="e">
        <f>IF(OR(ISBLANK('Precision '!M380),O$2="N"),NA(),'Precision '!M380)</f>
        <v>#N/A</v>
      </c>
      <c r="AQ378" s="209" t="e">
        <f>IF(OR(ISBLANK('Precision '!N380),P$2="N"),NA(),'Precision '!N380)</f>
        <v>#N/A</v>
      </c>
      <c r="AR378" s="209" t="e">
        <f>IF(OR(ISBLANK('Precision '!O380),E$3="N"),NA(),'Precision '!O380)</f>
        <v>#N/A</v>
      </c>
      <c r="AS378" s="209" t="e">
        <f>IF(OR(ISBLANK('Precision '!P380),F$3="N"),NA(),'Precision '!P380)</f>
        <v>#N/A</v>
      </c>
      <c r="AT378" s="209" t="e">
        <f>IF(OR(ISBLANK('Precision '!Q380),G$3="N"),NA(),'Precision '!Q380)</f>
        <v>#N/A</v>
      </c>
      <c r="AU378" s="209" t="e">
        <f>IF(OR(ISBLANK('Precision '!R380),H$3="N"),NA(),'Precision '!R380)</f>
        <v>#N/A</v>
      </c>
      <c r="AV378" s="209" t="e">
        <f>IF(OR(ISBLANK('Precision '!S380),I$3="N"),NA(),'Precision '!S380)</f>
        <v>#N/A</v>
      </c>
      <c r="AW378" s="209" t="e">
        <f>IF(OR(ISBLANK('Precision '!T380),J$3="N"),NA(),'Precision '!T380)</f>
        <v>#N/A</v>
      </c>
      <c r="AX378" s="209" t="e">
        <f>IF(OR(ISBLANK('Precision '!U380),K$3="N"),NA(),'Precision '!U380)</f>
        <v>#N/A</v>
      </c>
      <c r="AY378" s="209" t="e">
        <f>IF(OR(ISBLANK('Precision '!V380),L$3="N"),NA(),'Precision '!V380)</f>
        <v>#N/A</v>
      </c>
      <c r="AZ378" s="209" t="e">
        <f>IF(OR(ISBLANK('Precision '!W380),M$3="N"),NA(),'Precision '!W380)</f>
        <v>#N/A</v>
      </c>
      <c r="BA378" s="209" t="e">
        <f>IF(OR(ISBLANK('Precision '!X380),N$3="N"),NA(),'Precision '!X380)</f>
        <v>#N/A</v>
      </c>
      <c r="BB378" s="209" t="e">
        <f>IF(OR(ISBLANK('Precision '!Y380),O$3="N"),NA(),'Precision '!Y380)</f>
        <v>#N/A</v>
      </c>
      <c r="BC378" s="209" t="e">
        <f>IF(OR(ISBLANK('Precision '!Z380),P$3="N"),NA(),'Precision '!Z380)</f>
        <v>#N/A</v>
      </c>
      <c r="BD378" s="204"/>
      <c r="BE378" s="204"/>
      <c r="BF378" s="204"/>
      <c r="BG378" s="204"/>
      <c r="BH378" s="204"/>
    </row>
    <row r="379" spans="1:60" x14ac:dyDescent="0.2">
      <c r="A379" s="204"/>
      <c r="B379" s="204"/>
      <c r="C379" s="204" t="str">
        <f>IF(AND(ISNUMBER('Precision '!C381),E$2="Y"),'Precision '!C381,"")</f>
        <v/>
      </c>
      <c r="D379" s="204" t="str">
        <f>IF(AND(ISNUMBER('Precision '!D381),F$2="Y"),'Precision '!D381,"")</f>
        <v/>
      </c>
      <c r="E379" s="204" t="str">
        <f>IF(AND(ISNUMBER('Precision '!E381),G$2="Y"),'Precision '!E381,"")</f>
        <v/>
      </c>
      <c r="F379" s="204" t="str">
        <f>IF(AND(ISNUMBER('Precision '!F381),H$2="Y"),'Precision '!F381,"")</f>
        <v/>
      </c>
      <c r="G379" s="204" t="str">
        <f>IF(AND(ISNUMBER('Precision '!G381),I$2="Y"),'Precision '!G381,"")</f>
        <v/>
      </c>
      <c r="H379" s="204" t="str">
        <f>IF(AND(ISNUMBER('Precision '!H381),J$2="Y"),'Precision '!H381,"")</f>
        <v/>
      </c>
      <c r="I379" s="204" t="str">
        <f>IF(AND(ISNUMBER('Precision '!I381),K$2="Y"),'Precision '!I381,"")</f>
        <v/>
      </c>
      <c r="J379" s="204" t="str">
        <f>IF(AND(ISNUMBER('Precision '!J381),L$2="Y"),'Precision '!J381,"")</f>
        <v/>
      </c>
      <c r="K379" s="204" t="str">
        <f>IF(AND(ISNUMBER('Precision '!K381),M$2="Y"),'Precision '!K381,"")</f>
        <v/>
      </c>
      <c r="L379" s="204" t="str">
        <f>IF(AND(ISNUMBER('Precision '!L381),N$2="Y"),'Precision '!L381,"")</f>
        <v/>
      </c>
      <c r="M379" s="204" t="str">
        <f>IF(AND(ISNUMBER('Precision '!M381),O$2="Y"),'Precision '!M381,"")</f>
        <v/>
      </c>
      <c r="N379" s="204" t="str">
        <f>IF(AND(ISNUMBER('Precision '!N381),P$2="Y"),'Precision '!N381,"")</f>
        <v/>
      </c>
      <c r="O379" s="204" t="str">
        <f>IF(AND(ISNUMBER('Precision '!O381),E$3="Y"),'Precision '!O381,"")</f>
        <v/>
      </c>
      <c r="P379" s="204" t="str">
        <f>IF(AND(ISNUMBER('Precision '!P381),F$3="Y"),'Precision '!P381,"")</f>
        <v/>
      </c>
      <c r="Q379" s="204" t="str">
        <f>IF(AND(ISNUMBER('Precision '!Q381),G$3="Y"),'Precision '!Q381,"")</f>
        <v/>
      </c>
      <c r="R379" s="204" t="str">
        <f>IF(AND(ISNUMBER('Precision '!R381),H$3="Y"),'Precision '!R381,"")</f>
        <v/>
      </c>
      <c r="S379" s="204" t="str">
        <f>IF(AND(ISNUMBER('Precision '!S381),I$3="Y"),'Precision '!S381,"")</f>
        <v/>
      </c>
      <c r="T379" s="204" t="str">
        <f>IF(AND(ISNUMBER('Precision '!T381),J$3="Y"),'Precision '!T381,"")</f>
        <v/>
      </c>
      <c r="U379" s="204" t="str">
        <f>IF(AND(ISNUMBER('Precision '!U381),K$3="Y"),'Precision '!U381,"")</f>
        <v/>
      </c>
      <c r="V379" s="204" t="str">
        <f>IF(AND(ISNUMBER('Precision '!V381),L$3="Y"),'Precision '!V381,"")</f>
        <v/>
      </c>
      <c r="W379" s="204" t="str">
        <f>IF(AND(ISNUMBER('Precision '!W381),M$3="Y"),'Precision '!W381,"")</f>
        <v/>
      </c>
      <c r="X379" s="204" t="str">
        <f>IF(AND(ISNUMBER('Precision '!X381),N$3="Y"),'Precision '!X381,"")</f>
        <v/>
      </c>
      <c r="Y379" s="204" t="str">
        <f>IF(AND(ISNUMBER('Precision '!Y381),O$3="Y"),'Precision '!Y381,"")</f>
        <v/>
      </c>
      <c r="Z379" s="204" t="str">
        <f>IF(AND(ISNUMBER('Precision '!Z381),P$3="Y"),'Precision '!Z381,"")</f>
        <v/>
      </c>
      <c r="AA379" s="204"/>
      <c r="AB379" s="204"/>
      <c r="AC379" s="204"/>
      <c r="AD379" s="204"/>
      <c r="AE379" s="300">
        <v>343</v>
      </c>
      <c r="AF379" s="209" t="e">
        <f>IF(OR(ISBLANK('Precision '!C381),E$2="N"),NA(),'Precision '!C381)</f>
        <v>#N/A</v>
      </c>
      <c r="AG379" s="209" t="e">
        <f>IF(OR(ISBLANK('Precision '!D381),F$2="N"),NA(),'Precision '!D381)</f>
        <v>#N/A</v>
      </c>
      <c r="AH379" s="209" t="e">
        <f>IF(OR(ISBLANK('Precision '!E381),G$2="N"),NA(),'Precision '!E381)</f>
        <v>#N/A</v>
      </c>
      <c r="AI379" s="209" t="e">
        <f>IF(OR(ISBLANK('Precision '!F381),H$2="N"),NA(),'Precision '!F381)</f>
        <v>#N/A</v>
      </c>
      <c r="AJ379" s="209" t="e">
        <f>IF(OR(ISBLANK('Precision '!G381),I$2="N"),NA(),'Precision '!G381)</f>
        <v>#N/A</v>
      </c>
      <c r="AK379" s="209" t="e">
        <f>IF(OR(ISBLANK('Precision '!H381),J$2="N"),NA(),'Precision '!H381)</f>
        <v>#N/A</v>
      </c>
      <c r="AL379" s="209" t="e">
        <f>IF(OR(ISBLANK('Precision '!I381),K$2="N"),NA(),'Precision '!I381)</f>
        <v>#N/A</v>
      </c>
      <c r="AM379" s="209" t="e">
        <f>IF(OR(ISBLANK('Precision '!J381),L$2="N"),NA(),'Precision '!J381)</f>
        <v>#N/A</v>
      </c>
      <c r="AN379" s="209" t="e">
        <f>IF(OR(ISBLANK('Precision '!K381),M$2="N"),NA(),'Precision '!K381)</f>
        <v>#N/A</v>
      </c>
      <c r="AO379" s="209" t="e">
        <f>IF(OR(ISBLANK('Precision '!L381),N$2="N"),NA(),'Precision '!L381)</f>
        <v>#N/A</v>
      </c>
      <c r="AP379" s="209" t="e">
        <f>IF(OR(ISBLANK('Precision '!M381),O$2="N"),NA(),'Precision '!M381)</f>
        <v>#N/A</v>
      </c>
      <c r="AQ379" s="209" t="e">
        <f>IF(OR(ISBLANK('Precision '!N381),P$2="N"),NA(),'Precision '!N381)</f>
        <v>#N/A</v>
      </c>
      <c r="AR379" s="209" t="e">
        <f>IF(OR(ISBLANK('Precision '!O381),E$3="N"),NA(),'Precision '!O381)</f>
        <v>#N/A</v>
      </c>
      <c r="AS379" s="209" t="e">
        <f>IF(OR(ISBLANK('Precision '!P381),F$3="N"),NA(),'Precision '!P381)</f>
        <v>#N/A</v>
      </c>
      <c r="AT379" s="209" t="e">
        <f>IF(OR(ISBLANK('Precision '!Q381),G$3="N"),NA(),'Precision '!Q381)</f>
        <v>#N/A</v>
      </c>
      <c r="AU379" s="209" t="e">
        <f>IF(OR(ISBLANK('Precision '!R381),H$3="N"),NA(),'Precision '!R381)</f>
        <v>#N/A</v>
      </c>
      <c r="AV379" s="209" t="e">
        <f>IF(OR(ISBLANK('Precision '!S381),I$3="N"),NA(),'Precision '!S381)</f>
        <v>#N/A</v>
      </c>
      <c r="AW379" s="209" t="e">
        <f>IF(OR(ISBLANK('Precision '!T381),J$3="N"),NA(),'Precision '!T381)</f>
        <v>#N/A</v>
      </c>
      <c r="AX379" s="209" t="e">
        <f>IF(OR(ISBLANK('Precision '!U381),K$3="N"),NA(),'Precision '!U381)</f>
        <v>#N/A</v>
      </c>
      <c r="AY379" s="209" t="e">
        <f>IF(OR(ISBLANK('Precision '!V381),L$3="N"),NA(),'Precision '!V381)</f>
        <v>#N/A</v>
      </c>
      <c r="AZ379" s="209" t="e">
        <f>IF(OR(ISBLANK('Precision '!W381),M$3="N"),NA(),'Precision '!W381)</f>
        <v>#N/A</v>
      </c>
      <c r="BA379" s="209" t="e">
        <f>IF(OR(ISBLANK('Precision '!X381),N$3="N"),NA(),'Precision '!X381)</f>
        <v>#N/A</v>
      </c>
      <c r="BB379" s="209" t="e">
        <f>IF(OR(ISBLANK('Precision '!Y381),O$3="N"),NA(),'Precision '!Y381)</f>
        <v>#N/A</v>
      </c>
      <c r="BC379" s="209" t="e">
        <f>IF(OR(ISBLANK('Precision '!Z381),P$3="N"),NA(),'Precision '!Z381)</f>
        <v>#N/A</v>
      </c>
      <c r="BD379" s="204"/>
      <c r="BE379" s="204"/>
      <c r="BF379" s="204"/>
      <c r="BG379" s="204"/>
      <c r="BH379" s="204"/>
    </row>
    <row r="380" spans="1:60" x14ac:dyDescent="0.2">
      <c r="A380" s="204"/>
      <c r="B380" s="204"/>
      <c r="C380" s="204" t="str">
        <f>IF(AND(ISNUMBER('Precision '!C382),E$2="Y"),'Precision '!C382,"")</f>
        <v/>
      </c>
      <c r="D380" s="204" t="str">
        <f>IF(AND(ISNUMBER('Precision '!D382),F$2="Y"),'Precision '!D382,"")</f>
        <v/>
      </c>
      <c r="E380" s="204" t="str">
        <f>IF(AND(ISNUMBER('Precision '!E382),G$2="Y"),'Precision '!E382,"")</f>
        <v/>
      </c>
      <c r="F380" s="204" t="str">
        <f>IF(AND(ISNUMBER('Precision '!F382),H$2="Y"),'Precision '!F382,"")</f>
        <v/>
      </c>
      <c r="G380" s="204" t="str">
        <f>IF(AND(ISNUMBER('Precision '!G382),I$2="Y"),'Precision '!G382,"")</f>
        <v/>
      </c>
      <c r="H380" s="204" t="str">
        <f>IF(AND(ISNUMBER('Precision '!H382),J$2="Y"),'Precision '!H382,"")</f>
        <v/>
      </c>
      <c r="I380" s="204" t="str">
        <f>IF(AND(ISNUMBER('Precision '!I382),K$2="Y"),'Precision '!I382,"")</f>
        <v/>
      </c>
      <c r="J380" s="204" t="str">
        <f>IF(AND(ISNUMBER('Precision '!J382),L$2="Y"),'Precision '!J382,"")</f>
        <v/>
      </c>
      <c r="K380" s="204" t="str">
        <f>IF(AND(ISNUMBER('Precision '!K382),M$2="Y"),'Precision '!K382,"")</f>
        <v/>
      </c>
      <c r="L380" s="204" t="str">
        <f>IF(AND(ISNUMBER('Precision '!L382),N$2="Y"),'Precision '!L382,"")</f>
        <v/>
      </c>
      <c r="M380" s="204" t="str">
        <f>IF(AND(ISNUMBER('Precision '!M382),O$2="Y"),'Precision '!M382,"")</f>
        <v/>
      </c>
      <c r="N380" s="204" t="str">
        <f>IF(AND(ISNUMBER('Precision '!N382),P$2="Y"),'Precision '!N382,"")</f>
        <v/>
      </c>
      <c r="O380" s="204" t="str">
        <f>IF(AND(ISNUMBER('Precision '!O382),E$3="Y"),'Precision '!O382,"")</f>
        <v/>
      </c>
      <c r="P380" s="204" t="str">
        <f>IF(AND(ISNUMBER('Precision '!P382),F$3="Y"),'Precision '!P382,"")</f>
        <v/>
      </c>
      <c r="Q380" s="204" t="str">
        <f>IF(AND(ISNUMBER('Precision '!Q382),G$3="Y"),'Precision '!Q382,"")</f>
        <v/>
      </c>
      <c r="R380" s="204" t="str">
        <f>IF(AND(ISNUMBER('Precision '!R382),H$3="Y"),'Precision '!R382,"")</f>
        <v/>
      </c>
      <c r="S380" s="204" t="str">
        <f>IF(AND(ISNUMBER('Precision '!S382),I$3="Y"),'Precision '!S382,"")</f>
        <v/>
      </c>
      <c r="T380" s="204" t="str">
        <f>IF(AND(ISNUMBER('Precision '!T382),J$3="Y"),'Precision '!T382,"")</f>
        <v/>
      </c>
      <c r="U380" s="204" t="str">
        <f>IF(AND(ISNUMBER('Precision '!U382),K$3="Y"),'Precision '!U382,"")</f>
        <v/>
      </c>
      <c r="V380" s="204" t="str">
        <f>IF(AND(ISNUMBER('Precision '!V382),L$3="Y"),'Precision '!V382,"")</f>
        <v/>
      </c>
      <c r="W380" s="204" t="str">
        <f>IF(AND(ISNUMBER('Precision '!W382),M$3="Y"),'Precision '!W382,"")</f>
        <v/>
      </c>
      <c r="X380" s="204" t="str">
        <f>IF(AND(ISNUMBER('Precision '!X382),N$3="Y"),'Precision '!X382,"")</f>
        <v/>
      </c>
      <c r="Y380" s="204" t="str">
        <f>IF(AND(ISNUMBER('Precision '!Y382),O$3="Y"),'Precision '!Y382,"")</f>
        <v/>
      </c>
      <c r="Z380" s="204" t="str">
        <f>IF(AND(ISNUMBER('Precision '!Z382),P$3="Y"),'Precision '!Z382,"")</f>
        <v/>
      </c>
      <c r="AA380" s="204"/>
      <c r="AB380" s="204"/>
      <c r="AC380" s="204"/>
      <c r="AD380" s="204"/>
      <c r="AE380" s="300">
        <v>344</v>
      </c>
      <c r="AF380" s="209" t="e">
        <f>IF(OR(ISBLANK('Precision '!C382),E$2="N"),NA(),'Precision '!C382)</f>
        <v>#N/A</v>
      </c>
      <c r="AG380" s="209" t="e">
        <f>IF(OR(ISBLANK('Precision '!D382),F$2="N"),NA(),'Precision '!D382)</f>
        <v>#N/A</v>
      </c>
      <c r="AH380" s="209" t="e">
        <f>IF(OR(ISBLANK('Precision '!E382),G$2="N"),NA(),'Precision '!E382)</f>
        <v>#N/A</v>
      </c>
      <c r="AI380" s="209" t="e">
        <f>IF(OR(ISBLANK('Precision '!F382),H$2="N"),NA(),'Precision '!F382)</f>
        <v>#N/A</v>
      </c>
      <c r="AJ380" s="209" t="e">
        <f>IF(OR(ISBLANK('Precision '!G382),I$2="N"),NA(),'Precision '!G382)</f>
        <v>#N/A</v>
      </c>
      <c r="AK380" s="209" t="e">
        <f>IF(OR(ISBLANK('Precision '!H382),J$2="N"),NA(),'Precision '!H382)</f>
        <v>#N/A</v>
      </c>
      <c r="AL380" s="209" t="e">
        <f>IF(OR(ISBLANK('Precision '!I382),K$2="N"),NA(),'Precision '!I382)</f>
        <v>#N/A</v>
      </c>
      <c r="AM380" s="209" t="e">
        <f>IF(OR(ISBLANK('Precision '!J382),L$2="N"),NA(),'Precision '!J382)</f>
        <v>#N/A</v>
      </c>
      <c r="AN380" s="209" t="e">
        <f>IF(OR(ISBLANK('Precision '!K382),M$2="N"),NA(),'Precision '!K382)</f>
        <v>#N/A</v>
      </c>
      <c r="AO380" s="209" t="e">
        <f>IF(OR(ISBLANK('Precision '!L382),N$2="N"),NA(),'Precision '!L382)</f>
        <v>#N/A</v>
      </c>
      <c r="AP380" s="209" t="e">
        <f>IF(OR(ISBLANK('Precision '!M382),O$2="N"),NA(),'Precision '!M382)</f>
        <v>#N/A</v>
      </c>
      <c r="AQ380" s="209" t="e">
        <f>IF(OR(ISBLANK('Precision '!N382),P$2="N"),NA(),'Precision '!N382)</f>
        <v>#N/A</v>
      </c>
      <c r="AR380" s="209" t="e">
        <f>IF(OR(ISBLANK('Precision '!O382),E$3="N"),NA(),'Precision '!O382)</f>
        <v>#N/A</v>
      </c>
      <c r="AS380" s="209" t="e">
        <f>IF(OR(ISBLANK('Precision '!P382),F$3="N"),NA(),'Precision '!P382)</f>
        <v>#N/A</v>
      </c>
      <c r="AT380" s="209" t="e">
        <f>IF(OR(ISBLANK('Precision '!Q382),G$3="N"),NA(),'Precision '!Q382)</f>
        <v>#N/A</v>
      </c>
      <c r="AU380" s="209" t="e">
        <f>IF(OR(ISBLANK('Precision '!R382),H$3="N"),NA(),'Precision '!R382)</f>
        <v>#N/A</v>
      </c>
      <c r="AV380" s="209" t="e">
        <f>IF(OR(ISBLANK('Precision '!S382),I$3="N"),NA(),'Precision '!S382)</f>
        <v>#N/A</v>
      </c>
      <c r="AW380" s="209" t="e">
        <f>IF(OR(ISBLANK('Precision '!T382),J$3="N"),NA(),'Precision '!T382)</f>
        <v>#N/A</v>
      </c>
      <c r="AX380" s="209" t="e">
        <f>IF(OR(ISBLANK('Precision '!U382),K$3="N"),NA(),'Precision '!U382)</f>
        <v>#N/A</v>
      </c>
      <c r="AY380" s="209" t="e">
        <f>IF(OR(ISBLANK('Precision '!V382),L$3="N"),NA(),'Precision '!V382)</f>
        <v>#N/A</v>
      </c>
      <c r="AZ380" s="209" t="e">
        <f>IF(OR(ISBLANK('Precision '!W382),M$3="N"),NA(),'Precision '!W382)</f>
        <v>#N/A</v>
      </c>
      <c r="BA380" s="209" t="e">
        <f>IF(OR(ISBLANK('Precision '!X382),N$3="N"),NA(),'Precision '!X382)</f>
        <v>#N/A</v>
      </c>
      <c r="BB380" s="209" t="e">
        <f>IF(OR(ISBLANK('Precision '!Y382),O$3="N"),NA(),'Precision '!Y382)</f>
        <v>#N/A</v>
      </c>
      <c r="BC380" s="209" t="e">
        <f>IF(OR(ISBLANK('Precision '!Z382),P$3="N"),NA(),'Precision '!Z382)</f>
        <v>#N/A</v>
      </c>
      <c r="BD380" s="204"/>
      <c r="BE380" s="204"/>
      <c r="BF380" s="204"/>
      <c r="BG380" s="204"/>
      <c r="BH380" s="204"/>
    </row>
    <row r="381" spans="1:60" x14ac:dyDescent="0.2">
      <c r="A381" s="204"/>
      <c r="B381" s="204"/>
      <c r="C381" s="204" t="str">
        <f>IF(AND(ISNUMBER('Precision '!C383),E$2="Y"),'Precision '!C383,"")</f>
        <v/>
      </c>
      <c r="D381" s="204" t="str">
        <f>IF(AND(ISNUMBER('Precision '!D383),F$2="Y"),'Precision '!D383,"")</f>
        <v/>
      </c>
      <c r="E381" s="204" t="str">
        <f>IF(AND(ISNUMBER('Precision '!E383),G$2="Y"),'Precision '!E383,"")</f>
        <v/>
      </c>
      <c r="F381" s="204" t="str">
        <f>IF(AND(ISNUMBER('Precision '!F383),H$2="Y"),'Precision '!F383,"")</f>
        <v/>
      </c>
      <c r="G381" s="204" t="str">
        <f>IF(AND(ISNUMBER('Precision '!G383),I$2="Y"),'Precision '!G383,"")</f>
        <v/>
      </c>
      <c r="H381" s="204" t="str">
        <f>IF(AND(ISNUMBER('Precision '!H383),J$2="Y"),'Precision '!H383,"")</f>
        <v/>
      </c>
      <c r="I381" s="204" t="str">
        <f>IF(AND(ISNUMBER('Precision '!I383),K$2="Y"),'Precision '!I383,"")</f>
        <v/>
      </c>
      <c r="J381" s="204" t="str">
        <f>IF(AND(ISNUMBER('Precision '!J383),L$2="Y"),'Precision '!J383,"")</f>
        <v/>
      </c>
      <c r="K381" s="204" t="str">
        <f>IF(AND(ISNUMBER('Precision '!K383),M$2="Y"),'Precision '!K383,"")</f>
        <v/>
      </c>
      <c r="L381" s="204" t="str">
        <f>IF(AND(ISNUMBER('Precision '!L383),N$2="Y"),'Precision '!L383,"")</f>
        <v/>
      </c>
      <c r="M381" s="204" t="str">
        <f>IF(AND(ISNUMBER('Precision '!M383),O$2="Y"),'Precision '!M383,"")</f>
        <v/>
      </c>
      <c r="N381" s="204" t="str">
        <f>IF(AND(ISNUMBER('Precision '!N383),P$2="Y"),'Precision '!N383,"")</f>
        <v/>
      </c>
      <c r="O381" s="204" t="str">
        <f>IF(AND(ISNUMBER('Precision '!O383),E$3="Y"),'Precision '!O383,"")</f>
        <v/>
      </c>
      <c r="P381" s="204" t="str">
        <f>IF(AND(ISNUMBER('Precision '!P383),F$3="Y"),'Precision '!P383,"")</f>
        <v/>
      </c>
      <c r="Q381" s="204" t="str">
        <f>IF(AND(ISNUMBER('Precision '!Q383),G$3="Y"),'Precision '!Q383,"")</f>
        <v/>
      </c>
      <c r="R381" s="204" t="str">
        <f>IF(AND(ISNUMBER('Precision '!R383),H$3="Y"),'Precision '!R383,"")</f>
        <v/>
      </c>
      <c r="S381" s="204" t="str">
        <f>IF(AND(ISNUMBER('Precision '!S383),I$3="Y"),'Precision '!S383,"")</f>
        <v/>
      </c>
      <c r="T381" s="204" t="str">
        <f>IF(AND(ISNUMBER('Precision '!T383),J$3="Y"),'Precision '!T383,"")</f>
        <v/>
      </c>
      <c r="U381" s="204" t="str">
        <f>IF(AND(ISNUMBER('Precision '!U383),K$3="Y"),'Precision '!U383,"")</f>
        <v/>
      </c>
      <c r="V381" s="204" t="str">
        <f>IF(AND(ISNUMBER('Precision '!V383),L$3="Y"),'Precision '!V383,"")</f>
        <v/>
      </c>
      <c r="W381" s="204" t="str">
        <f>IF(AND(ISNUMBER('Precision '!W383),M$3="Y"),'Precision '!W383,"")</f>
        <v/>
      </c>
      <c r="X381" s="204" t="str">
        <f>IF(AND(ISNUMBER('Precision '!X383),N$3="Y"),'Precision '!X383,"")</f>
        <v/>
      </c>
      <c r="Y381" s="204" t="str">
        <f>IF(AND(ISNUMBER('Precision '!Y383),O$3="Y"),'Precision '!Y383,"")</f>
        <v/>
      </c>
      <c r="Z381" s="204" t="str">
        <f>IF(AND(ISNUMBER('Precision '!Z383),P$3="Y"),'Precision '!Z383,"")</f>
        <v/>
      </c>
      <c r="AA381" s="204"/>
      <c r="AB381" s="204"/>
      <c r="AC381" s="204"/>
      <c r="AD381" s="204"/>
      <c r="AE381" s="300">
        <v>345</v>
      </c>
      <c r="AF381" s="209" t="e">
        <f>IF(OR(ISBLANK('Precision '!C383),E$2="N"),NA(),'Precision '!C383)</f>
        <v>#N/A</v>
      </c>
      <c r="AG381" s="209" t="e">
        <f>IF(OR(ISBLANK('Precision '!D383),F$2="N"),NA(),'Precision '!D383)</f>
        <v>#N/A</v>
      </c>
      <c r="AH381" s="209" t="e">
        <f>IF(OR(ISBLANK('Precision '!E383),G$2="N"),NA(),'Precision '!E383)</f>
        <v>#N/A</v>
      </c>
      <c r="AI381" s="209" t="e">
        <f>IF(OR(ISBLANK('Precision '!F383),H$2="N"),NA(),'Precision '!F383)</f>
        <v>#N/A</v>
      </c>
      <c r="AJ381" s="209" t="e">
        <f>IF(OR(ISBLANK('Precision '!G383),I$2="N"),NA(),'Precision '!G383)</f>
        <v>#N/A</v>
      </c>
      <c r="AK381" s="209" t="e">
        <f>IF(OR(ISBLANK('Precision '!H383),J$2="N"),NA(),'Precision '!H383)</f>
        <v>#N/A</v>
      </c>
      <c r="AL381" s="209" t="e">
        <f>IF(OR(ISBLANK('Precision '!I383),K$2="N"),NA(),'Precision '!I383)</f>
        <v>#N/A</v>
      </c>
      <c r="AM381" s="209" t="e">
        <f>IF(OR(ISBLANK('Precision '!J383),L$2="N"),NA(),'Precision '!J383)</f>
        <v>#N/A</v>
      </c>
      <c r="AN381" s="209" t="e">
        <f>IF(OR(ISBLANK('Precision '!K383),M$2="N"),NA(),'Precision '!K383)</f>
        <v>#N/A</v>
      </c>
      <c r="AO381" s="209" t="e">
        <f>IF(OR(ISBLANK('Precision '!L383),N$2="N"),NA(),'Precision '!L383)</f>
        <v>#N/A</v>
      </c>
      <c r="AP381" s="209" t="e">
        <f>IF(OR(ISBLANK('Precision '!M383),O$2="N"),NA(),'Precision '!M383)</f>
        <v>#N/A</v>
      </c>
      <c r="AQ381" s="209" t="e">
        <f>IF(OR(ISBLANK('Precision '!N383),P$2="N"),NA(),'Precision '!N383)</f>
        <v>#N/A</v>
      </c>
      <c r="AR381" s="209" t="e">
        <f>IF(OR(ISBLANK('Precision '!O383),E$3="N"),NA(),'Precision '!O383)</f>
        <v>#N/A</v>
      </c>
      <c r="AS381" s="209" t="e">
        <f>IF(OR(ISBLANK('Precision '!P383),F$3="N"),NA(),'Precision '!P383)</f>
        <v>#N/A</v>
      </c>
      <c r="AT381" s="209" t="e">
        <f>IF(OR(ISBLANK('Precision '!Q383),G$3="N"),NA(),'Precision '!Q383)</f>
        <v>#N/A</v>
      </c>
      <c r="AU381" s="209" t="e">
        <f>IF(OR(ISBLANK('Precision '!R383),H$3="N"),NA(),'Precision '!R383)</f>
        <v>#N/A</v>
      </c>
      <c r="AV381" s="209" t="e">
        <f>IF(OR(ISBLANK('Precision '!S383),I$3="N"),NA(),'Precision '!S383)</f>
        <v>#N/A</v>
      </c>
      <c r="AW381" s="209" t="e">
        <f>IF(OR(ISBLANK('Precision '!T383),J$3="N"),NA(),'Precision '!T383)</f>
        <v>#N/A</v>
      </c>
      <c r="AX381" s="209" t="e">
        <f>IF(OR(ISBLANK('Precision '!U383),K$3="N"),NA(),'Precision '!U383)</f>
        <v>#N/A</v>
      </c>
      <c r="AY381" s="209" t="e">
        <f>IF(OR(ISBLANK('Precision '!V383),L$3="N"),NA(),'Precision '!V383)</f>
        <v>#N/A</v>
      </c>
      <c r="AZ381" s="209" t="e">
        <f>IF(OR(ISBLANK('Precision '!W383),M$3="N"),NA(),'Precision '!W383)</f>
        <v>#N/A</v>
      </c>
      <c r="BA381" s="209" t="e">
        <f>IF(OR(ISBLANK('Precision '!X383),N$3="N"),NA(),'Precision '!X383)</f>
        <v>#N/A</v>
      </c>
      <c r="BB381" s="209" t="e">
        <f>IF(OR(ISBLANK('Precision '!Y383),O$3="N"),NA(),'Precision '!Y383)</f>
        <v>#N/A</v>
      </c>
      <c r="BC381" s="209" t="e">
        <f>IF(OR(ISBLANK('Precision '!Z383),P$3="N"),NA(),'Precision '!Z383)</f>
        <v>#N/A</v>
      </c>
      <c r="BD381" s="204"/>
      <c r="BE381" s="204"/>
      <c r="BF381" s="204"/>
      <c r="BG381" s="204"/>
      <c r="BH381" s="204"/>
    </row>
    <row r="382" spans="1:60" x14ac:dyDescent="0.2">
      <c r="A382" s="204"/>
      <c r="B382" s="204"/>
      <c r="C382" s="204" t="str">
        <f>IF(AND(ISNUMBER('Precision '!C384),E$2="Y"),'Precision '!C384,"")</f>
        <v/>
      </c>
      <c r="D382" s="204" t="str">
        <f>IF(AND(ISNUMBER('Precision '!D384),F$2="Y"),'Precision '!D384,"")</f>
        <v/>
      </c>
      <c r="E382" s="204" t="str">
        <f>IF(AND(ISNUMBER('Precision '!E384),G$2="Y"),'Precision '!E384,"")</f>
        <v/>
      </c>
      <c r="F382" s="204" t="str">
        <f>IF(AND(ISNUMBER('Precision '!F384),H$2="Y"),'Precision '!F384,"")</f>
        <v/>
      </c>
      <c r="G382" s="204" t="str">
        <f>IF(AND(ISNUMBER('Precision '!G384),I$2="Y"),'Precision '!G384,"")</f>
        <v/>
      </c>
      <c r="H382" s="204" t="str">
        <f>IF(AND(ISNUMBER('Precision '!H384),J$2="Y"),'Precision '!H384,"")</f>
        <v/>
      </c>
      <c r="I382" s="204" t="str">
        <f>IF(AND(ISNUMBER('Precision '!I384),K$2="Y"),'Precision '!I384,"")</f>
        <v/>
      </c>
      <c r="J382" s="204" t="str">
        <f>IF(AND(ISNUMBER('Precision '!J384),L$2="Y"),'Precision '!J384,"")</f>
        <v/>
      </c>
      <c r="K382" s="204" t="str">
        <f>IF(AND(ISNUMBER('Precision '!K384),M$2="Y"),'Precision '!K384,"")</f>
        <v/>
      </c>
      <c r="L382" s="204" t="str">
        <f>IF(AND(ISNUMBER('Precision '!L384),N$2="Y"),'Precision '!L384,"")</f>
        <v/>
      </c>
      <c r="M382" s="204" t="str">
        <f>IF(AND(ISNUMBER('Precision '!M384),O$2="Y"),'Precision '!M384,"")</f>
        <v/>
      </c>
      <c r="N382" s="204" t="str">
        <f>IF(AND(ISNUMBER('Precision '!N384),P$2="Y"),'Precision '!N384,"")</f>
        <v/>
      </c>
      <c r="O382" s="204" t="str">
        <f>IF(AND(ISNUMBER('Precision '!O384),E$3="Y"),'Precision '!O384,"")</f>
        <v/>
      </c>
      <c r="P382" s="204" t="str">
        <f>IF(AND(ISNUMBER('Precision '!P384),F$3="Y"),'Precision '!P384,"")</f>
        <v/>
      </c>
      <c r="Q382" s="204" t="str">
        <f>IF(AND(ISNUMBER('Precision '!Q384),G$3="Y"),'Precision '!Q384,"")</f>
        <v/>
      </c>
      <c r="R382" s="204" t="str">
        <f>IF(AND(ISNUMBER('Precision '!R384),H$3="Y"),'Precision '!R384,"")</f>
        <v/>
      </c>
      <c r="S382" s="204" t="str">
        <f>IF(AND(ISNUMBER('Precision '!S384),I$3="Y"),'Precision '!S384,"")</f>
        <v/>
      </c>
      <c r="T382" s="204" t="str">
        <f>IF(AND(ISNUMBER('Precision '!T384),J$3="Y"),'Precision '!T384,"")</f>
        <v/>
      </c>
      <c r="U382" s="204" t="str">
        <f>IF(AND(ISNUMBER('Precision '!U384),K$3="Y"),'Precision '!U384,"")</f>
        <v/>
      </c>
      <c r="V382" s="204" t="str">
        <f>IF(AND(ISNUMBER('Precision '!V384),L$3="Y"),'Precision '!V384,"")</f>
        <v/>
      </c>
      <c r="W382" s="204" t="str">
        <f>IF(AND(ISNUMBER('Precision '!W384),M$3="Y"),'Precision '!W384,"")</f>
        <v/>
      </c>
      <c r="X382" s="204" t="str">
        <f>IF(AND(ISNUMBER('Precision '!X384),N$3="Y"),'Precision '!X384,"")</f>
        <v/>
      </c>
      <c r="Y382" s="204" t="str">
        <f>IF(AND(ISNUMBER('Precision '!Y384),O$3="Y"),'Precision '!Y384,"")</f>
        <v/>
      </c>
      <c r="Z382" s="204" t="str">
        <f>IF(AND(ISNUMBER('Precision '!Z384),P$3="Y"),'Precision '!Z384,"")</f>
        <v/>
      </c>
      <c r="AA382" s="204"/>
      <c r="AB382" s="204"/>
      <c r="AC382" s="204"/>
      <c r="AD382" s="204"/>
      <c r="AE382" s="300">
        <v>346</v>
      </c>
      <c r="AF382" s="209" t="e">
        <f>IF(OR(ISBLANK('Precision '!C384),E$2="N"),NA(),'Precision '!C384)</f>
        <v>#N/A</v>
      </c>
      <c r="AG382" s="209" t="e">
        <f>IF(OR(ISBLANK('Precision '!D384),F$2="N"),NA(),'Precision '!D384)</f>
        <v>#N/A</v>
      </c>
      <c r="AH382" s="209" t="e">
        <f>IF(OR(ISBLANK('Precision '!E384),G$2="N"),NA(),'Precision '!E384)</f>
        <v>#N/A</v>
      </c>
      <c r="AI382" s="209" t="e">
        <f>IF(OR(ISBLANK('Precision '!F384),H$2="N"),NA(),'Precision '!F384)</f>
        <v>#N/A</v>
      </c>
      <c r="AJ382" s="209" t="e">
        <f>IF(OR(ISBLANK('Precision '!G384),I$2="N"),NA(),'Precision '!G384)</f>
        <v>#N/A</v>
      </c>
      <c r="AK382" s="209" t="e">
        <f>IF(OR(ISBLANK('Precision '!H384),J$2="N"),NA(),'Precision '!H384)</f>
        <v>#N/A</v>
      </c>
      <c r="AL382" s="209" t="e">
        <f>IF(OR(ISBLANK('Precision '!I384),K$2="N"),NA(),'Precision '!I384)</f>
        <v>#N/A</v>
      </c>
      <c r="AM382" s="209" t="e">
        <f>IF(OR(ISBLANK('Precision '!J384),L$2="N"),NA(),'Precision '!J384)</f>
        <v>#N/A</v>
      </c>
      <c r="AN382" s="209" t="e">
        <f>IF(OR(ISBLANK('Precision '!K384),M$2="N"),NA(),'Precision '!K384)</f>
        <v>#N/A</v>
      </c>
      <c r="AO382" s="209" t="e">
        <f>IF(OR(ISBLANK('Precision '!L384),N$2="N"),NA(),'Precision '!L384)</f>
        <v>#N/A</v>
      </c>
      <c r="AP382" s="209" t="e">
        <f>IF(OR(ISBLANK('Precision '!M384),O$2="N"),NA(),'Precision '!M384)</f>
        <v>#N/A</v>
      </c>
      <c r="AQ382" s="209" t="e">
        <f>IF(OR(ISBLANK('Precision '!N384),P$2="N"),NA(),'Precision '!N384)</f>
        <v>#N/A</v>
      </c>
      <c r="AR382" s="209" t="e">
        <f>IF(OR(ISBLANK('Precision '!O384),E$3="N"),NA(),'Precision '!O384)</f>
        <v>#N/A</v>
      </c>
      <c r="AS382" s="209" t="e">
        <f>IF(OR(ISBLANK('Precision '!P384),F$3="N"),NA(),'Precision '!P384)</f>
        <v>#N/A</v>
      </c>
      <c r="AT382" s="209" t="e">
        <f>IF(OR(ISBLANK('Precision '!Q384),G$3="N"),NA(),'Precision '!Q384)</f>
        <v>#N/A</v>
      </c>
      <c r="AU382" s="209" t="e">
        <f>IF(OR(ISBLANK('Precision '!R384),H$3="N"),NA(),'Precision '!R384)</f>
        <v>#N/A</v>
      </c>
      <c r="AV382" s="209" t="e">
        <f>IF(OR(ISBLANK('Precision '!S384),I$3="N"),NA(),'Precision '!S384)</f>
        <v>#N/A</v>
      </c>
      <c r="AW382" s="209" t="e">
        <f>IF(OR(ISBLANK('Precision '!T384),J$3="N"),NA(),'Precision '!T384)</f>
        <v>#N/A</v>
      </c>
      <c r="AX382" s="209" t="e">
        <f>IF(OR(ISBLANK('Precision '!U384),K$3="N"),NA(),'Precision '!U384)</f>
        <v>#N/A</v>
      </c>
      <c r="AY382" s="209" t="e">
        <f>IF(OR(ISBLANK('Precision '!V384),L$3="N"),NA(),'Precision '!V384)</f>
        <v>#N/A</v>
      </c>
      <c r="AZ382" s="209" t="e">
        <f>IF(OR(ISBLANK('Precision '!W384),M$3="N"),NA(),'Precision '!W384)</f>
        <v>#N/A</v>
      </c>
      <c r="BA382" s="209" t="e">
        <f>IF(OR(ISBLANK('Precision '!X384),N$3="N"),NA(),'Precision '!X384)</f>
        <v>#N/A</v>
      </c>
      <c r="BB382" s="209" t="e">
        <f>IF(OR(ISBLANK('Precision '!Y384),O$3="N"),NA(),'Precision '!Y384)</f>
        <v>#N/A</v>
      </c>
      <c r="BC382" s="209" t="e">
        <f>IF(OR(ISBLANK('Precision '!Z384),P$3="N"),NA(),'Precision '!Z384)</f>
        <v>#N/A</v>
      </c>
      <c r="BD382" s="204"/>
      <c r="BE382" s="204"/>
      <c r="BF382" s="204"/>
      <c r="BG382" s="204"/>
      <c r="BH382" s="204"/>
    </row>
    <row r="383" spans="1:60" x14ac:dyDescent="0.2">
      <c r="A383" s="204"/>
      <c r="B383" s="204"/>
      <c r="C383" s="204" t="str">
        <f>IF(AND(ISNUMBER('Precision '!C385),E$2="Y"),'Precision '!C385,"")</f>
        <v/>
      </c>
      <c r="D383" s="204" t="str">
        <f>IF(AND(ISNUMBER('Precision '!D385),F$2="Y"),'Precision '!D385,"")</f>
        <v/>
      </c>
      <c r="E383" s="204" t="str">
        <f>IF(AND(ISNUMBER('Precision '!E385),G$2="Y"),'Precision '!E385,"")</f>
        <v/>
      </c>
      <c r="F383" s="204" t="str">
        <f>IF(AND(ISNUMBER('Precision '!F385),H$2="Y"),'Precision '!F385,"")</f>
        <v/>
      </c>
      <c r="G383" s="204" t="str">
        <f>IF(AND(ISNUMBER('Precision '!G385),I$2="Y"),'Precision '!G385,"")</f>
        <v/>
      </c>
      <c r="H383" s="204" t="str">
        <f>IF(AND(ISNUMBER('Precision '!H385),J$2="Y"),'Precision '!H385,"")</f>
        <v/>
      </c>
      <c r="I383" s="204" t="str">
        <f>IF(AND(ISNUMBER('Precision '!I385),K$2="Y"),'Precision '!I385,"")</f>
        <v/>
      </c>
      <c r="J383" s="204" t="str">
        <f>IF(AND(ISNUMBER('Precision '!J385),L$2="Y"),'Precision '!J385,"")</f>
        <v/>
      </c>
      <c r="K383" s="204" t="str">
        <f>IF(AND(ISNUMBER('Precision '!K385),M$2="Y"),'Precision '!K385,"")</f>
        <v/>
      </c>
      <c r="L383" s="204" t="str">
        <f>IF(AND(ISNUMBER('Precision '!L385),N$2="Y"),'Precision '!L385,"")</f>
        <v/>
      </c>
      <c r="M383" s="204" t="str">
        <f>IF(AND(ISNUMBER('Precision '!M385),O$2="Y"),'Precision '!M385,"")</f>
        <v/>
      </c>
      <c r="N383" s="204" t="str">
        <f>IF(AND(ISNUMBER('Precision '!N385),P$2="Y"),'Precision '!N385,"")</f>
        <v/>
      </c>
      <c r="O383" s="204" t="str">
        <f>IF(AND(ISNUMBER('Precision '!O385),E$3="Y"),'Precision '!O385,"")</f>
        <v/>
      </c>
      <c r="P383" s="204" t="str">
        <f>IF(AND(ISNUMBER('Precision '!P385),F$3="Y"),'Precision '!P385,"")</f>
        <v/>
      </c>
      <c r="Q383" s="204" t="str">
        <f>IF(AND(ISNUMBER('Precision '!Q385),G$3="Y"),'Precision '!Q385,"")</f>
        <v/>
      </c>
      <c r="R383" s="204" t="str">
        <f>IF(AND(ISNUMBER('Precision '!R385),H$3="Y"),'Precision '!R385,"")</f>
        <v/>
      </c>
      <c r="S383" s="204" t="str">
        <f>IF(AND(ISNUMBER('Precision '!S385),I$3="Y"),'Precision '!S385,"")</f>
        <v/>
      </c>
      <c r="T383" s="204" t="str">
        <f>IF(AND(ISNUMBER('Precision '!T385),J$3="Y"),'Precision '!T385,"")</f>
        <v/>
      </c>
      <c r="U383" s="204" t="str">
        <f>IF(AND(ISNUMBER('Precision '!U385),K$3="Y"),'Precision '!U385,"")</f>
        <v/>
      </c>
      <c r="V383" s="204" t="str">
        <f>IF(AND(ISNUMBER('Precision '!V385),L$3="Y"),'Precision '!V385,"")</f>
        <v/>
      </c>
      <c r="W383" s="204" t="str">
        <f>IF(AND(ISNUMBER('Precision '!W385),M$3="Y"),'Precision '!W385,"")</f>
        <v/>
      </c>
      <c r="X383" s="204" t="str">
        <f>IF(AND(ISNUMBER('Precision '!X385),N$3="Y"),'Precision '!X385,"")</f>
        <v/>
      </c>
      <c r="Y383" s="204" t="str">
        <f>IF(AND(ISNUMBER('Precision '!Y385),O$3="Y"),'Precision '!Y385,"")</f>
        <v/>
      </c>
      <c r="Z383" s="204" t="str">
        <f>IF(AND(ISNUMBER('Precision '!Z385),P$3="Y"),'Precision '!Z385,"")</f>
        <v/>
      </c>
      <c r="AA383" s="204"/>
      <c r="AB383" s="204"/>
      <c r="AC383" s="204"/>
      <c r="AD383" s="204"/>
      <c r="AE383" s="300">
        <v>347</v>
      </c>
      <c r="AF383" s="209" t="e">
        <f>IF(OR(ISBLANK('Precision '!C385),E$2="N"),NA(),'Precision '!C385)</f>
        <v>#N/A</v>
      </c>
      <c r="AG383" s="209" t="e">
        <f>IF(OR(ISBLANK('Precision '!D385),F$2="N"),NA(),'Precision '!D385)</f>
        <v>#N/A</v>
      </c>
      <c r="AH383" s="209" t="e">
        <f>IF(OR(ISBLANK('Precision '!E385),G$2="N"),NA(),'Precision '!E385)</f>
        <v>#N/A</v>
      </c>
      <c r="AI383" s="209" t="e">
        <f>IF(OR(ISBLANK('Precision '!F385),H$2="N"),NA(),'Precision '!F385)</f>
        <v>#N/A</v>
      </c>
      <c r="AJ383" s="209" t="e">
        <f>IF(OR(ISBLANK('Precision '!G385),I$2="N"),NA(),'Precision '!G385)</f>
        <v>#N/A</v>
      </c>
      <c r="AK383" s="209" t="e">
        <f>IF(OR(ISBLANK('Precision '!H385),J$2="N"),NA(),'Precision '!H385)</f>
        <v>#N/A</v>
      </c>
      <c r="AL383" s="209" t="e">
        <f>IF(OR(ISBLANK('Precision '!I385),K$2="N"),NA(),'Precision '!I385)</f>
        <v>#N/A</v>
      </c>
      <c r="AM383" s="209" t="e">
        <f>IF(OR(ISBLANK('Precision '!J385),L$2="N"),NA(),'Precision '!J385)</f>
        <v>#N/A</v>
      </c>
      <c r="AN383" s="209" t="e">
        <f>IF(OR(ISBLANK('Precision '!K385),M$2="N"),NA(),'Precision '!K385)</f>
        <v>#N/A</v>
      </c>
      <c r="AO383" s="209" t="e">
        <f>IF(OR(ISBLANK('Precision '!L385),N$2="N"),NA(),'Precision '!L385)</f>
        <v>#N/A</v>
      </c>
      <c r="AP383" s="209" t="e">
        <f>IF(OR(ISBLANK('Precision '!M385),O$2="N"),NA(),'Precision '!M385)</f>
        <v>#N/A</v>
      </c>
      <c r="AQ383" s="209" t="e">
        <f>IF(OR(ISBLANK('Precision '!N385),P$2="N"),NA(),'Precision '!N385)</f>
        <v>#N/A</v>
      </c>
      <c r="AR383" s="209" t="e">
        <f>IF(OR(ISBLANK('Precision '!O385),E$3="N"),NA(),'Precision '!O385)</f>
        <v>#N/A</v>
      </c>
      <c r="AS383" s="209" t="e">
        <f>IF(OR(ISBLANK('Precision '!P385),F$3="N"),NA(),'Precision '!P385)</f>
        <v>#N/A</v>
      </c>
      <c r="AT383" s="209" t="e">
        <f>IF(OR(ISBLANK('Precision '!Q385),G$3="N"),NA(),'Precision '!Q385)</f>
        <v>#N/A</v>
      </c>
      <c r="AU383" s="209" t="e">
        <f>IF(OR(ISBLANK('Precision '!R385),H$3="N"),NA(),'Precision '!R385)</f>
        <v>#N/A</v>
      </c>
      <c r="AV383" s="209" t="e">
        <f>IF(OR(ISBLANK('Precision '!S385),I$3="N"),NA(),'Precision '!S385)</f>
        <v>#N/A</v>
      </c>
      <c r="AW383" s="209" t="e">
        <f>IF(OR(ISBLANK('Precision '!T385),J$3="N"),NA(),'Precision '!T385)</f>
        <v>#N/A</v>
      </c>
      <c r="AX383" s="209" t="e">
        <f>IF(OR(ISBLANK('Precision '!U385),K$3="N"),NA(),'Precision '!U385)</f>
        <v>#N/A</v>
      </c>
      <c r="AY383" s="209" t="e">
        <f>IF(OR(ISBLANK('Precision '!V385),L$3="N"),NA(),'Precision '!V385)</f>
        <v>#N/A</v>
      </c>
      <c r="AZ383" s="209" t="e">
        <f>IF(OR(ISBLANK('Precision '!W385),M$3="N"),NA(),'Precision '!W385)</f>
        <v>#N/A</v>
      </c>
      <c r="BA383" s="209" t="e">
        <f>IF(OR(ISBLANK('Precision '!X385),N$3="N"),NA(),'Precision '!X385)</f>
        <v>#N/A</v>
      </c>
      <c r="BB383" s="209" t="e">
        <f>IF(OR(ISBLANK('Precision '!Y385),O$3="N"),NA(),'Precision '!Y385)</f>
        <v>#N/A</v>
      </c>
      <c r="BC383" s="209" t="e">
        <f>IF(OR(ISBLANK('Precision '!Z385),P$3="N"),NA(),'Precision '!Z385)</f>
        <v>#N/A</v>
      </c>
      <c r="BD383" s="204"/>
      <c r="BE383" s="204"/>
      <c r="BF383" s="204"/>
      <c r="BG383" s="204"/>
      <c r="BH383" s="204"/>
    </row>
    <row r="384" spans="1:60" x14ac:dyDescent="0.2">
      <c r="A384" s="204"/>
      <c r="B384" s="204"/>
      <c r="C384" s="204" t="str">
        <f>IF(AND(ISNUMBER('Precision '!C386),E$2="Y"),'Precision '!C386,"")</f>
        <v/>
      </c>
      <c r="D384" s="204" t="str">
        <f>IF(AND(ISNUMBER('Precision '!D386),F$2="Y"),'Precision '!D386,"")</f>
        <v/>
      </c>
      <c r="E384" s="204" t="str">
        <f>IF(AND(ISNUMBER('Precision '!E386),G$2="Y"),'Precision '!E386,"")</f>
        <v/>
      </c>
      <c r="F384" s="204" t="str">
        <f>IF(AND(ISNUMBER('Precision '!F386),H$2="Y"),'Precision '!F386,"")</f>
        <v/>
      </c>
      <c r="G384" s="204" t="str">
        <f>IF(AND(ISNUMBER('Precision '!G386),I$2="Y"),'Precision '!G386,"")</f>
        <v/>
      </c>
      <c r="H384" s="204" t="str">
        <f>IF(AND(ISNUMBER('Precision '!H386),J$2="Y"),'Precision '!H386,"")</f>
        <v/>
      </c>
      <c r="I384" s="204" t="str">
        <f>IF(AND(ISNUMBER('Precision '!I386),K$2="Y"),'Precision '!I386,"")</f>
        <v/>
      </c>
      <c r="J384" s="204" t="str">
        <f>IF(AND(ISNUMBER('Precision '!J386),L$2="Y"),'Precision '!J386,"")</f>
        <v/>
      </c>
      <c r="K384" s="204" t="str">
        <f>IF(AND(ISNUMBER('Precision '!K386),M$2="Y"),'Precision '!K386,"")</f>
        <v/>
      </c>
      <c r="L384" s="204" t="str">
        <f>IF(AND(ISNUMBER('Precision '!L386),N$2="Y"),'Precision '!L386,"")</f>
        <v/>
      </c>
      <c r="M384" s="204" t="str">
        <f>IF(AND(ISNUMBER('Precision '!M386),O$2="Y"),'Precision '!M386,"")</f>
        <v/>
      </c>
      <c r="N384" s="204" t="str">
        <f>IF(AND(ISNUMBER('Precision '!N386),P$2="Y"),'Precision '!N386,"")</f>
        <v/>
      </c>
      <c r="O384" s="204" t="str">
        <f>IF(AND(ISNUMBER('Precision '!O386),E$3="Y"),'Precision '!O386,"")</f>
        <v/>
      </c>
      <c r="P384" s="204" t="str">
        <f>IF(AND(ISNUMBER('Precision '!P386),F$3="Y"),'Precision '!P386,"")</f>
        <v/>
      </c>
      <c r="Q384" s="204" t="str">
        <f>IF(AND(ISNUMBER('Precision '!Q386),G$3="Y"),'Precision '!Q386,"")</f>
        <v/>
      </c>
      <c r="R384" s="204" t="str">
        <f>IF(AND(ISNUMBER('Precision '!R386),H$3="Y"),'Precision '!R386,"")</f>
        <v/>
      </c>
      <c r="S384" s="204" t="str">
        <f>IF(AND(ISNUMBER('Precision '!S386),I$3="Y"),'Precision '!S386,"")</f>
        <v/>
      </c>
      <c r="T384" s="204" t="str">
        <f>IF(AND(ISNUMBER('Precision '!T386),J$3="Y"),'Precision '!T386,"")</f>
        <v/>
      </c>
      <c r="U384" s="204" t="str">
        <f>IF(AND(ISNUMBER('Precision '!U386),K$3="Y"),'Precision '!U386,"")</f>
        <v/>
      </c>
      <c r="V384" s="204" t="str">
        <f>IF(AND(ISNUMBER('Precision '!V386),L$3="Y"),'Precision '!V386,"")</f>
        <v/>
      </c>
      <c r="W384" s="204" t="str">
        <f>IF(AND(ISNUMBER('Precision '!W386),M$3="Y"),'Precision '!W386,"")</f>
        <v/>
      </c>
      <c r="X384" s="204" t="str">
        <f>IF(AND(ISNUMBER('Precision '!X386),N$3="Y"),'Precision '!X386,"")</f>
        <v/>
      </c>
      <c r="Y384" s="204" t="str">
        <f>IF(AND(ISNUMBER('Precision '!Y386),O$3="Y"),'Precision '!Y386,"")</f>
        <v/>
      </c>
      <c r="Z384" s="204" t="str">
        <f>IF(AND(ISNUMBER('Precision '!Z386),P$3="Y"),'Precision '!Z386,"")</f>
        <v/>
      </c>
      <c r="AA384" s="204"/>
      <c r="AB384" s="204"/>
      <c r="AC384" s="204"/>
      <c r="AD384" s="204"/>
      <c r="AE384" s="300">
        <v>348</v>
      </c>
      <c r="AF384" s="209" t="e">
        <f>IF(OR(ISBLANK('Precision '!C386),E$2="N"),NA(),'Precision '!C386)</f>
        <v>#N/A</v>
      </c>
      <c r="AG384" s="209" t="e">
        <f>IF(OR(ISBLANK('Precision '!D386),F$2="N"),NA(),'Precision '!D386)</f>
        <v>#N/A</v>
      </c>
      <c r="AH384" s="209" t="e">
        <f>IF(OR(ISBLANK('Precision '!E386),G$2="N"),NA(),'Precision '!E386)</f>
        <v>#N/A</v>
      </c>
      <c r="AI384" s="209" t="e">
        <f>IF(OR(ISBLANK('Precision '!F386),H$2="N"),NA(),'Precision '!F386)</f>
        <v>#N/A</v>
      </c>
      <c r="AJ384" s="209" t="e">
        <f>IF(OR(ISBLANK('Precision '!G386),I$2="N"),NA(),'Precision '!G386)</f>
        <v>#N/A</v>
      </c>
      <c r="AK384" s="209" t="e">
        <f>IF(OR(ISBLANK('Precision '!H386),J$2="N"),NA(),'Precision '!H386)</f>
        <v>#N/A</v>
      </c>
      <c r="AL384" s="209" t="e">
        <f>IF(OR(ISBLANK('Precision '!I386),K$2="N"),NA(),'Precision '!I386)</f>
        <v>#N/A</v>
      </c>
      <c r="AM384" s="209" t="e">
        <f>IF(OR(ISBLANK('Precision '!J386),L$2="N"),NA(),'Precision '!J386)</f>
        <v>#N/A</v>
      </c>
      <c r="AN384" s="209" t="e">
        <f>IF(OR(ISBLANK('Precision '!K386),M$2="N"),NA(),'Precision '!K386)</f>
        <v>#N/A</v>
      </c>
      <c r="AO384" s="209" t="e">
        <f>IF(OR(ISBLANK('Precision '!L386),N$2="N"),NA(),'Precision '!L386)</f>
        <v>#N/A</v>
      </c>
      <c r="AP384" s="209" t="e">
        <f>IF(OR(ISBLANK('Precision '!M386),O$2="N"),NA(),'Precision '!M386)</f>
        <v>#N/A</v>
      </c>
      <c r="AQ384" s="209" t="e">
        <f>IF(OR(ISBLANK('Precision '!N386),P$2="N"),NA(),'Precision '!N386)</f>
        <v>#N/A</v>
      </c>
      <c r="AR384" s="209" t="e">
        <f>IF(OR(ISBLANK('Precision '!O386),E$3="N"),NA(),'Precision '!O386)</f>
        <v>#N/A</v>
      </c>
      <c r="AS384" s="209" t="e">
        <f>IF(OR(ISBLANK('Precision '!P386),F$3="N"),NA(),'Precision '!P386)</f>
        <v>#N/A</v>
      </c>
      <c r="AT384" s="209" t="e">
        <f>IF(OR(ISBLANK('Precision '!Q386),G$3="N"),NA(),'Precision '!Q386)</f>
        <v>#N/A</v>
      </c>
      <c r="AU384" s="209" t="e">
        <f>IF(OR(ISBLANK('Precision '!R386),H$3="N"),NA(),'Precision '!R386)</f>
        <v>#N/A</v>
      </c>
      <c r="AV384" s="209" t="e">
        <f>IF(OR(ISBLANK('Precision '!S386),I$3="N"),NA(),'Precision '!S386)</f>
        <v>#N/A</v>
      </c>
      <c r="AW384" s="209" t="e">
        <f>IF(OR(ISBLANK('Precision '!T386),J$3="N"),NA(),'Precision '!T386)</f>
        <v>#N/A</v>
      </c>
      <c r="AX384" s="209" t="e">
        <f>IF(OR(ISBLANK('Precision '!U386),K$3="N"),NA(),'Precision '!U386)</f>
        <v>#N/A</v>
      </c>
      <c r="AY384" s="209" t="e">
        <f>IF(OR(ISBLANK('Precision '!V386),L$3="N"),NA(),'Precision '!V386)</f>
        <v>#N/A</v>
      </c>
      <c r="AZ384" s="209" t="e">
        <f>IF(OR(ISBLANK('Precision '!W386),M$3="N"),NA(),'Precision '!W386)</f>
        <v>#N/A</v>
      </c>
      <c r="BA384" s="209" t="e">
        <f>IF(OR(ISBLANK('Precision '!X386),N$3="N"),NA(),'Precision '!X386)</f>
        <v>#N/A</v>
      </c>
      <c r="BB384" s="209" t="e">
        <f>IF(OR(ISBLANK('Precision '!Y386),O$3="N"),NA(),'Precision '!Y386)</f>
        <v>#N/A</v>
      </c>
      <c r="BC384" s="209" t="e">
        <f>IF(OR(ISBLANK('Precision '!Z386),P$3="N"),NA(),'Precision '!Z386)</f>
        <v>#N/A</v>
      </c>
      <c r="BD384" s="204"/>
      <c r="BE384" s="204"/>
      <c r="BF384" s="204"/>
      <c r="BG384" s="204"/>
      <c r="BH384" s="204"/>
    </row>
    <row r="385" spans="1:60" x14ac:dyDescent="0.2">
      <c r="A385" s="204"/>
      <c r="B385" s="204"/>
      <c r="C385" s="204" t="str">
        <f>IF(AND(ISNUMBER('Precision '!C387),E$2="Y"),'Precision '!C387,"")</f>
        <v/>
      </c>
      <c r="D385" s="204" t="str">
        <f>IF(AND(ISNUMBER('Precision '!D387),F$2="Y"),'Precision '!D387,"")</f>
        <v/>
      </c>
      <c r="E385" s="204" t="str">
        <f>IF(AND(ISNUMBER('Precision '!E387),G$2="Y"),'Precision '!E387,"")</f>
        <v/>
      </c>
      <c r="F385" s="204" t="str">
        <f>IF(AND(ISNUMBER('Precision '!F387),H$2="Y"),'Precision '!F387,"")</f>
        <v/>
      </c>
      <c r="G385" s="204" t="str">
        <f>IF(AND(ISNUMBER('Precision '!G387),I$2="Y"),'Precision '!G387,"")</f>
        <v/>
      </c>
      <c r="H385" s="204" t="str">
        <f>IF(AND(ISNUMBER('Precision '!H387),J$2="Y"),'Precision '!H387,"")</f>
        <v/>
      </c>
      <c r="I385" s="204" t="str">
        <f>IF(AND(ISNUMBER('Precision '!I387),K$2="Y"),'Precision '!I387,"")</f>
        <v/>
      </c>
      <c r="J385" s="204" t="str">
        <f>IF(AND(ISNUMBER('Precision '!J387),L$2="Y"),'Precision '!J387,"")</f>
        <v/>
      </c>
      <c r="K385" s="204" t="str">
        <f>IF(AND(ISNUMBER('Precision '!K387),M$2="Y"),'Precision '!K387,"")</f>
        <v/>
      </c>
      <c r="L385" s="204" t="str">
        <f>IF(AND(ISNUMBER('Precision '!L387),N$2="Y"),'Precision '!L387,"")</f>
        <v/>
      </c>
      <c r="M385" s="204" t="str">
        <f>IF(AND(ISNUMBER('Precision '!M387),O$2="Y"),'Precision '!M387,"")</f>
        <v/>
      </c>
      <c r="N385" s="204" t="str">
        <f>IF(AND(ISNUMBER('Precision '!N387),P$2="Y"),'Precision '!N387,"")</f>
        <v/>
      </c>
      <c r="O385" s="204" t="str">
        <f>IF(AND(ISNUMBER('Precision '!O387),E$3="Y"),'Precision '!O387,"")</f>
        <v/>
      </c>
      <c r="P385" s="204" t="str">
        <f>IF(AND(ISNUMBER('Precision '!P387),F$3="Y"),'Precision '!P387,"")</f>
        <v/>
      </c>
      <c r="Q385" s="204" t="str">
        <f>IF(AND(ISNUMBER('Precision '!Q387),G$3="Y"),'Precision '!Q387,"")</f>
        <v/>
      </c>
      <c r="R385" s="204" t="str">
        <f>IF(AND(ISNUMBER('Precision '!R387),H$3="Y"),'Precision '!R387,"")</f>
        <v/>
      </c>
      <c r="S385" s="204" t="str">
        <f>IF(AND(ISNUMBER('Precision '!S387),I$3="Y"),'Precision '!S387,"")</f>
        <v/>
      </c>
      <c r="T385" s="204" t="str">
        <f>IF(AND(ISNUMBER('Precision '!T387),J$3="Y"),'Precision '!T387,"")</f>
        <v/>
      </c>
      <c r="U385" s="204" t="str">
        <f>IF(AND(ISNUMBER('Precision '!U387),K$3="Y"),'Precision '!U387,"")</f>
        <v/>
      </c>
      <c r="V385" s="204" t="str">
        <f>IF(AND(ISNUMBER('Precision '!V387),L$3="Y"),'Precision '!V387,"")</f>
        <v/>
      </c>
      <c r="W385" s="204" t="str">
        <f>IF(AND(ISNUMBER('Precision '!W387),M$3="Y"),'Precision '!W387,"")</f>
        <v/>
      </c>
      <c r="X385" s="204" t="str">
        <f>IF(AND(ISNUMBER('Precision '!X387),N$3="Y"),'Precision '!X387,"")</f>
        <v/>
      </c>
      <c r="Y385" s="204" t="str">
        <f>IF(AND(ISNUMBER('Precision '!Y387),O$3="Y"),'Precision '!Y387,"")</f>
        <v/>
      </c>
      <c r="Z385" s="204" t="str">
        <f>IF(AND(ISNUMBER('Precision '!Z387),P$3="Y"),'Precision '!Z387,"")</f>
        <v/>
      </c>
      <c r="AA385" s="204"/>
      <c r="AB385" s="204"/>
      <c r="AC385" s="204"/>
      <c r="AD385" s="204"/>
      <c r="AE385" s="300">
        <v>349</v>
      </c>
      <c r="AF385" s="209" t="e">
        <f>IF(OR(ISBLANK('Precision '!C387),E$2="N"),NA(),'Precision '!C387)</f>
        <v>#N/A</v>
      </c>
      <c r="AG385" s="209" t="e">
        <f>IF(OR(ISBLANK('Precision '!D387),F$2="N"),NA(),'Precision '!D387)</f>
        <v>#N/A</v>
      </c>
      <c r="AH385" s="209" t="e">
        <f>IF(OR(ISBLANK('Precision '!E387),G$2="N"),NA(),'Precision '!E387)</f>
        <v>#N/A</v>
      </c>
      <c r="AI385" s="209" t="e">
        <f>IF(OR(ISBLANK('Precision '!F387),H$2="N"),NA(),'Precision '!F387)</f>
        <v>#N/A</v>
      </c>
      <c r="AJ385" s="209" t="e">
        <f>IF(OR(ISBLANK('Precision '!G387),I$2="N"),NA(),'Precision '!G387)</f>
        <v>#N/A</v>
      </c>
      <c r="AK385" s="209" t="e">
        <f>IF(OR(ISBLANK('Precision '!H387),J$2="N"),NA(),'Precision '!H387)</f>
        <v>#N/A</v>
      </c>
      <c r="AL385" s="209" t="e">
        <f>IF(OR(ISBLANK('Precision '!I387),K$2="N"),NA(),'Precision '!I387)</f>
        <v>#N/A</v>
      </c>
      <c r="AM385" s="209" t="e">
        <f>IF(OR(ISBLANK('Precision '!J387),L$2="N"),NA(),'Precision '!J387)</f>
        <v>#N/A</v>
      </c>
      <c r="AN385" s="209" t="e">
        <f>IF(OR(ISBLANK('Precision '!K387),M$2="N"),NA(),'Precision '!K387)</f>
        <v>#N/A</v>
      </c>
      <c r="AO385" s="209" t="e">
        <f>IF(OR(ISBLANK('Precision '!L387),N$2="N"),NA(),'Precision '!L387)</f>
        <v>#N/A</v>
      </c>
      <c r="AP385" s="209" t="e">
        <f>IF(OR(ISBLANK('Precision '!M387),O$2="N"),NA(),'Precision '!M387)</f>
        <v>#N/A</v>
      </c>
      <c r="AQ385" s="209" t="e">
        <f>IF(OR(ISBLANK('Precision '!N387),P$2="N"),NA(),'Precision '!N387)</f>
        <v>#N/A</v>
      </c>
      <c r="AR385" s="209" t="e">
        <f>IF(OR(ISBLANK('Precision '!O387),E$3="N"),NA(),'Precision '!O387)</f>
        <v>#N/A</v>
      </c>
      <c r="AS385" s="209" t="e">
        <f>IF(OR(ISBLANK('Precision '!P387),F$3="N"),NA(),'Precision '!P387)</f>
        <v>#N/A</v>
      </c>
      <c r="AT385" s="209" t="e">
        <f>IF(OR(ISBLANK('Precision '!Q387),G$3="N"),NA(),'Precision '!Q387)</f>
        <v>#N/A</v>
      </c>
      <c r="AU385" s="209" t="e">
        <f>IF(OR(ISBLANK('Precision '!R387),H$3="N"),NA(),'Precision '!R387)</f>
        <v>#N/A</v>
      </c>
      <c r="AV385" s="209" t="e">
        <f>IF(OR(ISBLANK('Precision '!S387),I$3="N"),NA(),'Precision '!S387)</f>
        <v>#N/A</v>
      </c>
      <c r="AW385" s="209" t="e">
        <f>IF(OR(ISBLANK('Precision '!T387),J$3="N"),NA(),'Precision '!T387)</f>
        <v>#N/A</v>
      </c>
      <c r="AX385" s="209" t="e">
        <f>IF(OR(ISBLANK('Precision '!U387),K$3="N"),NA(),'Precision '!U387)</f>
        <v>#N/A</v>
      </c>
      <c r="AY385" s="209" t="e">
        <f>IF(OR(ISBLANK('Precision '!V387),L$3="N"),NA(),'Precision '!V387)</f>
        <v>#N/A</v>
      </c>
      <c r="AZ385" s="209" t="e">
        <f>IF(OR(ISBLANK('Precision '!W387),M$3="N"),NA(),'Precision '!W387)</f>
        <v>#N/A</v>
      </c>
      <c r="BA385" s="209" t="e">
        <f>IF(OR(ISBLANK('Precision '!X387),N$3="N"),NA(),'Precision '!X387)</f>
        <v>#N/A</v>
      </c>
      <c r="BB385" s="209" t="e">
        <f>IF(OR(ISBLANK('Precision '!Y387),O$3="N"),NA(),'Precision '!Y387)</f>
        <v>#N/A</v>
      </c>
      <c r="BC385" s="209" t="e">
        <f>IF(OR(ISBLANK('Precision '!Z387),P$3="N"),NA(),'Precision '!Z387)</f>
        <v>#N/A</v>
      </c>
      <c r="BD385" s="204"/>
      <c r="BE385" s="204"/>
      <c r="BF385" s="204"/>
      <c r="BG385" s="204"/>
      <c r="BH385" s="204"/>
    </row>
    <row r="386" spans="1:60" x14ac:dyDescent="0.2">
      <c r="A386" s="204"/>
      <c r="B386" s="204"/>
      <c r="C386" s="204" t="str">
        <f>IF(AND(ISNUMBER('Precision '!C388),E$2="Y"),'Precision '!C388,"")</f>
        <v/>
      </c>
      <c r="D386" s="204" t="str">
        <f>IF(AND(ISNUMBER('Precision '!D388),F$2="Y"),'Precision '!D388,"")</f>
        <v/>
      </c>
      <c r="E386" s="204" t="str">
        <f>IF(AND(ISNUMBER('Precision '!E388),G$2="Y"),'Precision '!E388,"")</f>
        <v/>
      </c>
      <c r="F386" s="204" t="str">
        <f>IF(AND(ISNUMBER('Precision '!F388),H$2="Y"),'Precision '!F388,"")</f>
        <v/>
      </c>
      <c r="G386" s="204" t="str">
        <f>IF(AND(ISNUMBER('Precision '!G388),I$2="Y"),'Precision '!G388,"")</f>
        <v/>
      </c>
      <c r="H386" s="204" t="str">
        <f>IF(AND(ISNUMBER('Precision '!H388),J$2="Y"),'Precision '!H388,"")</f>
        <v/>
      </c>
      <c r="I386" s="204" t="str">
        <f>IF(AND(ISNUMBER('Precision '!I388),K$2="Y"),'Precision '!I388,"")</f>
        <v/>
      </c>
      <c r="J386" s="204" t="str">
        <f>IF(AND(ISNUMBER('Precision '!J388),L$2="Y"),'Precision '!J388,"")</f>
        <v/>
      </c>
      <c r="K386" s="204" t="str">
        <f>IF(AND(ISNUMBER('Precision '!K388),M$2="Y"),'Precision '!K388,"")</f>
        <v/>
      </c>
      <c r="L386" s="204" t="str">
        <f>IF(AND(ISNUMBER('Precision '!L388),N$2="Y"),'Precision '!L388,"")</f>
        <v/>
      </c>
      <c r="M386" s="204" t="str">
        <f>IF(AND(ISNUMBER('Precision '!M388),O$2="Y"),'Precision '!M388,"")</f>
        <v/>
      </c>
      <c r="N386" s="204" t="str">
        <f>IF(AND(ISNUMBER('Precision '!N388),P$2="Y"),'Precision '!N388,"")</f>
        <v/>
      </c>
      <c r="O386" s="204" t="str">
        <f>IF(AND(ISNUMBER('Precision '!O388),E$3="Y"),'Precision '!O388,"")</f>
        <v/>
      </c>
      <c r="P386" s="204" t="str">
        <f>IF(AND(ISNUMBER('Precision '!P388),F$3="Y"),'Precision '!P388,"")</f>
        <v/>
      </c>
      <c r="Q386" s="204" t="str">
        <f>IF(AND(ISNUMBER('Precision '!Q388),G$3="Y"),'Precision '!Q388,"")</f>
        <v/>
      </c>
      <c r="R386" s="204" t="str">
        <f>IF(AND(ISNUMBER('Precision '!R388),H$3="Y"),'Precision '!R388,"")</f>
        <v/>
      </c>
      <c r="S386" s="204" t="str">
        <f>IF(AND(ISNUMBER('Precision '!S388),I$3="Y"),'Precision '!S388,"")</f>
        <v/>
      </c>
      <c r="T386" s="204" t="str">
        <f>IF(AND(ISNUMBER('Precision '!T388),J$3="Y"),'Precision '!T388,"")</f>
        <v/>
      </c>
      <c r="U386" s="204" t="str">
        <f>IF(AND(ISNUMBER('Precision '!U388),K$3="Y"),'Precision '!U388,"")</f>
        <v/>
      </c>
      <c r="V386" s="204" t="str">
        <f>IF(AND(ISNUMBER('Precision '!V388),L$3="Y"),'Precision '!V388,"")</f>
        <v/>
      </c>
      <c r="W386" s="204" t="str">
        <f>IF(AND(ISNUMBER('Precision '!W388),M$3="Y"),'Precision '!W388,"")</f>
        <v/>
      </c>
      <c r="X386" s="204" t="str">
        <f>IF(AND(ISNUMBER('Precision '!X388),N$3="Y"),'Precision '!X388,"")</f>
        <v/>
      </c>
      <c r="Y386" s="204" t="str">
        <f>IF(AND(ISNUMBER('Precision '!Y388),O$3="Y"),'Precision '!Y388,"")</f>
        <v/>
      </c>
      <c r="Z386" s="204" t="str">
        <f>IF(AND(ISNUMBER('Precision '!Z388),P$3="Y"),'Precision '!Z388,"")</f>
        <v/>
      </c>
      <c r="AA386" s="204"/>
      <c r="AB386" s="204"/>
      <c r="AC386" s="204"/>
      <c r="AD386" s="204"/>
      <c r="AE386" s="300">
        <v>350</v>
      </c>
      <c r="AF386" s="209" t="e">
        <f>IF(OR(ISBLANK('Precision '!C388),E$2="N"),NA(),'Precision '!C388)</f>
        <v>#N/A</v>
      </c>
      <c r="AG386" s="209" t="e">
        <f>IF(OR(ISBLANK('Precision '!D388),F$2="N"),NA(),'Precision '!D388)</f>
        <v>#N/A</v>
      </c>
      <c r="AH386" s="209" t="e">
        <f>IF(OR(ISBLANK('Precision '!E388),G$2="N"),NA(),'Precision '!E388)</f>
        <v>#N/A</v>
      </c>
      <c r="AI386" s="209" t="e">
        <f>IF(OR(ISBLANK('Precision '!F388),H$2="N"),NA(),'Precision '!F388)</f>
        <v>#N/A</v>
      </c>
      <c r="AJ386" s="209" t="e">
        <f>IF(OR(ISBLANK('Precision '!G388),I$2="N"),NA(),'Precision '!G388)</f>
        <v>#N/A</v>
      </c>
      <c r="AK386" s="209" t="e">
        <f>IF(OR(ISBLANK('Precision '!H388),J$2="N"),NA(),'Precision '!H388)</f>
        <v>#N/A</v>
      </c>
      <c r="AL386" s="209" t="e">
        <f>IF(OR(ISBLANK('Precision '!I388),K$2="N"),NA(),'Precision '!I388)</f>
        <v>#N/A</v>
      </c>
      <c r="AM386" s="209" t="e">
        <f>IF(OR(ISBLANK('Precision '!J388),L$2="N"),NA(),'Precision '!J388)</f>
        <v>#N/A</v>
      </c>
      <c r="AN386" s="209" t="e">
        <f>IF(OR(ISBLANK('Precision '!K388),M$2="N"),NA(),'Precision '!K388)</f>
        <v>#N/A</v>
      </c>
      <c r="AO386" s="209" t="e">
        <f>IF(OR(ISBLANK('Precision '!L388),N$2="N"),NA(),'Precision '!L388)</f>
        <v>#N/A</v>
      </c>
      <c r="AP386" s="209" t="e">
        <f>IF(OR(ISBLANK('Precision '!M388),O$2="N"),NA(),'Precision '!M388)</f>
        <v>#N/A</v>
      </c>
      <c r="AQ386" s="209" t="e">
        <f>IF(OR(ISBLANK('Precision '!N388),P$2="N"),NA(),'Precision '!N388)</f>
        <v>#N/A</v>
      </c>
      <c r="AR386" s="209" t="e">
        <f>IF(OR(ISBLANK('Precision '!O388),E$3="N"),NA(),'Precision '!O388)</f>
        <v>#N/A</v>
      </c>
      <c r="AS386" s="209" t="e">
        <f>IF(OR(ISBLANK('Precision '!P388),F$3="N"),NA(),'Precision '!P388)</f>
        <v>#N/A</v>
      </c>
      <c r="AT386" s="209" t="e">
        <f>IF(OR(ISBLANK('Precision '!Q388),G$3="N"),NA(),'Precision '!Q388)</f>
        <v>#N/A</v>
      </c>
      <c r="AU386" s="209" t="e">
        <f>IF(OR(ISBLANK('Precision '!R388),H$3="N"),NA(),'Precision '!R388)</f>
        <v>#N/A</v>
      </c>
      <c r="AV386" s="209" t="e">
        <f>IF(OR(ISBLANK('Precision '!S388),I$3="N"),NA(),'Precision '!S388)</f>
        <v>#N/A</v>
      </c>
      <c r="AW386" s="209" t="e">
        <f>IF(OR(ISBLANK('Precision '!T388),J$3="N"),NA(),'Precision '!T388)</f>
        <v>#N/A</v>
      </c>
      <c r="AX386" s="209" t="e">
        <f>IF(OR(ISBLANK('Precision '!U388),K$3="N"),NA(),'Precision '!U388)</f>
        <v>#N/A</v>
      </c>
      <c r="AY386" s="209" t="e">
        <f>IF(OR(ISBLANK('Precision '!V388),L$3="N"),NA(),'Precision '!V388)</f>
        <v>#N/A</v>
      </c>
      <c r="AZ386" s="209" t="e">
        <f>IF(OR(ISBLANK('Precision '!W388),M$3="N"),NA(),'Precision '!W388)</f>
        <v>#N/A</v>
      </c>
      <c r="BA386" s="209" t="e">
        <f>IF(OR(ISBLANK('Precision '!X388),N$3="N"),NA(),'Precision '!X388)</f>
        <v>#N/A</v>
      </c>
      <c r="BB386" s="209" t="e">
        <f>IF(OR(ISBLANK('Precision '!Y388),O$3="N"),NA(),'Precision '!Y388)</f>
        <v>#N/A</v>
      </c>
      <c r="BC386" s="209" t="e">
        <f>IF(OR(ISBLANK('Precision '!Z388),P$3="N"),NA(),'Precision '!Z388)</f>
        <v>#N/A</v>
      </c>
      <c r="BD386" s="204"/>
      <c r="BE386" s="204"/>
      <c r="BF386" s="204"/>
      <c r="BG386" s="204"/>
      <c r="BH386" s="204"/>
    </row>
    <row r="387" spans="1:60" x14ac:dyDescent="0.2">
      <c r="A387" s="204"/>
      <c r="B387" s="204"/>
      <c r="C387" s="204" t="str">
        <f>IF(AND(ISNUMBER('Precision '!C389),E$2="Y"),'Precision '!C389,"")</f>
        <v/>
      </c>
      <c r="D387" s="204" t="str">
        <f>IF(AND(ISNUMBER('Precision '!D389),F$2="Y"),'Precision '!D389,"")</f>
        <v/>
      </c>
      <c r="E387" s="204" t="str">
        <f>IF(AND(ISNUMBER('Precision '!E389),G$2="Y"),'Precision '!E389,"")</f>
        <v/>
      </c>
      <c r="F387" s="204" t="str">
        <f>IF(AND(ISNUMBER('Precision '!F389),H$2="Y"),'Precision '!F389,"")</f>
        <v/>
      </c>
      <c r="G387" s="204" t="str">
        <f>IF(AND(ISNUMBER('Precision '!G389),I$2="Y"),'Precision '!G389,"")</f>
        <v/>
      </c>
      <c r="H387" s="204" t="str">
        <f>IF(AND(ISNUMBER('Precision '!H389),J$2="Y"),'Precision '!H389,"")</f>
        <v/>
      </c>
      <c r="I387" s="204" t="str">
        <f>IF(AND(ISNUMBER('Precision '!I389),K$2="Y"),'Precision '!I389,"")</f>
        <v/>
      </c>
      <c r="J387" s="204" t="str">
        <f>IF(AND(ISNUMBER('Precision '!J389),L$2="Y"),'Precision '!J389,"")</f>
        <v/>
      </c>
      <c r="K387" s="204" t="str">
        <f>IF(AND(ISNUMBER('Precision '!K389),M$2="Y"),'Precision '!K389,"")</f>
        <v/>
      </c>
      <c r="L387" s="204" t="str">
        <f>IF(AND(ISNUMBER('Precision '!L389),N$2="Y"),'Precision '!L389,"")</f>
        <v/>
      </c>
      <c r="M387" s="204" t="str">
        <f>IF(AND(ISNUMBER('Precision '!M389),O$2="Y"),'Precision '!M389,"")</f>
        <v/>
      </c>
      <c r="N387" s="204" t="str">
        <f>IF(AND(ISNUMBER('Precision '!N389),P$2="Y"),'Precision '!N389,"")</f>
        <v/>
      </c>
      <c r="O387" s="204" t="str">
        <f>IF(AND(ISNUMBER('Precision '!O389),E$3="Y"),'Precision '!O389,"")</f>
        <v/>
      </c>
      <c r="P387" s="204" t="str">
        <f>IF(AND(ISNUMBER('Precision '!P389),F$3="Y"),'Precision '!P389,"")</f>
        <v/>
      </c>
      <c r="Q387" s="204" t="str">
        <f>IF(AND(ISNUMBER('Precision '!Q389),G$3="Y"),'Precision '!Q389,"")</f>
        <v/>
      </c>
      <c r="R387" s="204" t="str">
        <f>IF(AND(ISNUMBER('Precision '!R389),H$3="Y"),'Precision '!R389,"")</f>
        <v/>
      </c>
      <c r="S387" s="204" t="str">
        <f>IF(AND(ISNUMBER('Precision '!S389),I$3="Y"),'Precision '!S389,"")</f>
        <v/>
      </c>
      <c r="T387" s="204" t="str">
        <f>IF(AND(ISNUMBER('Precision '!T389),J$3="Y"),'Precision '!T389,"")</f>
        <v/>
      </c>
      <c r="U387" s="204" t="str">
        <f>IF(AND(ISNUMBER('Precision '!U389),K$3="Y"),'Precision '!U389,"")</f>
        <v/>
      </c>
      <c r="V387" s="204" t="str">
        <f>IF(AND(ISNUMBER('Precision '!V389),L$3="Y"),'Precision '!V389,"")</f>
        <v/>
      </c>
      <c r="W387" s="204" t="str">
        <f>IF(AND(ISNUMBER('Precision '!W389),M$3="Y"),'Precision '!W389,"")</f>
        <v/>
      </c>
      <c r="X387" s="204" t="str">
        <f>IF(AND(ISNUMBER('Precision '!X389),N$3="Y"),'Precision '!X389,"")</f>
        <v/>
      </c>
      <c r="Y387" s="204" t="str">
        <f>IF(AND(ISNUMBER('Precision '!Y389),O$3="Y"),'Precision '!Y389,"")</f>
        <v/>
      </c>
      <c r="Z387" s="204" t="str">
        <f>IF(AND(ISNUMBER('Precision '!Z389),P$3="Y"),'Precision '!Z389,"")</f>
        <v/>
      </c>
      <c r="AA387" s="204"/>
      <c r="AB387" s="204"/>
      <c r="AC387" s="204"/>
      <c r="AD387" s="204"/>
      <c r="AE387" s="300">
        <v>351</v>
      </c>
      <c r="AF387" s="209" t="e">
        <f>IF(OR(ISBLANK('Precision '!C389),E$2="N"),NA(),'Precision '!C389)</f>
        <v>#N/A</v>
      </c>
      <c r="AG387" s="209" t="e">
        <f>IF(OR(ISBLANK('Precision '!D389),F$2="N"),NA(),'Precision '!D389)</f>
        <v>#N/A</v>
      </c>
      <c r="AH387" s="209" t="e">
        <f>IF(OR(ISBLANK('Precision '!E389),G$2="N"),NA(),'Precision '!E389)</f>
        <v>#N/A</v>
      </c>
      <c r="AI387" s="209" t="e">
        <f>IF(OR(ISBLANK('Precision '!F389),H$2="N"),NA(),'Precision '!F389)</f>
        <v>#N/A</v>
      </c>
      <c r="AJ387" s="209" t="e">
        <f>IF(OR(ISBLANK('Precision '!G389),I$2="N"),NA(),'Precision '!G389)</f>
        <v>#N/A</v>
      </c>
      <c r="AK387" s="209" t="e">
        <f>IF(OR(ISBLANK('Precision '!H389),J$2="N"),NA(),'Precision '!H389)</f>
        <v>#N/A</v>
      </c>
      <c r="AL387" s="209" t="e">
        <f>IF(OR(ISBLANK('Precision '!I389),K$2="N"),NA(),'Precision '!I389)</f>
        <v>#N/A</v>
      </c>
      <c r="AM387" s="209" t="e">
        <f>IF(OR(ISBLANK('Precision '!J389),L$2="N"),NA(),'Precision '!J389)</f>
        <v>#N/A</v>
      </c>
      <c r="AN387" s="209" t="e">
        <f>IF(OR(ISBLANK('Precision '!K389),M$2="N"),NA(),'Precision '!K389)</f>
        <v>#N/A</v>
      </c>
      <c r="AO387" s="209" t="e">
        <f>IF(OR(ISBLANK('Precision '!L389),N$2="N"),NA(),'Precision '!L389)</f>
        <v>#N/A</v>
      </c>
      <c r="AP387" s="209" t="e">
        <f>IF(OR(ISBLANK('Precision '!M389),O$2="N"),NA(),'Precision '!M389)</f>
        <v>#N/A</v>
      </c>
      <c r="AQ387" s="209" t="e">
        <f>IF(OR(ISBLANK('Precision '!N389),P$2="N"),NA(),'Precision '!N389)</f>
        <v>#N/A</v>
      </c>
      <c r="AR387" s="209" t="e">
        <f>IF(OR(ISBLANK('Precision '!O389),E$3="N"),NA(),'Precision '!O389)</f>
        <v>#N/A</v>
      </c>
      <c r="AS387" s="209" t="e">
        <f>IF(OR(ISBLANK('Precision '!P389),F$3="N"),NA(),'Precision '!P389)</f>
        <v>#N/A</v>
      </c>
      <c r="AT387" s="209" t="e">
        <f>IF(OR(ISBLANK('Precision '!Q389),G$3="N"),NA(),'Precision '!Q389)</f>
        <v>#N/A</v>
      </c>
      <c r="AU387" s="209" t="e">
        <f>IF(OR(ISBLANK('Precision '!R389),H$3="N"),NA(),'Precision '!R389)</f>
        <v>#N/A</v>
      </c>
      <c r="AV387" s="209" t="e">
        <f>IF(OR(ISBLANK('Precision '!S389),I$3="N"),NA(),'Precision '!S389)</f>
        <v>#N/A</v>
      </c>
      <c r="AW387" s="209" t="e">
        <f>IF(OR(ISBLANK('Precision '!T389),J$3="N"),NA(),'Precision '!T389)</f>
        <v>#N/A</v>
      </c>
      <c r="AX387" s="209" t="e">
        <f>IF(OR(ISBLANK('Precision '!U389),K$3="N"),NA(),'Precision '!U389)</f>
        <v>#N/A</v>
      </c>
      <c r="AY387" s="209" t="e">
        <f>IF(OR(ISBLANK('Precision '!V389),L$3="N"),NA(),'Precision '!V389)</f>
        <v>#N/A</v>
      </c>
      <c r="AZ387" s="209" t="e">
        <f>IF(OR(ISBLANK('Precision '!W389),M$3="N"),NA(),'Precision '!W389)</f>
        <v>#N/A</v>
      </c>
      <c r="BA387" s="209" t="e">
        <f>IF(OR(ISBLANK('Precision '!X389),N$3="N"),NA(),'Precision '!X389)</f>
        <v>#N/A</v>
      </c>
      <c r="BB387" s="209" t="e">
        <f>IF(OR(ISBLANK('Precision '!Y389),O$3="N"),NA(),'Precision '!Y389)</f>
        <v>#N/A</v>
      </c>
      <c r="BC387" s="209" t="e">
        <f>IF(OR(ISBLANK('Precision '!Z389),P$3="N"),NA(),'Precision '!Z389)</f>
        <v>#N/A</v>
      </c>
      <c r="BD387" s="204"/>
      <c r="BE387" s="204"/>
      <c r="BF387" s="204"/>
      <c r="BG387" s="204"/>
      <c r="BH387" s="204"/>
    </row>
    <row r="388" spans="1:60" x14ac:dyDescent="0.2">
      <c r="A388" s="204"/>
      <c r="B388" s="204"/>
      <c r="C388" s="204" t="str">
        <f>IF(AND(ISNUMBER('Precision '!C390),E$2="Y"),'Precision '!C390,"")</f>
        <v/>
      </c>
      <c r="D388" s="204" t="str">
        <f>IF(AND(ISNUMBER('Precision '!D390),F$2="Y"),'Precision '!D390,"")</f>
        <v/>
      </c>
      <c r="E388" s="204" t="str">
        <f>IF(AND(ISNUMBER('Precision '!E390),G$2="Y"),'Precision '!E390,"")</f>
        <v/>
      </c>
      <c r="F388" s="204" t="str">
        <f>IF(AND(ISNUMBER('Precision '!F390),H$2="Y"),'Precision '!F390,"")</f>
        <v/>
      </c>
      <c r="G388" s="204" t="str">
        <f>IF(AND(ISNUMBER('Precision '!G390),I$2="Y"),'Precision '!G390,"")</f>
        <v/>
      </c>
      <c r="H388" s="204" t="str">
        <f>IF(AND(ISNUMBER('Precision '!H390),J$2="Y"),'Precision '!H390,"")</f>
        <v/>
      </c>
      <c r="I388" s="204" t="str">
        <f>IF(AND(ISNUMBER('Precision '!I390),K$2="Y"),'Precision '!I390,"")</f>
        <v/>
      </c>
      <c r="J388" s="204" t="str">
        <f>IF(AND(ISNUMBER('Precision '!J390),L$2="Y"),'Precision '!J390,"")</f>
        <v/>
      </c>
      <c r="K388" s="204" t="str">
        <f>IF(AND(ISNUMBER('Precision '!K390),M$2="Y"),'Precision '!K390,"")</f>
        <v/>
      </c>
      <c r="L388" s="204" t="str">
        <f>IF(AND(ISNUMBER('Precision '!L390),N$2="Y"),'Precision '!L390,"")</f>
        <v/>
      </c>
      <c r="M388" s="204" t="str">
        <f>IF(AND(ISNUMBER('Precision '!M390),O$2="Y"),'Precision '!M390,"")</f>
        <v/>
      </c>
      <c r="N388" s="204" t="str">
        <f>IF(AND(ISNUMBER('Precision '!N390),P$2="Y"),'Precision '!N390,"")</f>
        <v/>
      </c>
      <c r="O388" s="204" t="str">
        <f>IF(AND(ISNUMBER('Precision '!O390),E$3="Y"),'Precision '!O390,"")</f>
        <v/>
      </c>
      <c r="P388" s="204" t="str">
        <f>IF(AND(ISNUMBER('Precision '!P390),F$3="Y"),'Precision '!P390,"")</f>
        <v/>
      </c>
      <c r="Q388" s="204" t="str">
        <f>IF(AND(ISNUMBER('Precision '!Q390),G$3="Y"),'Precision '!Q390,"")</f>
        <v/>
      </c>
      <c r="R388" s="204" t="str">
        <f>IF(AND(ISNUMBER('Precision '!R390),H$3="Y"),'Precision '!R390,"")</f>
        <v/>
      </c>
      <c r="S388" s="204" t="str">
        <f>IF(AND(ISNUMBER('Precision '!S390),I$3="Y"),'Precision '!S390,"")</f>
        <v/>
      </c>
      <c r="T388" s="204" t="str">
        <f>IF(AND(ISNUMBER('Precision '!T390),J$3="Y"),'Precision '!T390,"")</f>
        <v/>
      </c>
      <c r="U388" s="204" t="str">
        <f>IF(AND(ISNUMBER('Precision '!U390),K$3="Y"),'Precision '!U390,"")</f>
        <v/>
      </c>
      <c r="V388" s="204" t="str">
        <f>IF(AND(ISNUMBER('Precision '!V390),L$3="Y"),'Precision '!V390,"")</f>
        <v/>
      </c>
      <c r="W388" s="204" t="str">
        <f>IF(AND(ISNUMBER('Precision '!W390),M$3="Y"),'Precision '!W390,"")</f>
        <v/>
      </c>
      <c r="X388" s="204" t="str">
        <f>IF(AND(ISNUMBER('Precision '!X390),N$3="Y"),'Precision '!X390,"")</f>
        <v/>
      </c>
      <c r="Y388" s="204" t="str">
        <f>IF(AND(ISNUMBER('Precision '!Y390),O$3="Y"),'Precision '!Y390,"")</f>
        <v/>
      </c>
      <c r="Z388" s="204" t="str">
        <f>IF(AND(ISNUMBER('Precision '!Z390),P$3="Y"),'Precision '!Z390,"")</f>
        <v/>
      </c>
      <c r="AA388" s="204"/>
      <c r="AB388" s="204"/>
      <c r="AC388" s="204"/>
      <c r="AD388" s="204"/>
      <c r="AE388" s="300">
        <v>352</v>
      </c>
      <c r="AF388" s="209" t="e">
        <f>IF(OR(ISBLANK('Precision '!C390),E$2="N"),NA(),'Precision '!C390)</f>
        <v>#N/A</v>
      </c>
      <c r="AG388" s="209" t="e">
        <f>IF(OR(ISBLANK('Precision '!D390),F$2="N"),NA(),'Precision '!D390)</f>
        <v>#N/A</v>
      </c>
      <c r="AH388" s="209" t="e">
        <f>IF(OR(ISBLANK('Precision '!E390),G$2="N"),NA(),'Precision '!E390)</f>
        <v>#N/A</v>
      </c>
      <c r="AI388" s="209" t="e">
        <f>IF(OR(ISBLANK('Precision '!F390),H$2="N"),NA(),'Precision '!F390)</f>
        <v>#N/A</v>
      </c>
      <c r="AJ388" s="209" t="e">
        <f>IF(OR(ISBLANK('Precision '!G390),I$2="N"),NA(),'Precision '!G390)</f>
        <v>#N/A</v>
      </c>
      <c r="AK388" s="209" t="e">
        <f>IF(OR(ISBLANK('Precision '!H390),J$2="N"),NA(),'Precision '!H390)</f>
        <v>#N/A</v>
      </c>
      <c r="AL388" s="209" t="e">
        <f>IF(OR(ISBLANK('Precision '!I390),K$2="N"),NA(),'Precision '!I390)</f>
        <v>#N/A</v>
      </c>
      <c r="AM388" s="209" t="e">
        <f>IF(OR(ISBLANK('Precision '!J390),L$2="N"),NA(),'Precision '!J390)</f>
        <v>#N/A</v>
      </c>
      <c r="AN388" s="209" t="e">
        <f>IF(OR(ISBLANK('Precision '!K390),M$2="N"),NA(),'Precision '!K390)</f>
        <v>#N/A</v>
      </c>
      <c r="AO388" s="209" t="e">
        <f>IF(OR(ISBLANK('Precision '!L390),N$2="N"),NA(),'Precision '!L390)</f>
        <v>#N/A</v>
      </c>
      <c r="AP388" s="209" t="e">
        <f>IF(OR(ISBLANK('Precision '!M390),O$2="N"),NA(),'Precision '!M390)</f>
        <v>#N/A</v>
      </c>
      <c r="AQ388" s="209" t="e">
        <f>IF(OR(ISBLANK('Precision '!N390),P$2="N"),NA(),'Precision '!N390)</f>
        <v>#N/A</v>
      </c>
      <c r="AR388" s="209" t="e">
        <f>IF(OR(ISBLANK('Precision '!O390),E$3="N"),NA(),'Precision '!O390)</f>
        <v>#N/A</v>
      </c>
      <c r="AS388" s="209" t="e">
        <f>IF(OR(ISBLANK('Precision '!P390),F$3="N"),NA(),'Precision '!P390)</f>
        <v>#N/A</v>
      </c>
      <c r="AT388" s="209" t="e">
        <f>IF(OR(ISBLANK('Precision '!Q390),G$3="N"),NA(),'Precision '!Q390)</f>
        <v>#N/A</v>
      </c>
      <c r="AU388" s="209" t="e">
        <f>IF(OR(ISBLANK('Precision '!R390),H$3="N"),NA(),'Precision '!R390)</f>
        <v>#N/A</v>
      </c>
      <c r="AV388" s="209" t="e">
        <f>IF(OR(ISBLANK('Precision '!S390),I$3="N"),NA(),'Precision '!S390)</f>
        <v>#N/A</v>
      </c>
      <c r="AW388" s="209" t="e">
        <f>IF(OR(ISBLANK('Precision '!T390),J$3="N"),NA(),'Precision '!T390)</f>
        <v>#N/A</v>
      </c>
      <c r="AX388" s="209" t="e">
        <f>IF(OR(ISBLANK('Precision '!U390),K$3="N"),NA(),'Precision '!U390)</f>
        <v>#N/A</v>
      </c>
      <c r="AY388" s="209" t="e">
        <f>IF(OR(ISBLANK('Precision '!V390),L$3="N"),NA(),'Precision '!V390)</f>
        <v>#N/A</v>
      </c>
      <c r="AZ388" s="209" t="e">
        <f>IF(OR(ISBLANK('Precision '!W390),M$3="N"),NA(),'Precision '!W390)</f>
        <v>#N/A</v>
      </c>
      <c r="BA388" s="209" t="e">
        <f>IF(OR(ISBLANK('Precision '!X390),N$3="N"),NA(),'Precision '!X390)</f>
        <v>#N/A</v>
      </c>
      <c r="BB388" s="209" t="e">
        <f>IF(OR(ISBLANK('Precision '!Y390),O$3="N"),NA(),'Precision '!Y390)</f>
        <v>#N/A</v>
      </c>
      <c r="BC388" s="209" t="e">
        <f>IF(OR(ISBLANK('Precision '!Z390),P$3="N"),NA(),'Precision '!Z390)</f>
        <v>#N/A</v>
      </c>
      <c r="BD388" s="204"/>
      <c r="BE388" s="204"/>
      <c r="BF388" s="204"/>
      <c r="BG388" s="204"/>
      <c r="BH388" s="204"/>
    </row>
    <row r="389" spans="1:60" x14ac:dyDescent="0.2">
      <c r="A389" s="204"/>
      <c r="B389" s="204"/>
      <c r="C389" s="204" t="str">
        <f>IF(AND(ISNUMBER('Precision '!C391),E$2="Y"),'Precision '!C391,"")</f>
        <v/>
      </c>
      <c r="D389" s="204" t="str">
        <f>IF(AND(ISNUMBER('Precision '!D391),F$2="Y"),'Precision '!D391,"")</f>
        <v/>
      </c>
      <c r="E389" s="204" t="str">
        <f>IF(AND(ISNUMBER('Precision '!E391),G$2="Y"),'Precision '!E391,"")</f>
        <v/>
      </c>
      <c r="F389" s="204" t="str">
        <f>IF(AND(ISNUMBER('Precision '!F391),H$2="Y"),'Precision '!F391,"")</f>
        <v/>
      </c>
      <c r="G389" s="204" t="str">
        <f>IF(AND(ISNUMBER('Precision '!G391),I$2="Y"),'Precision '!G391,"")</f>
        <v/>
      </c>
      <c r="H389" s="204" t="str">
        <f>IF(AND(ISNUMBER('Precision '!H391),J$2="Y"),'Precision '!H391,"")</f>
        <v/>
      </c>
      <c r="I389" s="204" t="str">
        <f>IF(AND(ISNUMBER('Precision '!I391),K$2="Y"),'Precision '!I391,"")</f>
        <v/>
      </c>
      <c r="J389" s="204" t="str">
        <f>IF(AND(ISNUMBER('Precision '!J391),L$2="Y"),'Precision '!J391,"")</f>
        <v/>
      </c>
      <c r="K389" s="204" t="str">
        <f>IF(AND(ISNUMBER('Precision '!K391),M$2="Y"),'Precision '!K391,"")</f>
        <v/>
      </c>
      <c r="L389" s="204" t="str">
        <f>IF(AND(ISNUMBER('Precision '!L391),N$2="Y"),'Precision '!L391,"")</f>
        <v/>
      </c>
      <c r="M389" s="204" t="str">
        <f>IF(AND(ISNUMBER('Precision '!M391),O$2="Y"),'Precision '!M391,"")</f>
        <v/>
      </c>
      <c r="N389" s="204" t="str">
        <f>IF(AND(ISNUMBER('Precision '!N391),P$2="Y"),'Precision '!N391,"")</f>
        <v/>
      </c>
      <c r="O389" s="204" t="str">
        <f>IF(AND(ISNUMBER('Precision '!O391),E$3="Y"),'Precision '!O391,"")</f>
        <v/>
      </c>
      <c r="P389" s="204" t="str">
        <f>IF(AND(ISNUMBER('Precision '!P391),F$3="Y"),'Precision '!P391,"")</f>
        <v/>
      </c>
      <c r="Q389" s="204" t="str">
        <f>IF(AND(ISNUMBER('Precision '!Q391),G$3="Y"),'Precision '!Q391,"")</f>
        <v/>
      </c>
      <c r="R389" s="204" t="str">
        <f>IF(AND(ISNUMBER('Precision '!R391),H$3="Y"),'Precision '!R391,"")</f>
        <v/>
      </c>
      <c r="S389" s="204" t="str">
        <f>IF(AND(ISNUMBER('Precision '!S391),I$3="Y"),'Precision '!S391,"")</f>
        <v/>
      </c>
      <c r="T389" s="204" t="str">
        <f>IF(AND(ISNUMBER('Precision '!T391),J$3="Y"),'Precision '!T391,"")</f>
        <v/>
      </c>
      <c r="U389" s="204" t="str">
        <f>IF(AND(ISNUMBER('Precision '!U391),K$3="Y"),'Precision '!U391,"")</f>
        <v/>
      </c>
      <c r="V389" s="204" t="str">
        <f>IF(AND(ISNUMBER('Precision '!V391),L$3="Y"),'Precision '!V391,"")</f>
        <v/>
      </c>
      <c r="W389" s="204" t="str">
        <f>IF(AND(ISNUMBER('Precision '!W391),M$3="Y"),'Precision '!W391,"")</f>
        <v/>
      </c>
      <c r="X389" s="204" t="str">
        <f>IF(AND(ISNUMBER('Precision '!X391),N$3="Y"),'Precision '!X391,"")</f>
        <v/>
      </c>
      <c r="Y389" s="204" t="str">
        <f>IF(AND(ISNUMBER('Precision '!Y391),O$3="Y"),'Precision '!Y391,"")</f>
        <v/>
      </c>
      <c r="Z389" s="204" t="str">
        <f>IF(AND(ISNUMBER('Precision '!Z391),P$3="Y"),'Precision '!Z391,"")</f>
        <v/>
      </c>
      <c r="AA389" s="204"/>
      <c r="AB389" s="204"/>
      <c r="AC389" s="204"/>
      <c r="AD389" s="204"/>
      <c r="AE389" s="300">
        <v>353</v>
      </c>
      <c r="AF389" s="209" t="e">
        <f>IF(OR(ISBLANK('Precision '!C391),E$2="N"),NA(),'Precision '!C391)</f>
        <v>#N/A</v>
      </c>
      <c r="AG389" s="209" t="e">
        <f>IF(OR(ISBLANK('Precision '!D391),F$2="N"),NA(),'Precision '!D391)</f>
        <v>#N/A</v>
      </c>
      <c r="AH389" s="209" t="e">
        <f>IF(OR(ISBLANK('Precision '!E391),G$2="N"),NA(),'Precision '!E391)</f>
        <v>#N/A</v>
      </c>
      <c r="AI389" s="209" t="e">
        <f>IF(OR(ISBLANK('Precision '!F391),H$2="N"),NA(),'Precision '!F391)</f>
        <v>#N/A</v>
      </c>
      <c r="AJ389" s="209" t="e">
        <f>IF(OR(ISBLANK('Precision '!G391),I$2="N"),NA(),'Precision '!G391)</f>
        <v>#N/A</v>
      </c>
      <c r="AK389" s="209" t="e">
        <f>IF(OR(ISBLANK('Precision '!H391),J$2="N"),NA(),'Precision '!H391)</f>
        <v>#N/A</v>
      </c>
      <c r="AL389" s="209" t="e">
        <f>IF(OR(ISBLANK('Precision '!I391),K$2="N"),NA(),'Precision '!I391)</f>
        <v>#N/A</v>
      </c>
      <c r="AM389" s="209" t="e">
        <f>IF(OR(ISBLANK('Precision '!J391),L$2="N"),NA(),'Precision '!J391)</f>
        <v>#N/A</v>
      </c>
      <c r="AN389" s="209" t="e">
        <f>IF(OR(ISBLANK('Precision '!K391),M$2="N"),NA(),'Precision '!K391)</f>
        <v>#N/A</v>
      </c>
      <c r="AO389" s="209" t="e">
        <f>IF(OR(ISBLANK('Precision '!L391),N$2="N"),NA(),'Precision '!L391)</f>
        <v>#N/A</v>
      </c>
      <c r="AP389" s="209" t="e">
        <f>IF(OR(ISBLANK('Precision '!M391),O$2="N"),NA(),'Precision '!M391)</f>
        <v>#N/A</v>
      </c>
      <c r="AQ389" s="209" t="e">
        <f>IF(OR(ISBLANK('Precision '!N391),P$2="N"),NA(),'Precision '!N391)</f>
        <v>#N/A</v>
      </c>
      <c r="AR389" s="209" t="e">
        <f>IF(OR(ISBLANK('Precision '!O391),E$3="N"),NA(),'Precision '!O391)</f>
        <v>#N/A</v>
      </c>
      <c r="AS389" s="209" t="e">
        <f>IF(OR(ISBLANK('Precision '!P391),F$3="N"),NA(),'Precision '!P391)</f>
        <v>#N/A</v>
      </c>
      <c r="AT389" s="209" t="e">
        <f>IF(OR(ISBLANK('Precision '!Q391),G$3="N"),NA(),'Precision '!Q391)</f>
        <v>#N/A</v>
      </c>
      <c r="AU389" s="209" t="e">
        <f>IF(OR(ISBLANK('Precision '!R391),H$3="N"),NA(),'Precision '!R391)</f>
        <v>#N/A</v>
      </c>
      <c r="AV389" s="209" t="e">
        <f>IF(OR(ISBLANK('Precision '!S391),I$3="N"),NA(),'Precision '!S391)</f>
        <v>#N/A</v>
      </c>
      <c r="AW389" s="209" t="e">
        <f>IF(OR(ISBLANK('Precision '!T391),J$3="N"),NA(),'Precision '!T391)</f>
        <v>#N/A</v>
      </c>
      <c r="AX389" s="209" t="e">
        <f>IF(OR(ISBLANK('Precision '!U391),K$3="N"),NA(),'Precision '!U391)</f>
        <v>#N/A</v>
      </c>
      <c r="AY389" s="209" t="e">
        <f>IF(OR(ISBLANK('Precision '!V391),L$3="N"),NA(),'Precision '!V391)</f>
        <v>#N/A</v>
      </c>
      <c r="AZ389" s="209" t="e">
        <f>IF(OR(ISBLANK('Precision '!W391),M$3="N"),NA(),'Precision '!W391)</f>
        <v>#N/A</v>
      </c>
      <c r="BA389" s="209" t="e">
        <f>IF(OR(ISBLANK('Precision '!X391),N$3="N"),NA(),'Precision '!X391)</f>
        <v>#N/A</v>
      </c>
      <c r="BB389" s="209" t="e">
        <f>IF(OR(ISBLANK('Precision '!Y391),O$3="N"),NA(),'Precision '!Y391)</f>
        <v>#N/A</v>
      </c>
      <c r="BC389" s="209" t="e">
        <f>IF(OR(ISBLANK('Precision '!Z391),P$3="N"),NA(),'Precision '!Z391)</f>
        <v>#N/A</v>
      </c>
      <c r="BD389" s="204"/>
      <c r="BE389" s="204"/>
      <c r="BF389" s="204"/>
      <c r="BG389" s="204"/>
      <c r="BH389" s="204"/>
    </row>
    <row r="390" spans="1:60" x14ac:dyDescent="0.2">
      <c r="A390" s="204"/>
      <c r="B390" s="204"/>
      <c r="C390" s="204" t="str">
        <f>IF(AND(ISNUMBER('Precision '!C392),E$2="Y"),'Precision '!C392,"")</f>
        <v/>
      </c>
      <c r="D390" s="204" t="str">
        <f>IF(AND(ISNUMBER('Precision '!D392),F$2="Y"),'Precision '!D392,"")</f>
        <v/>
      </c>
      <c r="E390" s="204" t="str">
        <f>IF(AND(ISNUMBER('Precision '!E392),G$2="Y"),'Precision '!E392,"")</f>
        <v/>
      </c>
      <c r="F390" s="204" t="str">
        <f>IF(AND(ISNUMBER('Precision '!F392),H$2="Y"),'Precision '!F392,"")</f>
        <v/>
      </c>
      <c r="G390" s="204" t="str">
        <f>IF(AND(ISNUMBER('Precision '!G392),I$2="Y"),'Precision '!G392,"")</f>
        <v/>
      </c>
      <c r="H390" s="204" t="str">
        <f>IF(AND(ISNUMBER('Precision '!H392),J$2="Y"),'Precision '!H392,"")</f>
        <v/>
      </c>
      <c r="I390" s="204" t="str">
        <f>IF(AND(ISNUMBER('Precision '!I392),K$2="Y"),'Precision '!I392,"")</f>
        <v/>
      </c>
      <c r="J390" s="204" t="str">
        <f>IF(AND(ISNUMBER('Precision '!J392),L$2="Y"),'Precision '!J392,"")</f>
        <v/>
      </c>
      <c r="K390" s="204" t="str">
        <f>IF(AND(ISNUMBER('Precision '!K392),M$2="Y"),'Precision '!K392,"")</f>
        <v/>
      </c>
      <c r="L390" s="204" t="str">
        <f>IF(AND(ISNUMBER('Precision '!L392),N$2="Y"),'Precision '!L392,"")</f>
        <v/>
      </c>
      <c r="M390" s="204" t="str">
        <f>IF(AND(ISNUMBER('Precision '!M392),O$2="Y"),'Precision '!M392,"")</f>
        <v/>
      </c>
      <c r="N390" s="204" t="str">
        <f>IF(AND(ISNUMBER('Precision '!N392),P$2="Y"),'Precision '!N392,"")</f>
        <v/>
      </c>
      <c r="O390" s="204" t="str">
        <f>IF(AND(ISNUMBER('Precision '!O392),E$3="Y"),'Precision '!O392,"")</f>
        <v/>
      </c>
      <c r="P390" s="204" t="str">
        <f>IF(AND(ISNUMBER('Precision '!P392),F$3="Y"),'Precision '!P392,"")</f>
        <v/>
      </c>
      <c r="Q390" s="204" t="str">
        <f>IF(AND(ISNUMBER('Precision '!Q392),G$3="Y"),'Precision '!Q392,"")</f>
        <v/>
      </c>
      <c r="R390" s="204" t="str">
        <f>IF(AND(ISNUMBER('Precision '!R392),H$3="Y"),'Precision '!R392,"")</f>
        <v/>
      </c>
      <c r="S390" s="204" t="str">
        <f>IF(AND(ISNUMBER('Precision '!S392),I$3="Y"),'Precision '!S392,"")</f>
        <v/>
      </c>
      <c r="T390" s="204" t="str">
        <f>IF(AND(ISNUMBER('Precision '!T392),J$3="Y"),'Precision '!T392,"")</f>
        <v/>
      </c>
      <c r="U390" s="204" t="str">
        <f>IF(AND(ISNUMBER('Precision '!U392),K$3="Y"),'Precision '!U392,"")</f>
        <v/>
      </c>
      <c r="V390" s="204" t="str">
        <f>IF(AND(ISNUMBER('Precision '!V392),L$3="Y"),'Precision '!V392,"")</f>
        <v/>
      </c>
      <c r="W390" s="204" t="str">
        <f>IF(AND(ISNUMBER('Precision '!W392),M$3="Y"),'Precision '!W392,"")</f>
        <v/>
      </c>
      <c r="X390" s="204" t="str">
        <f>IF(AND(ISNUMBER('Precision '!X392),N$3="Y"),'Precision '!X392,"")</f>
        <v/>
      </c>
      <c r="Y390" s="204" t="str">
        <f>IF(AND(ISNUMBER('Precision '!Y392),O$3="Y"),'Precision '!Y392,"")</f>
        <v/>
      </c>
      <c r="Z390" s="204" t="str">
        <f>IF(AND(ISNUMBER('Precision '!Z392),P$3="Y"),'Precision '!Z392,"")</f>
        <v/>
      </c>
      <c r="AA390" s="204"/>
      <c r="AB390" s="204"/>
      <c r="AC390" s="204"/>
      <c r="AD390" s="204"/>
      <c r="AE390" s="300">
        <v>354</v>
      </c>
      <c r="AF390" s="209" t="e">
        <f>IF(OR(ISBLANK('Precision '!C392),E$2="N"),NA(),'Precision '!C392)</f>
        <v>#N/A</v>
      </c>
      <c r="AG390" s="209" t="e">
        <f>IF(OR(ISBLANK('Precision '!D392),F$2="N"),NA(),'Precision '!D392)</f>
        <v>#N/A</v>
      </c>
      <c r="AH390" s="209" t="e">
        <f>IF(OR(ISBLANK('Precision '!E392),G$2="N"),NA(),'Precision '!E392)</f>
        <v>#N/A</v>
      </c>
      <c r="AI390" s="209" t="e">
        <f>IF(OR(ISBLANK('Precision '!F392),H$2="N"),NA(),'Precision '!F392)</f>
        <v>#N/A</v>
      </c>
      <c r="AJ390" s="209" t="e">
        <f>IF(OR(ISBLANK('Precision '!G392),I$2="N"),NA(),'Precision '!G392)</f>
        <v>#N/A</v>
      </c>
      <c r="AK390" s="209" t="e">
        <f>IF(OR(ISBLANK('Precision '!H392),J$2="N"),NA(),'Precision '!H392)</f>
        <v>#N/A</v>
      </c>
      <c r="AL390" s="209" t="e">
        <f>IF(OR(ISBLANK('Precision '!I392),K$2="N"),NA(),'Precision '!I392)</f>
        <v>#N/A</v>
      </c>
      <c r="AM390" s="209" t="e">
        <f>IF(OR(ISBLANK('Precision '!J392),L$2="N"),NA(),'Precision '!J392)</f>
        <v>#N/A</v>
      </c>
      <c r="AN390" s="209" t="e">
        <f>IF(OR(ISBLANK('Precision '!K392),M$2="N"),NA(),'Precision '!K392)</f>
        <v>#N/A</v>
      </c>
      <c r="AO390" s="209" t="e">
        <f>IF(OR(ISBLANK('Precision '!L392),N$2="N"),NA(),'Precision '!L392)</f>
        <v>#N/A</v>
      </c>
      <c r="AP390" s="209" t="e">
        <f>IF(OR(ISBLANK('Precision '!M392),O$2="N"),NA(),'Precision '!M392)</f>
        <v>#N/A</v>
      </c>
      <c r="AQ390" s="209" t="e">
        <f>IF(OR(ISBLANK('Precision '!N392),P$2="N"),NA(),'Precision '!N392)</f>
        <v>#N/A</v>
      </c>
      <c r="AR390" s="209" t="e">
        <f>IF(OR(ISBLANK('Precision '!O392),E$3="N"),NA(),'Precision '!O392)</f>
        <v>#N/A</v>
      </c>
      <c r="AS390" s="209" t="e">
        <f>IF(OR(ISBLANK('Precision '!P392),F$3="N"),NA(),'Precision '!P392)</f>
        <v>#N/A</v>
      </c>
      <c r="AT390" s="209" t="e">
        <f>IF(OR(ISBLANK('Precision '!Q392),G$3="N"),NA(),'Precision '!Q392)</f>
        <v>#N/A</v>
      </c>
      <c r="AU390" s="209" t="e">
        <f>IF(OR(ISBLANK('Precision '!R392),H$3="N"),NA(),'Precision '!R392)</f>
        <v>#N/A</v>
      </c>
      <c r="AV390" s="209" t="e">
        <f>IF(OR(ISBLANK('Precision '!S392),I$3="N"),NA(),'Precision '!S392)</f>
        <v>#N/A</v>
      </c>
      <c r="AW390" s="209" t="e">
        <f>IF(OR(ISBLANK('Precision '!T392),J$3="N"),NA(),'Precision '!T392)</f>
        <v>#N/A</v>
      </c>
      <c r="AX390" s="209" t="e">
        <f>IF(OR(ISBLANK('Precision '!U392),K$3="N"),NA(),'Precision '!U392)</f>
        <v>#N/A</v>
      </c>
      <c r="AY390" s="209" t="e">
        <f>IF(OR(ISBLANK('Precision '!V392),L$3="N"),NA(),'Precision '!V392)</f>
        <v>#N/A</v>
      </c>
      <c r="AZ390" s="209" t="e">
        <f>IF(OR(ISBLANK('Precision '!W392),M$3="N"),NA(),'Precision '!W392)</f>
        <v>#N/A</v>
      </c>
      <c r="BA390" s="209" t="e">
        <f>IF(OR(ISBLANK('Precision '!X392),N$3="N"),NA(),'Precision '!X392)</f>
        <v>#N/A</v>
      </c>
      <c r="BB390" s="209" t="e">
        <f>IF(OR(ISBLANK('Precision '!Y392),O$3="N"),NA(),'Precision '!Y392)</f>
        <v>#N/A</v>
      </c>
      <c r="BC390" s="209" t="e">
        <f>IF(OR(ISBLANK('Precision '!Z392),P$3="N"),NA(),'Precision '!Z392)</f>
        <v>#N/A</v>
      </c>
      <c r="BD390" s="204"/>
      <c r="BE390" s="204"/>
      <c r="BF390" s="204"/>
      <c r="BG390" s="204"/>
      <c r="BH390" s="204"/>
    </row>
    <row r="391" spans="1:60" x14ac:dyDescent="0.2">
      <c r="A391" s="204"/>
      <c r="B391" s="204"/>
      <c r="C391" s="204" t="str">
        <f>IF(AND(ISNUMBER('Precision '!C393),E$2="Y"),'Precision '!C393,"")</f>
        <v/>
      </c>
      <c r="D391" s="204" t="str">
        <f>IF(AND(ISNUMBER('Precision '!D393),F$2="Y"),'Precision '!D393,"")</f>
        <v/>
      </c>
      <c r="E391" s="204" t="str">
        <f>IF(AND(ISNUMBER('Precision '!E393),G$2="Y"),'Precision '!E393,"")</f>
        <v/>
      </c>
      <c r="F391" s="204" t="str">
        <f>IF(AND(ISNUMBER('Precision '!F393),H$2="Y"),'Precision '!F393,"")</f>
        <v/>
      </c>
      <c r="G391" s="204" t="str">
        <f>IF(AND(ISNUMBER('Precision '!G393),I$2="Y"),'Precision '!G393,"")</f>
        <v/>
      </c>
      <c r="H391" s="204" t="str">
        <f>IF(AND(ISNUMBER('Precision '!H393),J$2="Y"),'Precision '!H393,"")</f>
        <v/>
      </c>
      <c r="I391" s="204" t="str">
        <f>IF(AND(ISNUMBER('Precision '!I393),K$2="Y"),'Precision '!I393,"")</f>
        <v/>
      </c>
      <c r="J391" s="204" t="str">
        <f>IF(AND(ISNUMBER('Precision '!J393),L$2="Y"),'Precision '!J393,"")</f>
        <v/>
      </c>
      <c r="K391" s="204" t="str">
        <f>IF(AND(ISNUMBER('Precision '!K393),M$2="Y"),'Precision '!K393,"")</f>
        <v/>
      </c>
      <c r="L391" s="204" t="str">
        <f>IF(AND(ISNUMBER('Precision '!L393),N$2="Y"),'Precision '!L393,"")</f>
        <v/>
      </c>
      <c r="M391" s="204" t="str">
        <f>IF(AND(ISNUMBER('Precision '!M393),O$2="Y"),'Precision '!M393,"")</f>
        <v/>
      </c>
      <c r="N391" s="204" t="str">
        <f>IF(AND(ISNUMBER('Precision '!N393),P$2="Y"),'Precision '!N393,"")</f>
        <v/>
      </c>
      <c r="O391" s="204" t="str">
        <f>IF(AND(ISNUMBER('Precision '!O393),E$3="Y"),'Precision '!O393,"")</f>
        <v/>
      </c>
      <c r="P391" s="204" t="str">
        <f>IF(AND(ISNUMBER('Precision '!P393),F$3="Y"),'Precision '!P393,"")</f>
        <v/>
      </c>
      <c r="Q391" s="204" t="str">
        <f>IF(AND(ISNUMBER('Precision '!Q393),G$3="Y"),'Precision '!Q393,"")</f>
        <v/>
      </c>
      <c r="R391" s="204" t="str">
        <f>IF(AND(ISNUMBER('Precision '!R393),H$3="Y"),'Precision '!R393,"")</f>
        <v/>
      </c>
      <c r="S391" s="204" t="str">
        <f>IF(AND(ISNUMBER('Precision '!S393),I$3="Y"),'Precision '!S393,"")</f>
        <v/>
      </c>
      <c r="T391" s="204" t="str">
        <f>IF(AND(ISNUMBER('Precision '!T393),J$3="Y"),'Precision '!T393,"")</f>
        <v/>
      </c>
      <c r="U391" s="204" t="str">
        <f>IF(AND(ISNUMBER('Precision '!U393),K$3="Y"),'Precision '!U393,"")</f>
        <v/>
      </c>
      <c r="V391" s="204" t="str">
        <f>IF(AND(ISNUMBER('Precision '!V393),L$3="Y"),'Precision '!V393,"")</f>
        <v/>
      </c>
      <c r="W391" s="204" t="str">
        <f>IF(AND(ISNUMBER('Precision '!W393),M$3="Y"),'Precision '!W393,"")</f>
        <v/>
      </c>
      <c r="X391" s="204" t="str">
        <f>IF(AND(ISNUMBER('Precision '!X393),N$3="Y"),'Precision '!X393,"")</f>
        <v/>
      </c>
      <c r="Y391" s="204" t="str">
        <f>IF(AND(ISNUMBER('Precision '!Y393),O$3="Y"),'Precision '!Y393,"")</f>
        <v/>
      </c>
      <c r="Z391" s="204" t="str">
        <f>IF(AND(ISNUMBER('Precision '!Z393),P$3="Y"),'Precision '!Z393,"")</f>
        <v/>
      </c>
      <c r="AA391" s="204"/>
      <c r="AB391" s="204"/>
      <c r="AC391" s="204"/>
      <c r="AD391" s="204"/>
      <c r="AE391" s="300">
        <v>355</v>
      </c>
      <c r="AF391" s="209" t="e">
        <f>IF(OR(ISBLANK('Precision '!C393),E$2="N"),NA(),'Precision '!C393)</f>
        <v>#N/A</v>
      </c>
      <c r="AG391" s="209" t="e">
        <f>IF(OR(ISBLANK('Precision '!D393),F$2="N"),NA(),'Precision '!D393)</f>
        <v>#N/A</v>
      </c>
      <c r="AH391" s="209" t="e">
        <f>IF(OR(ISBLANK('Precision '!E393),G$2="N"),NA(),'Precision '!E393)</f>
        <v>#N/A</v>
      </c>
      <c r="AI391" s="209" t="e">
        <f>IF(OR(ISBLANK('Precision '!F393),H$2="N"),NA(),'Precision '!F393)</f>
        <v>#N/A</v>
      </c>
      <c r="AJ391" s="209" t="e">
        <f>IF(OR(ISBLANK('Precision '!G393),I$2="N"),NA(),'Precision '!G393)</f>
        <v>#N/A</v>
      </c>
      <c r="AK391" s="209" t="e">
        <f>IF(OR(ISBLANK('Precision '!H393),J$2="N"),NA(),'Precision '!H393)</f>
        <v>#N/A</v>
      </c>
      <c r="AL391" s="209" t="e">
        <f>IF(OR(ISBLANK('Precision '!I393),K$2="N"),NA(),'Precision '!I393)</f>
        <v>#N/A</v>
      </c>
      <c r="AM391" s="209" t="e">
        <f>IF(OR(ISBLANK('Precision '!J393),L$2="N"),NA(),'Precision '!J393)</f>
        <v>#N/A</v>
      </c>
      <c r="AN391" s="209" t="e">
        <f>IF(OR(ISBLANK('Precision '!K393),M$2="N"),NA(),'Precision '!K393)</f>
        <v>#N/A</v>
      </c>
      <c r="AO391" s="209" t="e">
        <f>IF(OR(ISBLANK('Precision '!L393),N$2="N"),NA(),'Precision '!L393)</f>
        <v>#N/A</v>
      </c>
      <c r="AP391" s="209" t="e">
        <f>IF(OR(ISBLANK('Precision '!M393),O$2="N"),NA(),'Precision '!M393)</f>
        <v>#N/A</v>
      </c>
      <c r="AQ391" s="209" t="e">
        <f>IF(OR(ISBLANK('Precision '!N393),P$2="N"),NA(),'Precision '!N393)</f>
        <v>#N/A</v>
      </c>
      <c r="AR391" s="209" t="e">
        <f>IF(OR(ISBLANK('Precision '!O393),E$3="N"),NA(),'Precision '!O393)</f>
        <v>#N/A</v>
      </c>
      <c r="AS391" s="209" t="e">
        <f>IF(OR(ISBLANK('Precision '!P393),F$3="N"),NA(),'Precision '!P393)</f>
        <v>#N/A</v>
      </c>
      <c r="AT391" s="209" t="e">
        <f>IF(OR(ISBLANK('Precision '!Q393),G$3="N"),NA(),'Precision '!Q393)</f>
        <v>#N/A</v>
      </c>
      <c r="AU391" s="209" t="e">
        <f>IF(OR(ISBLANK('Precision '!R393),H$3="N"),NA(),'Precision '!R393)</f>
        <v>#N/A</v>
      </c>
      <c r="AV391" s="209" t="e">
        <f>IF(OR(ISBLANK('Precision '!S393),I$3="N"),NA(),'Precision '!S393)</f>
        <v>#N/A</v>
      </c>
      <c r="AW391" s="209" t="e">
        <f>IF(OR(ISBLANK('Precision '!T393),J$3="N"),NA(),'Precision '!T393)</f>
        <v>#N/A</v>
      </c>
      <c r="AX391" s="209" t="e">
        <f>IF(OR(ISBLANK('Precision '!U393),K$3="N"),NA(),'Precision '!U393)</f>
        <v>#N/A</v>
      </c>
      <c r="AY391" s="209" t="e">
        <f>IF(OR(ISBLANK('Precision '!V393),L$3="N"),NA(),'Precision '!V393)</f>
        <v>#N/A</v>
      </c>
      <c r="AZ391" s="209" t="e">
        <f>IF(OR(ISBLANK('Precision '!W393),M$3="N"),NA(),'Precision '!W393)</f>
        <v>#N/A</v>
      </c>
      <c r="BA391" s="209" t="e">
        <f>IF(OR(ISBLANK('Precision '!X393),N$3="N"),NA(),'Precision '!X393)</f>
        <v>#N/A</v>
      </c>
      <c r="BB391" s="209" t="e">
        <f>IF(OR(ISBLANK('Precision '!Y393),O$3="N"),NA(),'Precision '!Y393)</f>
        <v>#N/A</v>
      </c>
      <c r="BC391" s="209" t="e">
        <f>IF(OR(ISBLANK('Precision '!Z393),P$3="N"),NA(),'Precision '!Z393)</f>
        <v>#N/A</v>
      </c>
      <c r="BD391" s="204"/>
      <c r="BE391" s="204"/>
      <c r="BF391" s="204"/>
      <c r="BG391" s="204"/>
      <c r="BH391" s="204"/>
    </row>
    <row r="392" spans="1:60" x14ac:dyDescent="0.2">
      <c r="A392" s="204"/>
      <c r="B392" s="204"/>
      <c r="C392" s="204" t="str">
        <f>IF(AND(ISNUMBER('Precision '!C394),E$2="Y"),'Precision '!C394,"")</f>
        <v/>
      </c>
      <c r="D392" s="204" t="str">
        <f>IF(AND(ISNUMBER('Precision '!D394),F$2="Y"),'Precision '!D394,"")</f>
        <v/>
      </c>
      <c r="E392" s="204" t="str">
        <f>IF(AND(ISNUMBER('Precision '!E394),G$2="Y"),'Precision '!E394,"")</f>
        <v/>
      </c>
      <c r="F392" s="204" t="str">
        <f>IF(AND(ISNUMBER('Precision '!F394),H$2="Y"),'Precision '!F394,"")</f>
        <v/>
      </c>
      <c r="G392" s="204" t="str">
        <f>IF(AND(ISNUMBER('Precision '!G394),I$2="Y"),'Precision '!G394,"")</f>
        <v/>
      </c>
      <c r="H392" s="204" t="str">
        <f>IF(AND(ISNUMBER('Precision '!H394),J$2="Y"),'Precision '!H394,"")</f>
        <v/>
      </c>
      <c r="I392" s="204" t="str">
        <f>IF(AND(ISNUMBER('Precision '!I394),K$2="Y"),'Precision '!I394,"")</f>
        <v/>
      </c>
      <c r="J392" s="204" t="str">
        <f>IF(AND(ISNUMBER('Precision '!J394),L$2="Y"),'Precision '!J394,"")</f>
        <v/>
      </c>
      <c r="K392" s="204" t="str">
        <f>IF(AND(ISNUMBER('Precision '!K394),M$2="Y"),'Precision '!K394,"")</f>
        <v/>
      </c>
      <c r="L392" s="204" t="str">
        <f>IF(AND(ISNUMBER('Precision '!L394),N$2="Y"),'Precision '!L394,"")</f>
        <v/>
      </c>
      <c r="M392" s="204" t="str">
        <f>IF(AND(ISNUMBER('Precision '!M394),O$2="Y"),'Precision '!M394,"")</f>
        <v/>
      </c>
      <c r="N392" s="204" t="str">
        <f>IF(AND(ISNUMBER('Precision '!N394),P$2="Y"),'Precision '!N394,"")</f>
        <v/>
      </c>
      <c r="O392" s="204" t="str">
        <f>IF(AND(ISNUMBER('Precision '!O394),E$3="Y"),'Precision '!O394,"")</f>
        <v/>
      </c>
      <c r="P392" s="204" t="str">
        <f>IF(AND(ISNUMBER('Precision '!P394),F$3="Y"),'Precision '!P394,"")</f>
        <v/>
      </c>
      <c r="Q392" s="204" t="str">
        <f>IF(AND(ISNUMBER('Precision '!Q394),G$3="Y"),'Precision '!Q394,"")</f>
        <v/>
      </c>
      <c r="R392" s="204" t="str">
        <f>IF(AND(ISNUMBER('Precision '!R394),H$3="Y"),'Precision '!R394,"")</f>
        <v/>
      </c>
      <c r="S392" s="204" t="str">
        <f>IF(AND(ISNUMBER('Precision '!S394),I$3="Y"),'Precision '!S394,"")</f>
        <v/>
      </c>
      <c r="T392" s="204" t="str">
        <f>IF(AND(ISNUMBER('Precision '!T394),J$3="Y"),'Precision '!T394,"")</f>
        <v/>
      </c>
      <c r="U392" s="204" t="str">
        <f>IF(AND(ISNUMBER('Precision '!U394),K$3="Y"),'Precision '!U394,"")</f>
        <v/>
      </c>
      <c r="V392" s="204" t="str">
        <f>IF(AND(ISNUMBER('Precision '!V394),L$3="Y"),'Precision '!V394,"")</f>
        <v/>
      </c>
      <c r="W392" s="204" t="str">
        <f>IF(AND(ISNUMBER('Precision '!W394),M$3="Y"),'Precision '!W394,"")</f>
        <v/>
      </c>
      <c r="X392" s="204" t="str">
        <f>IF(AND(ISNUMBER('Precision '!X394),N$3="Y"),'Precision '!X394,"")</f>
        <v/>
      </c>
      <c r="Y392" s="204" t="str">
        <f>IF(AND(ISNUMBER('Precision '!Y394),O$3="Y"),'Precision '!Y394,"")</f>
        <v/>
      </c>
      <c r="Z392" s="204" t="str">
        <f>IF(AND(ISNUMBER('Precision '!Z394),P$3="Y"),'Precision '!Z394,"")</f>
        <v/>
      </c>
      <c r="AA392" s="204"/>
      <c r="AB392" s="204"/>
      <c r="AC392" s="204"/>
      <c r="AD392" s="204"/>
      <c r="AE392" s="300">
        <v>356</v>
      </c>
      <c r="AF392" s="209" t="e">
        <f>IF(OR(ISBLANK('Precision '!C394),E$2="N"),NA(),'Precision '!C394)</f>
        <v>#N/A</v>
      </c>
      <c r="AG392" s="209" t="e">
        <f>IF(OR(ISBLANK('Precision '!D394),F$2="N"),NA(),'Precision '!D394)</f>
        <v>#N/A</v>
      </c>
      <c r="AH392" s="209" t="e">
        <f>IF(OR(ISBLANK('Precision '!E394),G$2="N"),NA(),'Precision '!E394)</f>
        <v>#N/A</v>
      </c>
      <c r="AI392" s="209" t="e">
        <f>IF(OR(ISBLANK('Precision '!F394),H$2="N"),NA(),'Precision '!F394)</f>
        <v>#N/A</v>
      </c>
      <c r="AJ392" s="209" t="e">
        <f>IF(OR(ISBLANK('Precision '!G394),I$2="N"),NA(),'Precision '!G394)</f>
        <v>#N/A</v>
      </c>
      <c r="AK392" s="209" t="e">
        <f>IF(OR(ISBLANK('Precision '!H394),J$2="N"),NA(),'Precision '!H394)</f>
        <v>#N/A</v>
      </c>
      <c r="AL392" s="209" t="e">
        <f>IF(OR(ISBLANK('Precision '!I394),K$2="N"),NA(),'Precision '!I394)</f>
        <v>#N/A</v>
      </c>
      <c r="AM392" s="209" t="e">
        <f>IF(OR(ISBLANK('Precision '!J394),L$2="N"),NA(),'Precision '!J394)</f>
        <v>#N/A</v>
      </c>
      <c r="AN392" s="209" t="e">
        <f>IF(OR(ISBLANK('Precision '!K394),M$2="N"),NA(),'Precision '!K394)</f>
        <v>#N/A</v>
      </c>
      <c r="AO392" s="209" t="e">
        <f>IF(OR(ISBLANK('Precision '!L394),N$2="N"),NA(),'Precision '!L394)</f>
        <v>#N/A</v>
      </c>
      <c r="AP392" s="209" t="e">
        <f>IF(OR(ISBLANK('Precision '!M394),O$2="N"),NA(),'Precision '!M394)</f>
        <v>#N/A</v>
      </c>
      <c r="AQ392" s="209" t="e">
        <f>IF(OR(ISBLANK('Precision '!N394),P$2="N"),NA(),'Precision '!N394)</f>
        <v>#N/A</v>
      </c>
      <c r="AR392" s="209" t="e">
        <f>IF(OR(ISBLANK('Precision '!O394),E$3="N"),NA(),'Precision '!O394)</f>
        <v>#N/A</v>
      </c>
      <c r="AS392" s="209" t="e">
        <f>IF(OR(ISBLANK('Precision '!P394),F$3="N"),NA(),'Precision '!P394)</f>
        <v>#N/A</v>
      </c>
      <c r="AT392" s="209" t="e">
        <f>IF(OR(ISBLANK('Precision '!Q394),G$3="N"),NA(),'Precision '!Q394)</f>
        <v>#N/A</v>
      </c>
      <c r="AU392" s="209" t="e">
        <f>IF(OR(ISBLANK('Precision '!R394),H$3="N"),NA(),'Precision '!R394)</f>
        <v>#N/A</v>
      </c>
      <c r="AV392" s="209" t="e">
        <f>IF(OR(ISBLANK('Precision '!S394),I$3="N"),NA(),'Precision '!S394)</f>
        <v>#N/A</v>
      </c>
      <c r="AW392" s="209" t="e">
        <f>IF(OR(ISBLANK('Precision '!T394),J$3="N"),NA(),'Precision '!T394)</f>
        <v>#N/A</v>
      </c>
      <c r="AX392" s="209" t="e">
        <f>IF(OR(ISBLANK('Precision '!U394),K$3="N"),NA(),'Precision '!U394)</f>
        <v>#N/A</v>
      </c>
      <c r="AY392" s="209" t="e">
        <f>IF(OR(ISBLANK('Precision '!V394),L$3="N"),NA(),'Precision '!V394)</f>
        <v>#N/A</v>
      </c>
      <c r="AZ392" s="209" t="e">
        <f>IF(OR(ISBLANK('Precision '!W394),M$3="N"),NA(),'Precision '!W394)</f>
        <v>#N/A</v>
      </c>
      <c r="BA392" s="209" t="e">
        <f>IF(OR(ISBLANK('Precision '!X394),N$3="N"),NA(),'Precision '!X394)</f>
        <v>#N/A</v>
      </c>
      <c r="BB392" s="209" t="e">
        <f>IF(OR(ISBLANK('Precision '!Y394),O$3="N"),NA(),'Precision '!Y394)</f>
        <v>#N/A</v>
      </c>
      <c r="BC392" s="209" t="e">
        <f>IF(OR(ISBLANK('Precision '!Z394),P$3="N"),NA(),'Precision '!Z394)</f>
        <v>#N/A</v>
      </c>
      <c r="BD392" s="204"/>
      <c r="BE392" s="204"/>
      <c r="BF392" s="204"/>
      <c r="BG392" s="204"/>
      <c r="BH392" s="204"/>
    </row>
    <row r="393" spans="1:60" x14ac:dyDescent="0.2">
      <c r="A393" s="204"/>
      <c r="B393" s="204"/>
      <c r="C393" s="204" t="str">
        <f>IF(AND(ISNUMBER('Precision '!C395),E$2="Y"),'Precision '!C395,"")</f>
        <v/>
      </c>
      <c r="D393" s="204" t="str">
        <f>IF(AND(ISNUMBER('Precision '!D395),F$2="Y"),'Precision '!D395,"")</f>
        <v/>
      </c>
      <c r="E393" s="204" t="str">
        <f>IF(AND(ISNUMBER('Precision '!E395),G$2="Y"),'Precision '!E395,"")</f>
        <v/>
      </c>
      <c r="F393" s="204" t="str">
        <f>IF(AND(ISNUMBER('Precision '!F395),H$2="Y"),'Precision '!F395,"")</f>
        <v/>
      </c>
      <c r="G393" s="204" t="str">
        <f>IF(AND(ISNUMBER('Precision '!G395),I$2="Y"),'Precision '!G395,"")</f>
        <v/>
      </c>
      <c r="H393" s="204" t="str">
        <f>IF(AND(ISNUMBER('Precision '!H395),J$2="Y"),'Precision '!H395,"")</f>
        <v/>
      </c>
      <c r="I393" s="204" t="str">
        <f>IF(AND(ISNUMBER('Precision '!I395),K$2="Y"),'Precision '!I395,"")</f>
        <v/>
      </c>
      <c r="J393" s="204" t="str">
        <f>IF(AND(ISNUMBER('Precision '!J395),L$2="Y"),'Precision '!J395,"")</f>
        <v/>
      </c>
      <c r="K393" s="204" t="str">
        <f>IF(AND(ISNUMBER('Precision '!K395),M$2="Y"),'Precision '!K395,"")</f>
        <v/>
      </c>
      <c r="L393" s="204" t="str">
        <f>IF(AND(ISNUMBER('Precision '!L395),N$2="Y"),'Precision '!L395,"")</f>
        <v/>
      </c>
      <c r="M393" s="204" t="str">
        <f>IF(AND(ISNUMBER('Precision '!M395),O$2="Y"),'Precision '!M395,"")</f>
        <v/>
      </c>
      <c r="N393" s="204" t="str">
        <f>IF(AND(ISNUMBER('Precision '!N395),P$2="Y"),'Precision '!N395,"")</f>
        <v/>
      </c>
      <c r="O393" s="204" t="str">
        <f>IF(AND(ISNUMBER('Precision '!O395),E$3="Y"),'Precision '!O395,"")</f>
        <v/>
      </c>
      <c r="P393" s="204" t="str">
        <f>IF(AND(ISNUMBER('Precision '!P395),F$3="Y"),'Precision '!P395,"")</f>
        <v/>
      </c>
      <c r="Q393" s="204" t="str">
        <f>IF(AND(ISNUMBER('Precision '!Q395),G$3="Y"),'Precision '!Q395,"")</f>
        <v/>
      </c>
      <c r="R393" s="204" t="str">
        <f>IF(AND(ISNUMBER('Precision '!R395),H$3="Y"),'Precision '!R395,"")</f>
        <v/>
      </c>
      <c r="S393" s="204" t="str">
        <f>IF(AND(ISNUMBER('Precision '!S395),I$3="Y"),'Precision '!S395,"")</f>
        <v/>
      </c>
      <c r="T393" s="204" t="str">
        <f>IF(AND(ISNUMBER('Precision '!T395),J$3="Y"),'Precision '!T395,"")</f>
        <v/>
      </c>
      <c r="U393" s="204" t="str">
        <f>IF(AND(ISNUMBER('Precision '!U395),K$3="Y"),'Precision '!U395,"")</f>
        <v/>
      </c>
      <c r="V393" s="204" t="str">
        <f>IF(AND(ISNUMBER('Precision '!V395),L$3="Y"),'Precision '!V395,"")</f>
        <v/>
      </c>
      <c r="W393" s="204" t="str">
        <f>IF(AND(ISNUMBER('Precision '!W395),M$3="Y"),'Precision '!W395,"")</f>
        <v/>
      </c>
      <c r="X393" s="204" t="str">
        <f>IF(AND(ISNUMBER('Precision '!X395),N$3="Y"),'Precision '!X395,"")</f>
        <v/>
      </c>
      <c r="Y393" s="204" t="str">
        <f>IF(AND(ISNUMBER('Precision '!Y395),O$3="Y"),'Precision '!Y395,"")</f>
        <v/>
      </c>
      <c r="Z393" s="204" t="str">
        <f>IF(AND(ISNUMBER('Precision '!Z395),P$3="Y"),'Precision '!Z395,"")</f>
        <v/>
      </c>
      <c r="AA393" s="204"/>
      <c r="AB393" s="204"/>
      <c r="AC393" s="204"/>
      <c r="AD393" s="204"/>
      <c r="AE393" s="300">
        <v>357</v>
      </c>
      <c r="AF393" s="209" t="e">
        <f>IF(OR(ISBLANK('Precision '!C395),E$2="N"),NA(),'Precision '!C395)</f>
        <v>#N/A</v>
      </c>
      <c r="AG393" s="209" t="e">
        <f>IF(OR(ISBLANK('Precision '!D395),F$2="N"),NA(),'Precision '!D395)</f>
        <v>#N/A</v>
      </c>
      <c r="AH393" s="209" t="e">
        <f>IF(OR(ISBLANK('Precision '!E395),G$2="N"),NA(),'Precision '!E395)</f>
        <v>#N/A</v>
      </c>
      <c r="AI393" s="209" t="e">
        <f>IF(OR(ISBLANK('Precision '!F395),H$2="N"),NA(),'Precision '!F395)</f>
        <v>#N/A</v>
      </c>
      <c r="AJ393" s="209" t="e">
        <f>IF(OR(ISBLANK('Precision '!G395),I$2="N"),NA(),'Precision '!G395)</f>
        <v>#N/A</v>
      </c>
      <c r="AK393" s="209" t="e">
        <f>IF(OR(ISBLANK('Precision '!H395),J$2="N"),NA(),'Precision '!H395)</f>
        <v>#N/A</v>
      </c>
      <c r="AL393" s="209" t="e">
        <f>IF(OR(ISBLANK('Precision '!I395),K$2="N"),NA(),'Precision '!I395)</f>
        <v>#N/A</v>
      </c>
      <c r="AM393" s="209" t="e">
        <f>IF(OR(ISBLANK('Precision '!J395),L$2="N"),NA(),'Precision '!J395)</f>
        <v>#N/A</v>
      </c>
      <c r="AN393" s="209" t="e">
        <f>IF(OR(ISBLANK('Precision '!K395),M$2="N"),NA(),'Precision '!K395)</f>
        <v>#N/A</v>
      </c>
      <c r="AO393" s="209" t="e">
        <f>IF(OR(ISBLANK('Precision '!L395),N$2="N"),NA(),'Precision '!L395)</f>
        <v>#N/A</v>
      </c>
      <c r="AP393" s="209" t="e">
        <f>IF(OR(ISBLANK('Precision '!M395),O$2="N"),NA(),'Precision '!M395)</f>
        <v>#N/A</v>
      </c>
      <c r="AQ393" s="209" t="e">
        <f>IF(OR(ISBLANK('Precision '!N395),P$2="N"),NA(),'Precision '!N395)</f>
        <v>#N/A</v>
      </c>
      <c r="AR393" s="209" t="e">
        <f>IF(OR(ISBLANK('Precision '!O395),E$3="N"),NA(),'Precision '!O395)</f>
        <v>#N/A</v>
      </c>
      <c r="AS393" s="209" t="e">
        <f>IF(OR(ISBLANK('Precision '!P395),F$3="N"),NA(),'Precision '!P395)</f>
        <v>#N/A</v>
      </c>
      <c r="AT393" s="209" t="e">
        <f>IF(OR(ISBLANK('Precision '!Q395),G$3="N"),NA(),'Precision '!Q395)</f>
        <v>#N/A</v>
      </c>
      <c r="AU393" s="209" t="e">
        <f>IF(OR(ISBLANK('Precision '!R395),H$3="N"),NA(),'Precision '!R395)</f>
        <v>#N/A</v>
      </c>
      <c r="AV393" s="209" t="e">
        <f>IF(OR(ISBLANK('Precision '!S395),I$3="N"),NA(),'Precision '!S395)</f>
        <v>#N/A</v>
      </c>
      <c r="AW393" s="209" t="e">
        <f>IF(OR(ISBLANK('Precision '!T395),J$3="N"),NA(),'Precision '!T395)</f>
        <v>#N/A</v>
      </c>
      <c r="AX393" s="209" t="e">
        <f>IF(OR(ISBLANK('Precision '!U395),K$3="N"),NA(),'Precision '!U395)</f>
        <v>#N/A</v>
      </c>
      <c r="AY393" s="209" t="e">
        <f>IF(OR(ISBLANK('Precision '!V395),L$3="N"),NA(),'Precision '!V395)</f>
        <v>#N/A</v>
      </c>
      <c r="AZ393" s="209" t="e">
        <f>IF(OR(ISBLANK('Precision '!W395),M$3="N"),NA(),'Precision '!W395)</f>
        <v>#N/A</v>
      </c>
      <c r="BA393" s="209" t="e">
        <f>IF(OR(ISBLANK('Precision '!X395),N$3="N"),NA(),'Precision '!X395)</f>
        <v>#N/A</v>
      </c>
      <c r="BB393" s="209" t="e">
        <f>IF(OR(ISBLANK('Precision '!Y395),O$3="N"),NA(),'Precision '!Y395)</f>
        <v>#N/A</v>
      </c>
      <c r="BC393" s="209" t="e">
        <f>IF(OR(ISBLANK('Precision '!Z395),P$3="N"),NA(),'Precision '!Z395)</f>
        <v>#N/A</v>
      </c>
      <c r="BD393" s="204"/>
      <c r="BE393" s="204"/>
      <c r="BF393" s="204"/>
      <c r="BG393" s="204"/>
      <c r="BH393" s="204"/>
    </row>
    <row r="394" spans="1:60" x14ac:dyDescent="0.2">
      <c r="A394" s="204"/>
      <c r="B394" s="204"/>
      <c r="C394" s="204" t="str">
        <f>IF(AND(ISNUMBER('Precision '!C396),E$2="Y"),'Precision '!C396,"")</f>
        <v/>
      </c>
      <c r="D394" s="204" t="str">
        <f>IF(AND(ISNUMBER('Precision '!D396),F$2="Y"),'Precision '!D396,"")</f>
        <v/>
      </c>
      <c r="E394" s="204" t="str">
        <f>IF(AND(ISNUMBER('Precision '!E396),G$2="Y"),'Precision '!E396,"")</f>
        <v/>
      </c>
      <c r="F394" s="204" t="str">
        <f>IF(AND(ISNUMBER('Precision '!F396),H$2="Y"),'Precision '!F396,"")</f>
        <v/>
      </c>
      <c r="G394" s="204" t="str">
        <f>IF(AND(ISNUMBER('Precision '!G396),I$2="Y"),'Precision '!G396,"")</f>
        <v/>
      </c>
      <c r="H394" s="204" t="str">
        <f>IF(AND(ISNUMBER('Precision '!H396),J$2="Y"),'Precision '!H396,"")</f>
        <v/>
      </c>
      <c r="I394" s="204" t="str">
        <f>IF(AND(ISNUMBER('Precision '!I396),K$2="Y"),'Precision '!I396,"")</f>
        <v/>
      </c>
      <c r="J394" s="204" t="str">
        <f>IF(AND(ISNUMBER('Precision '!J396),L$2="Y"),'Precision '!J396,"")</f>
        <v/>
      </c>
      <c r="K394" s="204" t="str">
        <f>IF(AND(ISNUMBER('Precision '!K396),M$2="Y"),'Precision '!K396,"")</f>
        <v/>
      </c>
      <c r="L394" s="204" t="str">
        <f>IF(AND(ISNUMBER('Precision '!L396),N$2="Y"),'Precision '!L396,"")</f>
        <v/>
      </c>
      <c r="M394" s="204" t="str">
        <f>IF(AND(ISNUMBER('Precision '!M396),O$2="Y"),'Precision '!M396,"")</f>
        <v/>
      </c>
      <c r="N394" s="204" t="str">
        <f>IF(AND(ISNUMBER('Precision '!N396),P$2="Y"),'Precision '!N396,"")</f>
        <v/>
      </c>
      <c r="O394" s="204" t="str">
        <f>IF(AND(ISNUMBER('Precision '!O396),E$3="Y"),'Precision '!O396,"")</f>
        <v/>
      </c>
      <c r="P394" s="204" t="str">
        <f>IF(AND(ISNUMBER('Precision '!P396),F$3="Y"),'Precision '!P396,"")</f>
        <v/>
      </c>
      <c r="Q394" s="204" t="str">
        <f>IF(AND(ISNUMBER('Precision '!Q396),G$3="Y"),'Precision '!Q396,"")</f>
        <v/>
      </c>
      <c r="R394" s="204" t="str">
        <f>IF(AND(ISNUMBER('Precision '!R396),H$3="Y"),'Precision '!R396,"")</f>
        <v/>
      </c>
      <c r="S394" s="204" t="str">
        <f>IF(AND(ISNUMBER('Precision '!S396),I$3="Y"),'Precision '!S396,"")</f>
        <v/>
      </c>
      <c r="T394" s="204" t="str">
        <f>IF(AND(ISNUMBER('Precision '!T396),J$3="Y"),'Precision '!T396,"")</f>
        <v/>
      </c>
      <c r="U394" s="204" t="str">
        <f>IF(AND(ISNUMBER('Precision '!U396),K$3="Y"),'Precision '!U396,"")</f>
        <v/>
      </c>
      <c r="V394" s="204" t="str">
        <f>IF(AND(ISNUMBER('Precision '!V396),L$3="Y"),'Precision '!V396,"")</f>
        <v/>
      </c>
      <c r="W394" s="204" t="str">
        <f>IF(AND(ISNUMBER('Precision '!W396),M$3="Y"),'Precision '!W396,"")</f>
        <v/>
      </c>
      <c r="X394" s="204" t="str">
        <f>IF(AND(ISNUMBER('Precision '!X396),N$3="Y"),'Precision '!X396,"")</f>
        <v/>
      </c>
      <c r="Y394" s="204" t="str">
        <f>IF(AND(ISNUMBER('Precision '!Y396),O$3="Y"),'Precision '!Y396,"")</f>
        <v/>
      </c>
      <c r="Z394" s="204" t="str">
        <f>IF(AND(ISNUMBER('Precision '!Z396),P$3="Y"),'Precision '!Z396,"")</f>
        <v/>
      </c>
      <c r="AA394" s="204"/>
      <c r="AB394" s="204"/>
      <c r="AC394" s="204"/>
      <c r="AD394" s="204"/>
      <c r="AE394" s="300">
        <v>358</v>
      </c>
      <c r="AF394" s="209" t="e">
        <f>IF(OR(ISBLANK('Precision '!C396),E$2="N"),NA(),'Precision '!C396)</f>
        <v>#N/A</v>
      </c>
      <c r="AG394" s="209" t="e">
        <f>IF(OR(ISBLANK('Precision '!D396),F$2="N"),NA(),'Precision '!D396)</f>
        <v>#N/A</v>
      </c>
      <c r="AH394" s="209" t="e">
        <f>IF(OR(ISBLANK('Precision '!E396),G$2="N"),NA(),'Precision '!E396)</f>
        <v>#N/A</v>
      </c>
      <c r="AI394" s="209" t="e">
        <f>IF(OR(ISBLANK('Precision '!F396),H$2="N"),NA(),'Precision '!F396)</f>
        <v>#N/A</v>
      </c>
      <c r="AJ394" s="209" t="e">
        <f>IF(OR(ISBLANK('Precision '!G396),I$2="N"),NA(),'Precision '!G396)</f>
        <v>#N/A</v>
      </c>
      <c r="AK394" s="209" t="e">
        <f>IF(OR(ISBLANK('Precision '!H396),J$2="N"),NA(),'Precision '!H396)</f>
        <v>#N/A</v>
      </c>
      <c r="AL394" s="209" t="e">
        <f>IF(OR(ISBLANK('Precision '!I396),K$2="N"),NA(),'Precision '!I396)</f>
        <v>#N/A</v>
      </c>
      <c r="AM394" s="209" t="e">
        <f>IF(OR(ISBLANK('Precision '!J396),L$2="N"),NA(),'Precision '!J396)</f>
        <v>#N/A</v>
      </c>
      <c r="AN394" s="209" t="e">
        <f>IF(OR(ISBLANK('Precision '!K396),M$2="N"),NA(),'Precision '!K396)</f>
        <v>#N/A</v>
      </c>
      <c r="AO394" s="209" t="e">
        <f>IF(OR(ISBLANK('Precision '!L396),N$2="N"),NA(),'Precision '!L396)</f>
        <v>#N/A</v>
      </c>
      <c r="AP394" s="209" t="e">
        <f>IF(OR(ISBLANK('Precision '!M396),O$2="N"),NA(),'Precision '!M396)</f>
        <v>#N/A</v>
      </c>
      <c r="AQ394" s="209" t="e">
        <f>IF(OR(ISBLANK('Precision '!N396),P$2="N"),NA(),'Precision '!N396)</f>
        <v>#N/A</v>
      </c>
      <c r="AR394" s="209" t="e">
        <f>IF(OR(ISBLANK('Precision '!O396),E$3="N"),NA(),'Precision '!O396)</f>
        <v>#N/A</v>
      </c>
      <c r="AS394" s="209" t="e">
        <f>IF(OR(ISBLANK('Precision '!P396),F$3="N"),NA(),'Precision '!P396)</f>
        <v>#N/A</v>
      </c>
      <c r="AT394" s="209" t="e">
        <f>IF(OR(ISBLANK('Precision '!Q396),G$3="N"),NA(),'Precision '!Q396)</f>
        <v>#N/A</v>
      </c>
      <c r="AU394" s="209" t="e">
        <f>IF(OR(ISBLANK('Precision '!R396),H$3="N"),NA(),'Precision '!R396)</f>
        <v>#N/A</v>
      </c>
      <c r="AV394" s="209" t="e">
        <f>IF(OR(ISBLANK('Precision '!S396),I$3="N"),NA(),'Precision '!S396)</f>
        <v>#N/A</v>
      </c>
      <c r="AW394" s="209" t="e">
        <f>IF(OR(ISBLANK('Precision '!T396),J$3="N"),NA(),'Precision '!T396)</f>
        <v>#N/A</v>
      </c>
      <c r="AX394" s="209" t="e">
        <f>IF(OR(ISBLANK('Precision '!U396),K$3="N"),NA(),'Precision '!U396)</f>
        <v>#N/A</v>
      </c>
      <c r="AY394" s="209" t="e">
        <f>IF(OR(ISBLANK('Precision '!V396),L$3="N"),NA(),'Precision '!V396)</f>
        <v>#N/A</v>
      </c>
      <c r="AZ394" s="209" t="e">
        <f>IF(OR(ISBLANK('Precision '!W396),M$3="N"),NA(),'Precision '!W396)</f>
        <v>#N/A</v>
      </c>
      <c r="BA394" s="209" t="e">
        <f>IF(OR(ISBLANK('Precision '!X396),N$3="N"),NA(),'Precision '!X396)</f>
        <v>#N/A</v>
      </c>
      <c r="BB394" s="209" t="e">
        <f>IF(OR(ISBLANK('Precision '!Y396),O$3="N"),NA(),'Precision '!Y396)</f>
        <v>#N/A</v>
      </c>
      <c r="BC394" s="209" t="e">
        <f>IF(OR(ISBLANK('Precision '!Z396),P$3="N"),NA(),'Precision '!Z396)</f>
        <v>#N/A</v>
      </c>
      <c r="BD394" s="204"/>
      <c r="BE394" s="204"/>
      <c r="BF394" s="204"/>
      <c r="BG394" s="204"/>
      <c r="BH394" s="204"/>
    </row>
    <row r="395" spans="1:60" x14ac:dyDescent="0.2">
      <c r="A395" s="204"/>
      <c r="B395" s="204"/>
      <c r="C395" s="204" t="str">
        <f>IF(AND(ISNUMBER('Precision '!C397),E$2="Y"),'Precision '!C397,"")</f>
        <v/>
      </c>
      <c r="D395" s="204" t="str">
        <f>IF(AND(ISNUMBER('Precision '!D397),F$2="Y"),'Precision '!D397,"")</f>
        <v/>
      </c>
      <c r="E395" s="204" t="str">
        <f>IF(AND(ISNUMBER('Precision '!E397),G$2="Y"),'Precision '!E397,"")</f>
        <v/>
      </c>
      <c r="F395" s="204" t="str">
        <f>IF(AND(ISNUMBER('Precision '!F397),H$2="Y"),'Precision '!F397,"")</f>
        <v/>
      </c>
      <c r="G395" s="204" t="str">
        <f>IF(AND(ISNUMBER('Precision '!G397),I$2="Y"),'Precision '!G397,"")</f>
        <v/>
      </c>
      <c r="H395" s="204" t="str">
        <f>IF(AND(ISNUMBER('Precision '!H397),J$2="Y"),'Precision '!H397,"")</f>
        <v/>
      </c>
      <c r="I395" s="204" t="str">
        <f>IF(AND(ISNUMBER('Precision '!I397),K$2="Y"),'Precision '!I397,"")</f>
        <v/>
      </c>
      <c r="J395" s="204" t="str">
        <f>IF(AND(ISNUMBER('Precision '!J397),L$2="Y"),'Precision '!J397,"")</f>
        <v/>
      </c>
      <c r="K395" s="204" t="str">
        <f>IF(AND(ISNUMBER('Precision '!K397),M$2="Y"),'Precision '!K397,"")</f>
        <v/>
      </c>
      <c r="L395" s="204" t="str">
        <f>IF(AND(ISNUMBER('Precision '!L397),N$2="Y"),'Precision '!L397,"")</f>
        <v/>
      </c>
      <c r="M395" s="204" t="str">
        <f>IF(AND(ISNUMBER('Precision '!M397),O$2="Y"),'Precision '!M397,"")</f>
        <v/>
      </c>
      <c r="N395" s="204" t="str">
        <f>IF(AND(ISNUMBER('Precision '!N397),P$2="Y"),'Precision '!N397,"")</f>
        <v/>
      </c>
      <c r="O395" s="204" t="str">
        <f>IF(AND(ISNUMBER('Precision '!O397),E$3="Y"),'Precision '!O397,"")</f>
        <v/>
      </c>
      <c r="P395" s="204" t="str">
        <f>IF(AND(ISNUMBER('Precision '!P397),F$3="Y"),'Precision '!P397,"")</f>
        <v/>
      </c>
      <c r="Q395" s="204" t="str">
        <f>IF(AND(ISNUMBER('Precision '!Q397),G$3="Y"),'Precision '!Q397,"")</f>
        <v/>
      </c>
      <c r="R395" s="204" t="str">
        <f>IF(AND(ISNUMBER('Precision '!R397),H$3="Y"),'Precision '!R397,"")</f>
        <v/>
      </c>
      <c r="S395" s="204" t="str">
        <f>IF(AND(ISNUMBER('Precision '!S397),I$3="Y"),'Precision '!S397,"")</f>
        <v/>
      </c>
      <c r="T395" s="204" t="str">
        <f>IF(AND(ISNUMBER('Precision '!T397),J$3="Y"),'Precision '!T397,"")</f>
        <v/>
      </c>
      <c r="U395" s="204" t="str">
        <f>IF(AND(ISNUMBER('Precision '!U397),K$3="Y"),'Precision '!U397,"")</f>
        <v/>
      </c>
      <c r="V395" s="204" t="str">
        <f>IF(AND(ISNUMBER('Precision '!V397),L$3="Y"),'Precision '!V397,"")</f>
        <v/>
      </c>
      <c r="W395" s="204" t="str">
        <f>IF(AND(ISNUMBER('Precision '!W397),M$3="Y"),'Precision '!W397,"")</f>
        <v/>
      </c>
      <c r="X395" s="204" t="str">
        <f>IF(AND(ISNUMBER('Precision '!X397),N$3="Y"),'Precision '!X397,"")</f>
        <v/>
      </c>
      <c r="Y395" s="204" t="str">
        <f>IF(AND(ISNUMBER('Precision '!Y397),O$3="Y"),'Precision '!Y397,"")</f>
        <v/>
      </c>
      <c r="Z395" s="204" t="str">
        <f>IF(AND(ISNUMBER('Precision '!Z397),P$3="Y"),'Precision '!Z397,"")</f>
        <v/>
      </c>
      <c r="AA395" s="204"/>
      <c r="AB395" s="204"/>
      <c r="AC395" s="204"/>
      <c r="AD395" s="204"/>
      <c r="AE395" s="300">
        <v>359</v>
      </c>
      <c r="AF395" s="209" t="e">
        <f>IF(OR(ISBLANK('Precision '!C397),E$2="N"),NA(),'Precision '!C397)</f>
        <v>#N/A</v>
      </c>
      <c r="AG395" s="209" t="e">
        <f>IF(OR(ISBLANK('Precision '!D397),F$2="N"),NA(),'Precision '!D397)</f>
        <v>#N/A</v>
      </c>
      <c r="AH395" s="209" t="e">
        <f>IF(OR(ISBLANK('Precision '!E397),G$2="N"),NA(),'Precision '!E397)</f>
        <v>#N/A</v>
      </c>
      <c r="AI395" s="209" t="e">
        <f>IF(OR(ISBLANK('Precision '!F397),H$2="N"),NA(),'Precision '!F397)</f>
        <v>#N/A</v>
      </c>
      <c r="AJ395" s="209" t="e">
        <f>IF(OR(ISBLANK('Precision '!G397),I$2="N"),NA(),'Precision '!G397)</f>
        <v>#N/A</v>
      </c>
      <c r="AK395" s="209" t="e">
        <f>IF(OR(ISBLANK('Precision '!H397),J$2="N"),NA(),'Precision '!H397)</f>
        <v>#N/A</v>
      </c>
      <c r="AL395" s="209" t="e">
        <f>IF(OR(ISBLANK('Precision '!I397),K$2="N"),NA(),'Precision '!I397)</f>
        <v>#N/A</v>
      </c>
      <c r="AM395" s="209" t="e">
        <f>IF(OR(ISBLANK('Precision '!J397),L$2="N"),NA(),'Precision '!J397)</f>
        <v>#N/A</v>
      </c>
      <c r="AN395" s="209" t="e">
        <f>IF(OR(ISBLANK('Precision '!K397),M$2="N"),NA(),'Precision '!K397)</f>
        <v>#N/A</v>
      </c>
      <c r="AO395" s="209" t="e">
        <f>IF(OR(ISBLANK('Precision '!L397),N$2="N"),NA(),'Precision '!L397)</f>
        <v>#N/A</v>
      </c>
      <c r="AP395" s="209" t="e">
        <f>IF(OR(ISBLANK('Precision '!M397),O$2="N"),NA(),'Precision '!M397)</f>
        <v>#N/A</v>
      </c>
      <c r="AQ395" s="209" t="e">
        <f>IF(OR(ISBLANK('Precision '!N397),P$2="N"),NA(),'Precision '!N397)</f>
        <v>#N/A</v>
      </c>
      <c r="AR395" s="209" t="e">
        <f>IF(OR(ISBLANK('Precision '!O397),E$3="N"),NA(),'Precision '!O397)</f>
        <v>#N/A</v>
      </c>
      <c r="AS395" s="209" t="e">
        <f>IF(OR(ISBLANK('Precision '!P397),F$3="N"),NA(),'Precision '!P397)</f>
        <v>#N/A</v>
      </c>
      <c r="AT395" s="209" t="e">
        <f>IF(OR(ISBLANK('Precision '!Q397),G$3="N"),NA(),'Precision '!Q397)</f>
        <v>#N/A</v>
      </c>
      <c r="AU395" s="209" t="e">
        <f>IF(OR(ISBLANK('Precision '!R397),H$3="N"),NA(),'Precision '!R397)</f>
        <v>#N/A</v>
      </c>
      <c r="AV395" s="209" t="e">
        <f>IF(OR(ISBLANK('Precision '!S397),I$3="N"),NA(),'Precision '!S397)</f>
        <v>#N/A</v>
      </c>
      <c r="AW395" s="209" t="e">
        <f>IF(OR(ISBLANK('Precision '!T397),J$3="N"),NA(),'Precision '!T397)</f>
        <v>#N/A</v>
      </c>
      <c r="AX395" s="209" t="e">
        <f>IF(OR(ISBLANK('Precision '!U397),K$3="N"),NA(),'Precision '!U397)</f>
        <v>#N/A</v>
      </c>
      <c r="AY395" s="209" t="e">
        <f>IF(OR(ISBLANK('Precision '!V397),L$3="N"),NA(),'Precision '!V397)</f>
        <v>#N/A</v>
      </c>
      <c r="AZ395" s="209" t="e">
        <f>IF(OR(ISBLANK('Precision '!W397),M$3="N"),NA(),'Precision '!W397)</f>
        <v>#N/A</v>
      </c>
      <c r="BA395" s="209" t="e">
        <f>IF(OR(ISBLANK('Precision '!X397),N$3="N"),NA(),'Precision '!X397)</f>
        <v>#N/A</v>
      </c>
      <c r="BB395" s="209" t="e">
        <f>IF(OR(ISBLANK('Precision '!Y397),O$3="N"),NA(),'Precision '!Y397)</f>
        <v>#N/A</v>
      </c>
      <c r="BC395" s="209" t="e">
        <f>IF(OR(ISBLANK('Precision '!Z397),P$3="N"),NA(),'Precision '!Z397)</f>
        <v>#N/A</v>
      </c>
      <c r="BD395" s="204"/>
      <c r="BE395" s="204"/>
      <c r="BF395" s="204"/>
      <c r="BG395" s="204"/>
      <c r="BH395" s="204"/>
    </row>
    <row r="396" spans="1:60" x14ac:dyDescent="0.2">
      <c r="A396" s="204"/>
      <c r="B396" s="204"/>
      <c r="C396" s="204" t="str">
        <f>IF(AND(ISNUMBER('Precision '!C398),E$2="Y"),'Precision '!C398,"")</f>
        <v/>
      </c>
      <c r="D396" s="204" t="str">
        <f>IF(AND(ISNUMBER('Precision '!D398),F$2="Y"),'Precision '!D398,"")</f>
        <v/>
      </c>
      <c r="E396" s="204" t="str">
        <f>IF(AND(ISNUMBER('Precision '!E398),G$2="Y"),'Precision '!E398,"")</f>
        <v/>
      </c>
      <c r="F396" s="204" t="str">
        <f>IF(AND(ISNUMBER('Precision '!F398),H$2="Y"),'Precision '!F398,"")</f>
        <v/>
      </c>
      <c r="G396" s="204" t="str">
        <f>IF(AND(ISNUMBER('Precision '!G398),I$2="Y"),'Precision '!G398,"")</f>
        <v/>
      </c>
      <c r="H396" s="204" t="str">
        <f>IF(AND(ISNUMBER('Precision '!H398),J$2="Y"),'Precision '!H398,"")</f>
        <v/>
      </c>
      <c r="I396" s="204" t="str">
        <f>IF(AND(ISNUMBER('Precision '!I398),K$2="Y"),'Precision '!I398,"")</f>
        <v/>
      </c>
      <c r="J396" s="204" t="str">
        <f>IF(AND(ISNUMBER('Precision '!J398),L$2="Y"),'Precision '!J398,"")</f>
        <v/>
      </c>
      <c r="K396" s="204" t="str">
        <f>IF(AND(ISNUMBER('Precision '!K398),M$2="Y"),'Precision '!K398,"")</f>
        <v/>
      </c>
      <c r="L396" s="204" t="str">
        <f>IF(AND(ISNUMBER('Precision '!L398),N$2="Y"),'Precision '!L398,"")</f>
        <v/>
      </c>
      <c r="M396" s="204" t="str">
        <f>IF(AND(ISNUMBER('Precision '!M398),O$2="Y"),'Precision '!M398,"")</f>
        <v/>
      </c>
      <c r="N396" s="204" t="str">
        <f>IF(AND(ISNUMBER('Precision '!N398),P$2="Y"),'Precision '!N398,"")</f>
        <v/>
      </c>
      <c r="O396" s="204" t="str">
        <f>IF(AND(ISNUMBER('Precision '!O398),E$3="Y"),'Precision '!O398,"")</f>
        <v/>
      </c>
      <c r="P396" s="204" t="str">
        <f>IF(AND(ISNUMBER('Precision '!P398),F$3="Y"),'Precision '!P398,"")</f>
        <v/>
      </c>
      <c r="Q396" s="204" t="str">
        <f>IF(AND(ISNUMBER('Precision '!Q398),G$3="Y"),'Precision '!Q398,"")</f>
        <v/>
      </c>
      <c r="R396" s="204" t="str">
        <f>IF(AND(ISNUMBER('Precision '!R398),H$3="Y"),'Precision '!R398,"")</f>
        <v/>
      </c>
      <c r="S396" s="204" t="str">
        <f>IF(AND(ISNUMBER('Precision '!S398),I$3="Y"),'Precision '!S398,"")</f>
        <v/>
      </c>
      <c r="T396" s="204" t="str">
        <f>IF(AND(ISNUMBER('Precision '!T398),J$3="Y"),'Precision '!T398,"")</f>
        <v/>
      </c>
      <c r="U396" s="204" t="str">
        <f>IF(AND(ISNUMBER('Precision '!U398),K$3="Y"),'Precision '!U398,"")</f>
        <v/>
      </c>
      <c r="V396" s="204" t="str">
        <f>IF(AND(ISNUMBER('Precision '!V398),L$3="Y"),'Precision '!V398,"")</f>
        <v/>
      </c>
      <c r="W396" s="204" t="str">
        <f>IF(AND(ISNUMBER('Precision '!W398),M$3="Y"),'Precision '!W398,"")</f>
        <v/>
      </c>
      <c r="X396" s="204" t="str">
        <f>IF(AND(ISNUMBER('Precision '!X398),N$3="Y"),'Precision '!X398,"")</f>
        <v/>
      </c>
      <c r="Y396" s="204" t="str">
        <f>IF(AND(ISNUMBER('Precision '!Y398),O$3="Y"),'Precision '!Y398,"")</f>
        <v/>
      </c>
      <c r="Z396" s="204" t="str">
        <f>IF(AND(ISNUMBER('Precision '!Z398),P$3="Y"),'Precision '!Z398,"")</f>
        <v/>
      </c>
      <c r="AA396" s="204"/>
      <c r="AB396" s="204"/>
      <c r="AC396" s="204"/>
      <c r="AD396" s="204"/>
      <c r="AE396" s="300">
        <v>360</v>
      </c>
      <c r="AF396" s="209" t="e">
        <f>IF(OR(ISBLANK('Precision '!C398),E$2="N"),NA(),'Precision '!C398)</f>
        <v>#N/A</v>
      </c>
      <c r="AG396" s="209" t="e">
        <f>IF(OR(ISBLANK('Precision '!D398),F$2="N"),NA(),'Precision '!D398)</f>
        <v>#N/A</v>
      </c>
      <c r="AH396" s="209" t="e">
        <f>IF(OR(ISBLANK('Precision '!E398),G$2="N"),NA(),'Precision '!E398)</f>
        <v>#N/A</v>
      </c>
      <c r="AI396" s="209" t="e">
        <f>IF(OR(ISBLANK('Precision '!F398),H$2="N"),NA(),'Precision '!F398)</f>
        <v>#N/A</v>
      </c>
      <c r="AJ396" s="209" t="e">
        <f>IF(OR(ISBLANK('Precision '!G398),I$2="N"),NA(),'Precision '!G398)</f>
        <v>#N/A</v>
      </c>
      <c r="AK396" s="209" t="e">
        <f>IF(OR(ISBLANK('Precision '!H398),J$2="N"),NA(),'Precision '!H398)</f>
        <v>#N/A</v>
      </c>
      <c r="AL396" s="209" t="e">
        <f>IF(OR(ISBLANK('Precision '!I398),K$2="N"),NA(),'Precision '!I398)</f>
        <v>#N/A</v>
      </c>
      <c r="AM396" s="209" t="e">
        <f>IF(OR(ISBLANK('Precision '!J398),L$2="N"),NA(),'Precision '!J398)</f>
        <v>#N/A</v>
      </c>
      <c r="AN396" s="209" t="e">
        <f>IF(OR(ISBLANK('Precision '!K398),M$2="N"),NA(),'Precision '!K398)</f>
        <v>#N/A</v>
      </c>
      <c r="AO396" s="209" t="e">
        <f>IF(OR(ISBLANK('Precision '!L398),N$2="N"),NA(),'Precision '!L398)</f>
        <v>#N/A</v>
      </c>
      <c r="AP396" s="209" t="e">
        <f>IF(OR(ISBLANK('Precision '!M398),O$2="N"),NA(),'Precision '!M398)</f>
        <v>#N/A</v>
      </c>
      <c r="AQ396" s="209" t="e">
        <f>IF(OR(ISBLANK('Precision '!N398),P$2="N"),NA(),'Precision '!N398)</f>
        <v>#N/A</v>
      </c>
      <c r="AR396" s="209" t="e">
        <f>IF(OR(ISBLANK('Precision '!O398),E$3="N"),NA(),'Precision '!O398)</f>
        <v>#N/A</v>
      </c>
      <c r="AS396" s="209" t="e">
        <f>IF(OR(ISBLANK('Precision '!P398),F$3="N"),NA(),'Precision '!P398)</f>
        <v>#N/A</v>
      </c>
      <c r="AT396" s="209" t="e">
        <f>IF(OR(ISBLANK('Precision '!Q398),G$3="N"),NA(),'Precision '!Q398)</f>
        <v>#N/A</v>
      </c>
      <c r="AU396" s="209" t="e">
        <f>IF(OR(ISBLANK('Precision '!R398),H$3="N"),NA(),'Precision '!R398)</f>
        <v>#N/A</v>
      </c>
      <c r="AV396" s="209" t="e">
        <f>IF(OR(ISBLANK('Precision '!S398),I$3="N"),NA(),'Precision '!S398)</f>
        <v>#N/A</v>
      </c>
      <c r="AW396" s="209" t="e">
        <f>IF(OR(ISBLANK('Precision '!T398),J$3="N"),NA(),'Precision '!T398)</f>
        <v>#N/A</v>
      </c>
      <c r="AX396" s="209" t="e">
        <f>IF(OR(ISBLANK('Precision '!U398),K$3="N"),NA(),'Precision '!U398)</f>
        <v>#N/A</v>
      </c>
      <c r="AY396" s="209" t="e">
        <f>IF(OR(ISBLANK('Precision '!V398),L$3="N"),NA(),'Precision '!V398)</f>
        <v>#N/A</v>
      </c>
      <c r="AZ396" s="209" t="e">
        <f>IF(OR(ISBLANK('Precision '!W398),M$3="N"),NA(),'Precision '!W398)</f>
        <v>#N/A</v>
      </c>
      <c r="BA396" s="209" t="e">
        <f>IF(OR(ISBLANK('Precision '!X398),N$3="N"),NA(),'Precision '!X398)</f>
        <v>#N/A</v>
      </c>
      <c r="BB396" s="209" t="e">
        <f>IF(OR(ISBLANK('Precision '!Y398),O$3="N"),NA(),'Precision '!Y398)</f>
        <v>#N/A</v>
      </c>
      <c r="BC396" s="209" t="e">
        <f>IF(OR(ISBLANK('Precision '!Z398),P$3="N"),NA(),'Precision '!Z398)</f>
        <v>#N/A</v>
      </c>
      <c r="BD396" s="204"/>
      <c r="BE396" s="204"/>
      <c r="BF396" s="204"/>
      <c r="BG396" s="204"/>
      <c r="BH396" s="204"/>
    </row>
    <row r="397" spans="1:60" x14ac:dyDescent="0.2">
      <c r="A397" s="204"/>
      <c r="B397" s="204"/>
      <c r="C397" s="204" t="str">
        <f>IF(AND(ISNUMBER('Precision '!C399),E$2="Y"),'Precision '!C399,"")</f>
        <v/>
      </c>
      <c r="D397" s="204" t="str">
        <f>IF(AND(ISNUMBER('Precision '!D399),F$2="Y"),'Precision '!D399,"")</f>
        <v/>
      </c>
      <c r="E397" s="204" t="str">
        <f>IF(AND(ISNUMBER('Precision '!E399),G$2="Y"),'Precision '!E399,"")</f>
        <v/>
      </c>
      <c r="F397" s="204" t="str">
        <f>IF(AND(ISNUMBER('Precision '!F399),H$2="Y"),'Precision '!F399,"")</f>
        <v/>
      </c>
      <c r="G397" s="204" t="str">
        <f>IF(AND(ISNUMBER('Precision '!G399),I$2="Y"),'Precision '!G399,"")</f>
        <v/>
      </c>
      <c r="H397" s="204" t="str">
        <f>IF(AND(ISNUMBER('Precision '!H399),J$2="Y"),'Precision '!H399,"")</f>
        <v/>
      </c>
      <c r="I397" s="204" t="str">
        <f>IF(AND(ISNUMBER('Precision '!I399),K$2="Y"),'Precision '!I399,"")</f>
        <v/>
      </c>
      <c r="J397" s="204" t="str">
        <f>IF(AND(ISNUMBER('Precision '!J399),L$2="Y"),'Precision '!J399,"")</f>
        <v/>
      </c>
      <c r="K397" s="204" t="str">
        <f>IF(AND(ISNUMBER('Precision '!K399),M$2="Y"),'Precision '!K399,"")</f>
        <v/>
      </c>
      <c r="L397" s="204" t="str">
        <f>IF(AND(ISNUMBER('Precision '!L399),N$2="Y"),'Precision '!L399,"")</f>
        <v/>
      </c>
      <c r="M397" s="204" t="str">
        <f>IF(AND(ISNUMBER('Precision '!M399),O$2="Y"),'Precision '!M399,"")</f>
        <v/>
      </c>
      <c r="N397" s="204" t="str">
        <f>IF(AND(ISNUMBER('Precision '!N399),P$2="Y"),'Precision '!N399,"")</f>
        <v/>
      </c>
      <c r="O397" s="204" t="str">
        <f>IF(AND(ISNUMBER('Precision '!O399),E$3="Y"),'Precision '!O399,"")</f>
        <v/>
      </c>
      <c r="P397" s="204" t="str">
        <f>IF(AND(ISNUMBER('Precision '!P399),F$3="Y"),'Precision '!P399,"")</f>
        <v/>
      </c>
      <c r="Q397" s="204" t="str">
        <f>IF(AND(ISNUMBER('Precision '!Q399),G$3="Y"),'Precision '!Q399,"")</f>
        <v/>
      </c>
      <c r="R397" s="204" t="str">
        <f>IF(AND(ISNUMBER('Precision '!R399),H$3="Y"),'Precision '!R399,"")</f>
        <v/>
      </c>
      <c r="S397" s="204" t="str">
        <f>IF(AND(ISNUMBER('Precision '!S399),I$3="Y"),'Precision '!S399,"")</f>
        <v/>
      </c>
      <c r="T397" s="204" t="str">
        <f>IF(AND(ISNUMBER('Precision '!T399),J$3="Y"),'Precision '!T399,"")</f>
        <v/>
      </c>
      <c r="U397" s="204" t="str">
        <f>IF(AND(ISNUMBER('Precision '!U399),K$3="Y"),'Precision '!U399,"")</f>
        <v/>
      </c>
      <c r="V397" s="204" t="str">
        <f>IF(AND(ISNUMBER('Precision '!V399),L$3="Y"),'Precision '!V399,"")</f>
        <v/>
      </c>
      <c r="W397" s="204" t="str">
        <f>IF(AND(ISNUMBER('Precision '!W399),M$3="Y"),'Precision '!W399,"")</f>
        <v/>
      </c>
      <c r="X397" s="204" t="str">
        <f>IF(AND(ISNUMBER('Precision '!X399),N$3="Y"),'Precision '!X399,"")</f>
        <v/>
      </c>
      <c r="Y397" s="204" t="str">
        <f>IF(AND(ISNUMBER('Precision '!Y399),O$3="Y"),'Precision '!Y399,"")</f>
        <v/>
      </c>
      <c r="Z397" s="204" t="str">
        <f>IF(AND(ISNUMBER('Precision '!Z399),P$3="Y"),'Precision '!Z399,"")</f>
        <v/>
      </c>
      <c r="AA397" s="204"/>
      <c r="AB397" s="204"/>
      <c r="AC397" s="204"/>
      <c r="AD397" s="204"/>
      <c r="AE397" s="300">
        <v>361</v>
      </c>
      <c r="AF397" s="209" t="e">
        <f>IF(OR(ISBLANK('Precision '!C399),E$2="N"),NA(),'Precision '!C399)</f>
        <v>#N/A</v>
      </c>
      <c r="AG397" s="209" t="e">
        <f>IF(OR(ISBLANK('Precision '!D399),F$2="N"),NA(),'Precision '!D399)</f>
        <v>#N/A</v>
      </c>
      <c r="AH397" s="209" t="e">
        <f>IF(OR(ISBLANK('Precision '!E399),G$2="N"),NA(),'Precision '!E399)</f>
        <v>#N/A</v>
      </c>
      <c r="AI397" s="209" t="e">
        <f>IF(OR(ISBLANK('Precision '!F399),H$2="N"),NA(),'Precision '!F399)</f>
        <v>#N/A</v>
      </c>
      <c r="AJ397" s="209" t="e">
        <f>IF(OR(ISBLANK('Precision '!G399),I$2="N"),NA(),'Precision '!G399)</f>
        <v>#N/A</v>
      </c>
      <c r="AK397" s="209" t="e">
        <f>IF(OR(ISBLANK('Precision '!H399),J$2="N"),NA(),'Precision '!H399)</f>
        <v>#N/A</v>
      </c>
      <c r="AL397" s="209" t="e">
        <f>IF(OR(ISBLANK('Precision '!I399),K$2="N"),NA(),'Precision '!I399)</f>
        <v>#N/A</v>
      </c>
      <c r="AM397" s="209" t="e">
        <f>IF(OR(ISBLANK('Precision '!J399),L$2="N"),NA(),'Precision '!J399)</f>
        <v>#N/A</v>
      </c>
      <c r="AN397" s="209" t="e">
        <f>IF(OR(ISBLANK('Precision '!K399),M$2="N"),NA(),'Precision '!K399)</f>
        <v>#N/A</v>
      </c>
      <c r="AO397" s="209" t="e">
        <f>IF(OR(ISBLANK('Precision '!L399),N$2="N"),NA(),'Precision '!L399)</f>
        <v>#N/A</v>
      </c>
      <c r="AP397" s="209" t="e">
        <f>IF(OR(ISBLANK('Precision '!M399),O$2="N"),NA(),'Precision '!M399)</f>
        <v>#N/A</v>
      </c>
      <c r="AQ397" s="209" t="e">
        <f>IF(OR(ISBLANK('Precision '!N399),P$2="N"),NA(),'Precision '!N399)</f>
        <v>#N/A</v>
      </c>
      <c r="AR397" s="209" t="e">
        <f>IF(OR(ISBLANK('Precision '!O399),E$3="N"),NA(),'Precision '!O399)</f>
        <v>#N/A</v>
      </c>
      <c r="AS397" s="209" t="e">
        <f>IF(OR(ISBLANK('Precision '!P399),F$3="N"),NA(),'Precision '!P399)</f>
        <v>#N/A</v>
      </c>
      <c r="AT397" s="209" t="e">
        <f>IF(OR(ISBLANK('Precision '!Q399),G$3="N"),NA(),'Precision '!Q399)</f>
        <v>#N/A</v>
      </c>
      <c r="AU397" s="209" t="e">
        <f>IF(OR(ISBLANK('Precision '!R399),H$3="N"),NA(),'Precision '!R399)</f>
        <v>#N/A</v>
      </c>
      <c r="AV397" s="209" t="e">
        <f>IF(OR(ISBLANK('Precision '!S399),I$3="N"),NA(),'Precision '!S399)</f>
        <v>#N/A</v>
      </c>
      <c r="AW397" s="209" t="e">
        <f>IF(OR(ISBLANK('Precision '!T399),J$3="N"),NA(),'Precision '!T399)</f>
        <v>#N/A</v>
      </c>
      <c r="AX397" s="209" t="e">
        <f>IF(OR(ISBLANK('Precision '!U399),K$3="N"),NA(),'Precision '!U399)</f>
        <v>#N/A</v>
      </c>
      <c r="AY397" s="209" t="e">
        <f>IF(OR(ISBLANK('Precision '!V399),L$3="N"),NA(),'Precision '!V399)</f>
        <v>#N/A</v>
      </c>
      <c r="AZ397" s="209" t="e">
        <f>IF(OR(ISBLANK('Precision '!W399),M$3="N"),NA(),'Precision '!W399)</f>
        <v>#N/A</v>
      </c>
      <c r="BA397" s="209" t="e">
        <f>IF(OR(ISBLANK('Precision '!X399),N$3="N"),NA(),'Precision '!X399)</f>
        <v>#N/A</v>
      </c>
      <c r="BB397" s="209" t="e">
        <f>IF(OR(ISBLANK('Precision '!Y399),O$3="N"),NA(),'Precision '!Y399)</f>
        <v>#N/A</v>
      </c>
      <c r="BC397" s="209" t="e">
        <f>IF(OR(ISBLANK('Precision '!Z399),P$3="N"),NA(),'Precision '!Z399)</f>
        <v>#N/A</v>
      </c>
      <c r="BD397" s="204"/>
      <c r="BE397" s="204"/>
      <c r="BF397" s="204"/>
      <c r="BG397" s="204"/>
      <c r="BH397" s="204"/>
    </row>
    <row r="398" spans="1:60" x14ac:dyDescent="0.2">
      <c r="A398" s="204"/>
      <c r="B398" s="204"/>
      <c r="C398" s="204" t="str">
        <f>IF(AND(ISNUMBER('Precision '!C400),E$2="Y"),'Precision '!C400,"")</f>
        <v/>
      </c>
      <c r="D398" s="204" t="str">
        <f>IF(AND(ISNUMBER('Precision '!D400),F$2="Y"),'Precision '!D400,"")</f>
        <v/>
      </c>
      <c r="E398" s="204" t="str">
        <f>IF(AND(ISNUMBER('Precision '!E400),G$2="Y"),'Precision '!E400,"")</f>
        <v/>
      </c>
      <c r="F398" s="204" t="str">
        <f>IF(AND(ISNUMBER('Precision '!F400),H$2="Y"),'Precision '!F400,"")</f>
        <v/>
      </c>
      <c r="G398" s="204" t="str">
        <f>IF(AND(ISNUMBER('Precision '!G400),I$2="Y"),'Precision '!G400,"")</f>
        <v/>
      </c>
      <c r="H398" s="204" t="str">
        <f>IF(AND(ISNUMBER('Precision '!H400),J$2="Y"),'Precision '!H400,"")</f>
        <v/>
      </c>
      <c r="I398" s="204" t="str">
        <f>IF(AND(ISNUMBER('Precision '!I400),K$2="Y"),'Precision '!I400,"")</f>
        <v/>
      </c>
      <c r="J398" s="204" t="str">
        <f>IF(AND(ISNUMBER('Precision '!J400),L$2="Y"),'Precision '!J400,"")</f>
        <v/>
      </c>
      <c r="K398" s="204" t="str">
        <f>IF(AND(ISNUMBER('Precision '!K400),M$2="Y"),'Precision '!K400,"")</f>
        <v/>
      </c>
      <c r="L398" s="204" t="str">
        <f>IF(AND(ISNUMBER('Precision '!L400),N$2="Y"),'Precision '!L400,"")</f>
        <v/>
      </c>
      <c r="M398" s="204" t="str">
        <f>IF(AND(ISNUMBER('Precision '!M400),O$2="Y"),'Precision '!M400,"")</f>
        <v/>
      </c>
      <c r="N398" s="204" t="str">
        <f>IF(AND(ISNUMBER('Precision '!N400),P$2="Y"),'Precision '!N400,"")</f>
        <v/>
      </c>
      <c r="O398" s="204" t="str">
        <f>IF(AND(ISNUMBER('Precision '!O400),E$3="Y"),'Precision '!O400,"")</f>
        <v/>
      </c>
      <c r="P398" s="204" t="str">
        <f>IF(AND(ISNUMBER('Precision '!P400),F$3="Y"),'Precision '!P400,"")</f>
        <v/>
      </c>
      <c r="Q398" s="204" t="str">
        <f>IF(AND(ISNUMBER('Precision '!Q400),G$3="Y"),'Precision '!Q400,"")</f>
        <v/>
      </c>
      <c r="R398" s="204" t="str">
        <f>IF(AND(ISNUMBER('Precision '!R400),H$3="Y"),'Precision '!R400,"")</f>
        <v/>
      </c>
      <c r="S398" s="204" t="str">
        <f>IF(AND(ISNUMBER('Precision '!S400),I$3="Y"),'Precision '!S400,"")</f>
        <v/>
      </c>
      <c r="T398" s="204" t="str">
        <f>IF(AND(ISNUMBER('Precision '!T400),J$3="Y"),'Precision '!T400,"")</f>
        <v/>
      </c>
      <c r="U398" s="204" t="str">
        <f>IF(AND(ISNUMBER('Precision '!U400),K$3="Y"),'Precision '!U400,"")</f>
        <v/>
      </c>
      <c r="V398" s="204" t="str">
        <f>IF(AND(ISNUMBER('Precision '!V400),L$3="Y"),'Precision '!V400,"")</f>
        <v/>
      </c>
      <c r="W398" s="204" t="str">
        <f>IF(AND(ISNUMBER('Precision '!W400),M$3="Y"),'Precision '!W400,"")</f>
        <v/>
      </c>
      <c r="X398" s="204" t="str">
        <f>IF(AND(ISNUMBER('Precision '!X400),N$3="Y"),'Precision '!X400,"")</f>
        <v/>
      </c>
      <c r="Y398" s="204" t="str">
        <f>IF(AND(ISNUMBER('Precision '!Y400),O$3="Y"),'Precision '!Y400,"")</f>
        <v/>
      </c>
      <c r="Z398" s="204" t="str">
        <f>IF(AND(ISNUMBER('Precision '!Z400),P$3="Y"),'Precision '!Z400,"")</f>
        <v/>
      </c>
      <c r="AA398" s="204"/>
      <c r="AB398" s="204"/>
      <c r="AC398" s="204"/>
      <c r="AD398" s="204"/>
      <c r="AE398" s="300">
        <v>362</v>
      </c>
      <c r="AF398" s="209" t="e">
        <f>IF(OR(ISBLANK('Precision '!C400),E$2="N"),NA(),'Precision '!C400)</f>
        <v>#N/A</v>
      </c>
      <c r="AG398" s="209" t="e">
        <f>IF(OR(ISBLANK('Precision '!D400),F$2="N"),NA(),'Precision '!D400)</f>
        <v>#N/A</v>
      </c>
      <c r="AH398" s="209" t="e">
        <f>IF(OR(ISBLANK('Precision '!E400),G$2="N"),NA(),'Precision '!E400)</f>
        <v>#N/A</v>
      </c>
      <c r="AI398" s="209" t="e">
        <f>IF(OR(ISBLANK('Precision '!F400),H$2="N"),NA(),'Precision '!F400)</f>
        <v>#N/A</v>
      </c>
      <c r="AJ398" s="209" t="e">
        <f>IF(OR(ISBLANK('Precision '!G400),I$2="N"),NA(),'Precision '!G400)</f>
        <v>#N/A</v>
      </c>
      <c r="AK398" s="209" t="e">
        <f>IF(OR(ISBLANK('Precision '!H400),J$2="N"),NA(),'Precision '!H400)</f>
        <v>#N/A</v>
      </c>
      <c r="AL398" s="209" t="e">
        <f>IF(OR(ISBLANK('Precision '!I400),K$2="N"),NA(),'Precision '!I400)</f>
        <v>#N/A</v>
      </c>
      <c r="AM398" s="209" t="e">
        <f>IF(OR(ISBLANK('Precision '!J400),L$2="N"),NA(),'Precision '!J400)</f>
        <v>#N/A</v>
      </c>
      <c r="AN398" s="209" t="e">
        <f>IF(OR(ISBLANK('Precision '!K400),M$2="N"),NA(),'Precision '!K400)</f>
        <v>#N/A</v>
      </c>
      <c r="AO398" s="209" t="e">
        <f>IF(OR(ISBLANK('Precision '!L400),N$2="N"),NA(),'Precision '!L400)</f>
        <v>#N/A</v>
      </c>
      <c r="AP398" s="209" t="e">
        <f>IF(OR(ISBLANK('Precision '!M400),O$2="N"),NA(),'Precision '!M400)</f>
        <v>#N/A</v>
      </c>
      <c r="AQ398" s="209" t="e">
        <f>IF(OR(ISBLANK('Precision '!N400),P$2="N"),NA(),'Precision '!N400)</f>
        <v>#N/A</v>
      </c>
      <c r="AR398" s="209" t="e">
        <f>IF(OR(ISBLANK('Precision '!O400),E$3="N"),NA(),'Precision '!O400)</f>
        <v>#N/A</v>
      </c>
      <c r="AS398" s="209" t="e">
        <f>IF(OR(ISBLANK('Precision '!P400),F$3="N"),NA(),'Precision '!P400)</f>
        <v>#N/A</v>
      </c>
      <c r="AT398" s="209" t="e">
        <f>IF(OR(ISBLANK('Precision '!Q400),G$3="N"),NA(),'Precision '!Q400)</f>
        <v>#N/A</v>
      </c>
      <c r="AU398" s="209" t="e">
        <f>IF(OR(ISBLANK('Precision '!R400),H$3="N"),NA(),'Precision '!R400)</f>
        <v>#N/A</v>
      </c>
      <c r="AV398" s="209" t="e">
        <f>IF(OR(ISBLANK('Precision '!S400),I$3="N"),NA(),'Precision '!S400)</f>
        <v>#N/A</v>
      </c>
      <c r="AW398" s="209" t="e">
        <f>IF(OR(ISBLANK('Precision '!T400),J$3="N"),NA(),'Precision '!T400)</f>
        <v>#N/A</v>
      </c>
      <c r="AX398" s="209" t="e">
        <f>IF(OR(ISBLANK('Precision '!U400),K$3="N"),NA(),'Precision '!U400)</f>
        <v>#N/A</v>
      </c>
      <c r="AY398" s="209" t="e">
        <f>IF(OR(ISBLANK('Precision '!V400),L$3="N"),NA(),'Precision '!V400)</f>
        <v>#N/A</v>
      </c>
      <c r="AZ398" s="209" t="e">
        <f>IF(OR(ISBLANK('Precision '!W400),M$3="N"),NA(),'Precision '!W400)</f>
        <v>#N/A</v>
      </c>
      <c r="BA398" s="209" t="e">
        <f>IF(OR(ISBLANK('Precision '!X400),N$3="N"),NA(),'Precision '!X400)</f>
        <v>#N/A</v>
      </c>
      <c r="BB398" s="209" t="e">
        <f>IF(OR(ISBLANK('Precision '!Y400),O$3="N"),NA(),'Precision '!Y400)</f>
        <v>#N/A</v>
      </c>
      <c r="BC398" s="209" t="e">
        <f>IF(OR(ISBLANK('Precision '!Z400),P$3="N"),NA(),'Precision '!Z400)</f>
        <v>#N/A</v>
      </c>
      <c r="BD398" s="204"/>
      <c r="BE398" s="204"/>
      <c r="BF398" s="204"/>
      <c r="BG398" s="204"/>
      <c r="BH398" s="204"/>
    </row>
    <row r="399" spans="1:60" x14ac:dyDescent="0.2">
      <c r="A399" s="204"/>
      <c r="B399" s="204"/>
      <c r="C399" s="204" t="str">
        <f>IF(AND(ISNUMBER('Precision '!C401),E$2="Y"),'Precision '!C401,"")</f>
        <v/>
      </c>
      <c r="D399" s="204" t="str">
        <f>IF(AND(ISNUMBER('Precision '!D401),F$2="Y"),'Precision '!D401,"")</f>
        <v/>
      </c>
      <c r="E399" s="204" t="str">
        <f>IF(AND(ISNUMBER('Precision '!E401),G$2="Y"),'Precision '!E401,"")</f>
        <v/>
      </c>
      <c r="F399" s="204" t="str">
        <f>IF(AND(ISNUMBER('Precision '!F401),H$2="Y"),'Precision '!F401,"")</f>
        <v/>
      </c>
      <c r="G399" s="204" t="str">
        <f>IF(AND(ISNUMBER('Precision '!G401),I$2="Y"),'Precision '!G401,"")</f>
        <v/>
      </c>
      <c r="H399" s="204" t="str">
        <f>IF(AND(ISNUMBER('Precision '!H401),J$2="Y"),'Precision '!H401,"")</f>
        <v/>
      </c>
      <c r="I399" s="204" t="str">
        <f>IF(AND(ISNUMBER('Precision '!I401),K$2="Y"),'Precision '!I401,"")</f>
        <v/>
      </c>
      <c r="J399" s="204" t="str">
        <f>IF(AND(ISNUMBER('Precision '!J401),L$2="Y"),'Precision '!J401,"")</f>
        <v/>
      </c>
      <c r="K399" s="204" t="str">
        <f>IF(AND(ISNUMBER('Precision '!K401),M$2="Y"),'Precision '!K401,"")</f>
        <v/>
      </c>
      <c r="L399" s="204" t="str">
        <f>IF(AND(ISNUMBER('Precision '!L401),N$2="Y"),'Precision '!L401,"")</f>
        <v/>
      </c>
      <c r="M399" s="204" t="str">
        <f>IF(AND(ISNUMBER('Precision '!M401),O$2="Y"),'Precision '!M401,"")</f>
        <v/>
      </c>
      <c r="N399" s="204" t="str">
        <f>IF(AND(ISNUMBER('Precision '!N401),P$2="Y"),'Precision '!N401,"")</f>
        <v/>
      </c>
      <c r="O399" s="204" t="str">
        <f>IF(AND(ISNUMBER('Precision '!O401),E$3="Y"),'Precision '!O401,"")</f>
        <v/>
      </c>
      <c r="P399" s="204" t="str">
        <f>IF(AND(ISNUMBER('Precision '!P401),F$3="Y"),'Precision '!P401,"")</f>
        <v/>
      </c>
      <c r="Q399" s="204" t="str">
        <f>IF(AND(ISNUMBER('Precision '!Q401),G$3="Y"),'Precision '!Q401,"")</f>
        <v/>
      </c>
      <c r="R399" s="204" t="str">
        <f>IF(AND(ISNUMBER('Precision '!R401),H$3="Y"),'Precision '!R401,"")</f>
        <v/>
      </c>
      <c r="S399" s="204" t="str">
        <f>IF(AND(ISNUMBER('Precision '!S401),I$3="Y"),'Precision '!S401,"")</f>
        <v/>
      </c>
      <c r="T399" s="204" t="str">
        <f>IF(AND(ISNUMBER('Precision '!T401),J$3="Y"),'Precision '!T401,"")</f>
        <v/>
      </c>
      <c r="U399" s="204" t="str">
        <f>IF(AND(ISNUMBER('Precision '!U401),K$3="Y"),'Precision '!U401,"")</f>
        <v/>
      </c>
      <c r="V399" s="204" t="str">
        <f>IF(AND(ISNUMBER('Precision '!V401),L$3="Y"),'Precision '!V401,"")</f>
        <v/>
      </c>
      <c r="W399" s="204" t="str">
        <f>IF(AND(ISNUMBER('Precision '!W401),M$3="Y"),'Precision '!W401,"")</f>
        <v/>
      </c>
      <c r="X399" s="204" t="str">
        <f>IF(AND(ISNUMBER('Precision '!X401),N$3="Y"),'Precision '!X401,"")</f>
        <v/>
      </c>
      <c r="Y399" s="204" t="str">
        <f>IF(AND(ISNUMBER('Precision '!Y401),O$3="Y"),'Precision '!Y401,"")</f>
        <v/>
      </c>
      <c r="Z399" s="204" t="str">
        <f>IF(AND(ISNUMBER('Precision '!Z401),P$3="Y"),'Precision '!Z401,"")</f>
        <v/>
      </c>
      <c r="AA399" s="204"/>
      <c r="AB399" s="204"/>
      <c r="AC399" s="204"/>
      <c r="AD399" s="204"/>
      <c r="AE399" s="300">
        <v>363</v>
      </c>
      <c r="AF399" s="209" t="e">
        <f>IF(OR(ISBLANK('Precision '!C401),E$2="N"),NA(),'Precision '!C401)</f>
        <v>#N/A</v>
      </c>
      <c r="AG399" s="209" t="e">
        <f>IF(OR(ISBLANK('Precision '!D401),F$2="N"),NA(),'Precision '!D401)</f>
        <v>#N/A</v>
      </c>
      <c r="AH399" s="209" t="e">
        <f>IF(OR(ISBLANK('Precision '!E401),G$2="N"),NA(),'Precision '!E401)</f>
        <v>#N/A</v>
      </c>
      <c r="AI399" s="209" t="e">
        <f>IF(OR(ISBLANK('Precision '!F401),H$2="N"),NA(),'Precision '!F401)</f>
        <v>#N/A</v>
      </c>
      <c r="AJ399" s="209" t="e">
        <f>IF(OR(ISBLANK('Precision '!G401),I$2="N"),NA(),'Precision '!G401)</f>
        <v>#N/A</v>
      </c>
      <c r="AK399" s="209" t="e">
        <f>IF(OR(ISBLANK('Precision '!H401),J$2="N"),NA(),'Precision '!H401)</f>
        <v>#N/A</v>
      </c>
      <c r="AL399" s="209" t="e">
        <f>IF(OR(ISBLANK('Precision '!I401),K$2="N"),NA(),'Precision '!I401)</f>
        <v>#N/A</v>
      </c>
      <c r="AM399" s="209" t="e">
        <f>IF(OR(ISBLANK('Precision '!J401),L$2="N"),NA(),'Precision '!J401)</f>
        <v>#N/A</v>
      </c>
      <c r="AN399" s="209" t="e">
        <f>IF(OR(ISBLANK('Precision '!K401),M$2="N"),NA(),'Precision '!K401)</f>
        <v>#N/A</v>
      </c>
      <c r="AO399" s="209" t="e">
        <f>IF(OR(ISBLANK('Precision '!L401),N$2="N"),NA(),'Precision '!L401)</f>
        <v>#N/A</v>
      </c>
      <c r="AP399" s="209" t="e">
        <f>IF(OR(ISBLANK('Precision '!M401),O$2="N"),NA(),'Precision '!M401)</f>
        <v>#N/A</v>
      </c>
      <c r="AQ399" s="209" t="e">
        <f>IF(OR(ISBLANK('Precision '!N401),P$2="N"),NA(),'Precision '!N401)</f>
        <v>#N/A</v>
      </c>
      <c r="AR399" s="209" t="e">
        <f>IF(OR(ISBLANK('Precision '!O401),E$3="N"),NA(),'Precision '!O401)</f>
        <v>#N/A</v>
      </c>
      <c r="AS399" s="209" t="e">
        <f>IF(OR(ISBLANK('Precision '!P401),F$3="N"),NA(),'Precision '!P401)</f>
        <v>#N/A</v>
      </c>
      <c r="AT399" s="209" t="e">
        <f>IF(OR(ISBLANK('Precision '!Q401),G$3="N"),NA(),'Precision '!Q401)</f>
        <v>#N/A</v>
      </c>
      <c r="AU399" s="209" t="e">
        <f>IF(OR(ISBLANK('Precision '!R401),H$3="N"),NA(),'Precision '!R401)</f>
        <v>#N/A</v>
      </c>
      <c r="AV399" s="209" t="e">
        <f>IF(OR(ISBLANK('Precision '!S401),I$3="N"),NA(),'Precision '!S401)</f>
        <v>#N/A</v>
      </c>
      <c r="AW399" s="209" t="e">
        <f>IF(OR(ISBLANK('Precision '!T401),J$3="N"),NA(),'Precision '!T401)</f>
        <v>#N/A</v>
      </c>
      <c r="AX399" s="209" t="e">
        <f>IF(OR(ISBLANK('Precision '!U401),K$3="N"),NA(),'Precision '!U401)</f>
        <v>#N/A</v>
      </c>
      <c r="AY399" s="209" t="e">
        <f>IF(OR(ISBLANK('Precision '!V401),L$3="N"),NA(),'Precision '!V401)</f>
        <v>#N/A</v>
      </c>
      <c r="AZ399" s="209" t="e">
        <f>IF(OR(ISBLANK('Precision '!W401),M$3="N"),NA(),'Precision '!W401)</f>
        <v>#N/A</v>
      </c>
      <c r="BA399" s="209" t="e">
        <f>IF(OR(ISBLANK('Precision '!X401),N$3="N"),NA(),'Precision '!X401)</f>
        <v>#N/A</v>
      </c>
      <c r="BB399" s="209" t="e">
        <f>IF(OR(ISBLANK('Precision '!Y401),O$3="N"),NA(),'Precision '!Y401)</f>
        <v>#N/A</v>
      </c>
      <c r="BC399" s="209" t="e">
        <f>IF(OR(ISBLANK('Precision '!Z401),P$3="N"),NA(),'Precision '!Z401)</f>
        <v>#N/A</v>
      </c>
      <c r="BD399" s="204"/>
      <c r="BE399" s="204"/>
      <c r="BF399" s="204"/>
      <c r="BG399" s="204"/>
      <c r="BH399" s="204"/>
    </row>
    <row r="400" spans="1:60" x14ac:dyDescent="0.2">
      <c r="A400" s="204"/>
      <c r="B400" s="204"/>
      <c r="C400" s="204" t="str">
        <f>IF(AND(ISNUMBER('Precision '!C402),E$2="Y"),'Precision '!C402,"")</f>
        <v/>
      </c>
      <c r="D400" s="204" t="str">
        <f>IF(AND(ISNUMBER('Precision '!D402),F$2="Y"),'Precision '!D402,"")</f>
        <v/>
      </c>
      <c r="E400" s="204" t="str">
        <f>IF(AND(ISNUMBER('Precision '!E402),G$2="Y"),'Precision '!E402,"")</f>
        <v/>
      </c>
      <c r="F400" s="204" t="str">
        <f>IF(AND(ISNUMBER('Precision '!F402),H$2="Y"),'Precision '!F402,"")</f>
        <v/>
      </c>
      <c r="G400" s="204" t="str">
        <f>IF(AND(ISNUMBER('Precision '!G402),I$2="Y"),'Precision '!G402,"")</f>
        <v/>
      </c>
      <c r="H400" s="204" t="str">
        <f>IF(AND(ISNUMBER('Precision '!H402),J$2="Y"),'Precision '!H402,"")</f>
        <v/>
      </c>
      <c r="I400" s="204" t="str">
        <f>IF(AND(ISNUMBER('Precision '!I402),K$2="Y"),'Precision '!I402,"")</f>
        <v/>
      </c>
      <c r="J400" s="204" t="str">
        <f>IF(AND(ISNUMBER('Precision '!J402),L$2="Y"),'Precision '!J402,"")</f>
        <v/>
      </c>
      <c r="K400" s="204" t="str">
        <f>IF(AND(ISNUMBER('Precision '!K402),M$2="Y"),'Precision '!K402,"")</f>
        <v/>
      </c>
      <c r="L400" s="204" t="str">
        <f>IF(AND(ISNUMBER('Precision '!L402),N$2="Y"),'Precision '!L402,"")</f>
        <v/>
      </c>
      <c r="M400" s="204" t="str">
        <f>IF(AND(ISNUMBER('Precision '!M402),O$2="Y"),'Precision '!M402,"")</f>
        <v/>
      </c>
      <c r="N400" s="204" t="str">
        <f>IF(AND(ISNUMBER('Precision '!N402),P$2="Y"),'Precision '!N402,"")</f>
        <v/>
      </c>
      <c r="O400" s="204" t="str">
        <f>IF(AND(ISNUMBER('Precision '!O402),E$3="Y"),'Precision '!O402,"")</f>
        <v/>
      </c>
      <c r="P400" s="204" t="str">
        <f>IF(AND(ISNUMBER('Precision '!P402),F$3="Y"),'Precision '!P402,"")</f>
        <v/>
      </c>
      <c r="Q400" s="204" t="str">
        <f>IF(AND(ISNUMBER('Precision '!Q402),G$3="Y"),'Precision '!Q402,"")</f>
        <v/>
      </c>
      <c r="R400" s="204" t="str">
        <f>IF(AND(ISNUMBER('Precision '!R402),H$3="Y"),'Precision '!R402,"")</f>
        <v/>
      </c>
      <c r="S400" s="204" t="str">
        <f>IF(AND(ISNUMBER('Precision '!S402),I$3="Y"),'Precision '!S402,"")</f>
        <v/>
      </c>
      <c r="T400" s="204" t="str">
        <f>IF(AND(ISNUMBER('Precision '!T402),J$3="Y"),'Precision '!T402,"")</f>
        <v/>
      </c>
      <c r="U400" s="204" t="str">
        <f>IF(AND(ISNUMBER('Precision '!U402),K$3="Y"),'Precision '!U402,"")</f>
        <v/>
      </c>
      <c r="V400" s="204" t="str">
        <f>IF(AND(ISNUMBER('Precision '!V402),L$3="Y"),'Precision '!V402,"")</f>
        <v/>
      </c>
      <c r="W400" s="204" t="str">
        <f>IF(AND(ISNUMBER('Precision '!W402),M$3="Y"),'Precision '!W402,"")</f>
        <v/>
      </c>
      <c r="X400" s="204" t="str">
        <f>IF(AND(ISNUMBER('Precision '!X402),N$3="Y"),'Precision '!X402,"")</f>
        <v/>
      </c>
      <c r="Y400" s="204" t="str">
        <f>IF(AND(ISNUMBER('Precision '!Y402),O$3="Y"),'Precision '!Y402,"")</f>
        <v/>
      </c>
      <c r="Z400" s="204" t="str">
        <f>IF(AND(ISNUMBER('Precision '!Z402),P$3="Y"),'Precision '!Z402,"")</f>
        <v/>
      </c>
      <c r="AA400" s="204"/>
      <c r="AB400" s="204"/>
      <c r="AC400" s="204"/>
      <c r="AD400" s="204"/>
      <c r="AE400" s="300">
        <v>364</v>
      </c>
      <c r="AF400" s="209" t="e">
        <f>IF(OR(ISBLANK('Precision '!C402),E$2="N"),NA(),'Precision '!C402)</f>
        <v>#N/A</v>
      </c>
      <c r="AG400" s="209" t="e">
        <f>IF(OR(ISBLANK('Precision '!D402),F$2="N"),NA(),'Precision '!D402)</f>
        <v>#N/A</v>
      </c>
      <c r="AH400" s="209" t="e">
        <f>IF(OR(ISBLANK('Precision '!E402),G$2="N"),NA(),'Precision '!E402)</f>
        <v>#N/A</v>
      </c>
      <c r="AI400" s="209" t="e">
        <f>IF(OR(ISBLANK('Precision '!F402),H$2="N"),NA(),'Precision '!F402)</f>
        <v>#N/A</v>
      </c>
      <c r="AJ400" s="209" t="e">
        <f>IF(OR(ISBLANK('Precision '!G402),I$2="N"),NA(),'Precision '!G402)</f>
        <v>#N/A</v>
      </c>
      <c r="AK400" s="209" t="e">
        <f>IF(OR(ISBLANK('Precision '!H402),J$2="N"),NA(),'Precision '!H402)</f>
        <v>#N/A</v>
      </c>
      <c r="AL400" s="209" t="e">
        <f>IF(OR(ISBLANK('Precision '!I402),K$2="N"),NA(),'Precision '!I402)</f>
        <v>#N/A</v>
      </c>
      <c r="AM400" s="209" t="e">
        <f>IF(OR(ISBLANK('Precision '!J402),L$2="N"),NA(),'Precision '!J402)</f>
        <v>#N/A</v>
      </c>
      <c r="AN400" s="209" t="e">
        <f>IF(OR(ISBLANK('Precision '!K402),M$2="N"),NA(),'Precision '!K402)</f>
        <v>#N/A</v>
      </c>
      <c r="AO400" s="209" t="e">
        <f>IF(OR(ISBLANK('Precision '!L402),N$2="N"),NA(),'Precision '!L402)</f>
        <v>#N/A</v>
      </c>
      <c r="AP400" s="209" t="e">
        <f>IF(OR(ISBLANK('Precision '!M402),O$2="N"),NA(),'Precision '!M402)</f>
        <v>#N/A</v>
      </c>
      <c r="AQ400" s="209" t="e">
        <f>IF(OR(ISBLANK('Precision '!N402),P$2="N"),NA(),'Precision '!N402)</f>
        <v>#N/A</v>
      </c>
      <c r="AR400" s="209" t="e">
        <f>IF(OR(ISBLANK('Precision '!O402),E$3="N"),NA(),'Precision '!O402)</f>
        <v>#N/A</v>
      </c>
      <c r="AS400" s="209" t="e">
        <f>IF(OR(ISBLANK('Precision '!P402),F$3="N"),NA(),'Precision '!P402)</f>
        <v>#N/A</v>
      </c>
      <c r="AT400" s="209" t="e">
        <f>IF(OR(ISBLANK('Precision '!Q402),G$3="N"),NA(),'Precision '!Q402)</f>
        <v>#N/A</v>
      </c>
      <c r="AU400" s="209" t="e">
        <f>IF(OR(ISBLANK('Precision '!R402),H$3="N"),NA(),'Precision '!R402)</f>
        <v>#N/A</v>
      </c>
      <c r="AV400" s="209" t="e">
        <f>IF(OR(ISBLANK('Precision '!S402),I$3="N"),NA(),'Precision '!S402)</f>
        <v>#N/A</v>
      </c>
      <c r="AW400" s="209" t="e">
        <f>IF(OR(ISBLANK('Precision '!T402),J$3="N"),NA(),'Precision '!T402)</f>
        <v>#N/A</v>
      </c>
      <c r="AX400" s="209" t="e">
        <f>IF(OR(ISBLANK('Precision '!U402),K$3="N"),NA(),'Precision '!U402)</f>
        <v>#N/A</v>
      </c>
      <c r="AY400" s="209" t="e">
        <f>IF(OR(ISBLANK('Precision '!V402),L$3="N"),NA(),'Precision '!V402)</f>
        <v>#N/A</v>
      </c>
      <c r="AZ400" s="209" t="e">
        <f>IF(OR(ISBLANK('Precision '!W402),M$3="N"),NA(),'Precision '!W402)</f>
        <v>#N/A</v>
      </c>
      <c r="BA400" s="209" t="e">
        <f>IF(OR(ISBLANK('Precision '!X402),N$3="N"),NA(),'Precision '!X402)</f>
        <v>#N/A</v>
      </c>
      <c r="BB400" s="209" t="e">
        <f>IF(OR(ISBLANK('Precision '!Y402),O$3="N"),NA(),'Precision '!Y402)</f>
        <v>#N/A</v>
      </c>
      <c r="BC400" s="209" t="e">
        <f>IF(OR(ISBLANK('Precision '!Z402),P$3="N"),NA(),'Precision '!Z402)</f>
        <v>#N/A</v>
      </c>
      <c r="BD400" s="204"/>
      <c r="BE400" s="204"/>
      <c r="BF400" s="204"/>
      <c r="BG400" s="204"/>
      <c r="BH400" s="204"/>
    </row>
    <row r="401" spans="1:60" x14ac:dyDescent="0.2">
      <c r="A401" s="204"/>
      <c r="B401" s="204"/>
      <c r="C401" s="204" t="str">
        <f>IF(AND(ISNUMBER('Precision '!C403),E$2="Y"),'Precision '!C403,"")</f>
        <v/>
      </c>
      <c r="D401" s="204" t="str">
        <f>IF(AND(ISNUMBER('Precision '!D403),F$2="Y"),'Precision '!D403,"")</f>
        <v/>
      </c>
      <c r="E401" s="204" t="str">
        <f>IF(AND(ISNUMBER('Precision '!E403),G$2="Y"),'Precision '!E403,"")</f>
        <v/>
      </c>
      <c r="F401" s="204" t="str">
        <f>IF(AND(ISNUMBER('Precision '!F403),H$2="Y"),'Precision '!F403,"")</f>
        <v/>
      </c>
      <c r="G401" s="204" t="str">
        <f>IF(AND(ISNUMBER('Precision '!G403),I$2="Y"),'Precision '!G403,"")</f>
        <v/>
      </c>
      <c r="H401" s="204" t="str">
        <f>IF(AND(ISNUMBER('Precision '!H403),J$2="Y"),'Precision '!H403,"")</f>
        <v/>
      </c>
      <c r="I401" s="204" t="str">
        <f>IF(AND(ISNUMBER('Precision '!I403),K$2="Y"),'Precision '!I403,"")</f>
        <v/>
      </c>
      <c r="J401" s="204" t="str">
        <f>IF(AND(ISNUMBER('Precision '!J403),L$2="Y"),'Precision '!J403,"")</f>
        <v/>
      </c>
      <c r="K401" s="204" t="str">
        <f>IF(AND(ISNUMBER('Precision '!K403),M$2="Y"),'Precision '!K403,"")</f>
        <v/>
      </c>
      <c r="L401" s="204" t="str">
        <f>IF(AND(ISNUMBER('Precision '!L403),N$2="Y"),'Precision '!L403,"")</f>
        <v/>
      </c>
      <c r="M401" s="204" t="str">
        <f>IF(AND(ISNUMBER('Precision '!M403),O$2="Y"),'Precision '!M403,"")</f>
        <v/>
      </c>
      <c r="N401" s="204" t="str">
        <f>IF(AND(ISNUMBER('Precision '!N403),P$2="Y"),'Precision '!N403,"")</f>
        <v/>
      </c>
      <c r="O401" s="204" t="str">
        <f>IF(AND(ISNUMBER('Precision '!O403),E$3="Y"),'Precision '!O403,"")</f>
        <v/>
      </c>
      <c r="P401" s="204" t="str">
        <f>IF(AND(ISNUMBER('Precision '!P403),F$3="Y"),'Precision '!P403,"")</f>
        <v/>
      </c>
      <c r="Q401" s="204" t="str">
        <f>IF(AND(ISNUMBER('Precision '!Q403),G$3="Y"),'Precision '!Q403,"")</f>
        <v/>
      </c>
      <c r="R401" s="204" t="str">
        <f>IF(AND(ISNUMBER('Precision '!R403),H$3="Y"),'Precision '!R403,"")</f>
        <v/>
      </c>
      <c r="S401" s="204" t="str">
        <f>IF(AND(ISNUMBER('Precision '!S403),I$3="Y"),'Precision '!S403,"")</f>
        <v/>
      </c>
      <c r="T401" s="204" t="str">
        <f>IF(AND(ISNUMBER('Precision '!T403),J$3="Y"),'Precision '!T403,"")</f>
        <v/>
      </c>
      <c r="U401" s="204" t="str">
        <f>IF(AND(ISNUMBER('Precision '!U403),K$3="Y"),'Precision '!U403,"")</f>
        <v/>
      </c>
      <c r="V401" s="204" t="str">
        <f>IF(AND(ISNUMBER('Precision '!V403),L$3="Y"),'Precision '!V403,"")</f>
        <v/>
      </c>
      <c r="W401" s="204" t="str">
        <f>IF(AND(ISNUMBER('Precision '!W403),M$3="Y"),'Precision '!W403,"")</f>
        <v/>
      </c>
      <c r="X401" s="204" t="str">
        <f>IF(AND(ISNUMBER('Precision '!X403),N$3="Y"),'Precision '!X403,"")</f>
        <v/>
      </c>
      <c r="Y401" s="204" t="str">
        <f>IF(AND(ISNUMBER('Precision '!Y403),O$3="Y"),'Precision '!Y403,"")</f>
        <v/>
      </c>
      <c r="Z401" s="204" t="str">
        <f>IF(AND(ISNUMBER('Precision '!Z403),P$3="Y"),'Precision '!Z403,"")</f>
        <v/>
      </c>
      <c r="AA401" s="204"/>
      <c r="AB401" s="204"/>
      <c r="AC401" s="204"/>
      <c r="AD401" s="204"/>
      <c r="AE401" s="300">
        <v>365</v>
      </c>
      <c r="AF401" s="209" t="e">
        <f>IF(OR(ISBLANK('Precision '!C403),E$2="N"),NA(),'Precision '!C403)</f>
        <v>#N/A</v>
      </c>
      <c r="AG401" s="209" t="e">
        <f>IF(OR(ISBLANK('Precision '!D403),F$2="N"),NA(),'Precision '!D403)</f>
        <v>#N/A</v>
      </c>
      <c r="AH401" s="209" t="e">
        <f>IF(OR(ISBLANK('Precision '!E403),G$2="N"),NA(),'Precision '!E403)</f>
        <v>#N/A</v>
      </c>
      <c r="AI401" s="209" t="e">
        <f>IF(OR(ISBLANK('Precision '!F403),H$2="N"),NA(),'Precision '!F403)</f>
        <v>#N/A</v>
      </c>
      <c r="AJ401" s="209" t="e">
        <f>IF(OR(ISBLANK('Precision '!G403),I$2="N"),NA(),'Precision '!G403)</f>
        <v>#N/A</v>
      </c>
      <c r="AK401" s="209" t="e">
        <f>IF(OR(ISBLANK('Precision '!H403),J$2="N"),NA(),'Precision '!H403)</f>
        <v>#N/A</v>
      </c>
      <c r="AL401" s="209" t="e">
        <f>IF(OR(ISBLANK('Precision '!I403),K$2="N"),NA(),'Precision '!I403)</f>
        <v>#N/A</v>
      </c>
      <c r="AM401" s="209" t="e">
        <f>IF(OR(ISBLANK('Precision '!J403),L$2="N"),NA(),'Precision '!J403)</f>
        <v>#N/A</v>
      </c>
      <c r="AN401" s="209" t="e">
        <f>IF(OR(ISBLANK('Precision '!K403),M$2="N"),NA(),'Precision '!K403)</f>
        <v>#N/A</v>
      </c>
      <c r="AO401" s="209" t="e">
        <f>IF(OR(ISBLANK('Precision '!L403),N$2="N"),NA(),'Precision '!L403)</f>
        <v>#N/A</v>
      </c>
      <c r="AP401" s="209" t="e">
        <f>IF(OR(ISBLANK('Precision '!M403),O$2="N"),NA(),'Precision '!M403)</f>
        <v>#N/A</v>
      </c>
      <c r="AQ401" s="209" t="e">
        <f>IF(OR(ISBLANK('Precision '!N403),P$2="N"),NA(),'Precision '!N403)</f>
        <v>#N/A</v>
      </c>
      <c r="AR401" s="209" t="e">
        <f>IF(OR(ISBLANK('Precision '!O403),E$3="N"),NA(),'Precision '!O403)</f>
        <v>#N/A</v>
      </c>
      <c r="AS401" s="209" t="e">
        <f>IF(OR(ISBLANK('Precision '!P403),F$3="N"),NA(),'Precision '!P403)</f>
        <v>#N/A</v>
      </c>
      <c r="AT401" s="209" t="e">
        <f>IF(OR(ISBLANK('Precision '!Q403),G$3="N"),NA(),'Precision '!Q403)</f>
        <v>#N/A</v>
      </c>
      <c r="AU401" s="209" t="e">
        <f>IF(OR(ISBLANK('Precision '!R403),H$3="N"),NA(),'Precision '!R403)</f>
        <v>#N/A</v>
      </c>
      <c r="AV401" s="209" t="e">
        <f>IF(OR(ISBLANK('Precision '!S403),I$3="N"),NA(),'Precision '!S403)</f>
        <v>#N/A</v>
      </c>
      <c r="AW401" s="209" t="e">
        <f>IF(OR(ISBLANK('Precision '!T403),J$3="N"),NA(),'Precision '!T403)</f>
        <v>#N/A</v>
      </c>
      <c r="AX401" s="209" t="e">
        <f>IF(OR(ISBLANK('Precision '!U403),K$3="N"),NA(),'Precision '!U403)</f>
        <v>#N/A</v>
      </c>
      <c r="AY401" s="209" t="e">
        <f>IF(OR(ISBLANK('Precision '!V403),L$3="N"),NA(),'Precision '!V403)</f>
        <v>#N/A</v>
      </c>
      <c r="AZ401" s="209" t="e">
        <f>IF(OR(ISBLANK('Precision '!W403),M$3="N"),NA(),'Precision '!W403)</f>
        <v>#N/A</v>
      </c>
      <c r="BA401" s="209" t="e">
        <f>IF(OR(ISBLANK('Precision '!X403),N$3="N"),NA(),'Precision '!X403)</f>
        <v>#N/A</v>
      </c>
      <c r="BB401" s="209" t="e">
        <f>IF(OR(ISBLANK('Precision '!Y403),O$3="N"),NA(),'Precision '!Y403)</f>
        <v>#N/A</v>
      </c>
      <c r="BC401" s="209" t="e">
        <f>IF(OR(ISBLANK('Precision '!Z403),P$3="N"),NA(),'Precision '!Z403)</f>
        <v>#N/A</v>
      </c>
      <c r="BD401" s="204"/>
      <c r="BE401" s="204"/>
      <c r="BF401" s="204"/>
      <c r="BG401" s="204"/>
      <c r="BH401" s="204"/>
    </row>
    <row r="402" spans="1:60" x14ac:dyDescent="0.2">
      <c r="A402" s="204"/>
      <c r="B402" s="204"/>
      <c r="C402" s="204" t="str">
        <f>IF(AND(ISNUMBER('Precision '!C404),E$2="Y"),'Precision '!C404,"")</f>
        <v/>
      </c>
      <c r="D402" s="204" t="str">
        <f>IF(AND(ISNUMBER('Precision '!D404),F$2="Y"),'Precision '!D404,"")</f>
        <v/>
      </c>
      <c r="E402" s="204" t="str">
        <f>IF(AND(ISNUMBER('Precision '!E404),G$2="Y"),'Precision '!E404,"")</f>
        <v/>
      </c>
      <c r="F402" s="204" t="str">
        <f>IF(AND(ISNUMBER('Precision '!F404),H$2="Y"),'Precision '!F404,"")</f>
        <v/>
      </c>
      <c r="G402" s="204" t="str">
        <f>IF(AND(ISNUMBER('Precision '!G404),I$2="Y"),'Precision '!G404,"")</f>
        <v/>
      </c>
      <c r="H402" s="204" t="str">
        <f>IF(AND(ISNUMBER('Precision '!H404),J$2="Y"),'Precision '!H404,"")</f>
        <v/>
      </c>
      <c r="I402" s="204" t="str">
        <f>IF(AND(ISNUMBER('Precision '!I404),K$2="Y"),'Precision '!I404,"")</f>
        <v/>
      </c>
      <c r="J402" s="204" t="str">
        <f>IF(AND(ISNUMBER('Precision '!J404),L$2="Y"),'Precision '!J404,"")</f>
        <v/>
      </c>
      <c r="K402" s="204" t="str">
        <f>IF(AND(ISNUMBER('Precision '!K404),M$2="Y"),'Precision '!K404,"")</f>
        <v/>
      </c>
      <c r="L402" s="204" t="str">
        <f>IF(AND(ISNUMBER('Precision '!L404),N$2="Y"),'Precision '!L404,"")</f>
        <v/>
      </c>
      <c r="M402" s="204" t="str">
        <f>IF(AND(ISNUMBER('Precision '!M404),O$2="Y"),'Precision '!M404,"")</f>
        <v/>
      </c>
      <c r="N402" s="204" t="str">
        <f>IF(AND(ISNUMBER('Precision '!N404),P$2="Y"),'Precision '!N404,"")</f>
        <v/>
      </c>
      <c r="O402" s="204" t="str">
        <f>IF(AND(ISNUMBER('Precision '!O404),E$3="Y"),'Precision '!O404,"")</f>
        <v/>
      </c>
      <c r="P402" s="204" t="str">
        <f>IF(AND(ISNUMBER('Precision '!P404),F$3="Y"),'Precision '!P404,"")</f>
        <v/>
      </c>
      <c r="Q402" s="204" t="str">
        <f>IF(AND(ISNUMBER('Precision '!Q404),G$3="Y"),'Precision '!Q404,"")</f>
        <v/>
      </c>
      <c r="R402" s="204" t="str">
        <f>IF(AND(ISNUMBER('Precision '!R404),H$3="Y"),'Precision '!R404,"")</f>
        <v/>
      </c>
      <c r="S402" s="204" t="str">
        <f>IF(AND(ISNUMBER('Precision '!S404),I$3="Y"),'Precision '!S404,"")</f>
        <v/>
      </c>
      <c r="T402" s="204" t="str">
        <f>IF(AND(ISNUMBER('Precision '!T404),J$3="Y"),'Precision '!T404,"")</f>
        <v/>
      </c>
      <c r="U402" s="204" t="str">
        <f>IF(AND(ISNUMBER('Precision '!U404),K$3="Y"),'Precision '!U404,"")</f>
        <v/>
      </c>
      <c r="V402" s="204" t="str">
        <f>IF(AND(ISNUMBER('Precision '!V404),L$3="Y"),'Precision '!V404,"")</f>
        <v/>
      </c>
      <c r="W402" s="204" t="str">
        <f>IF(AND(ISNUMBER('Precision '!W404),M$3="Y"),'Precision '!W404,"")</f>
        <v/>
      </c>
      <c r="X402" s="204" t="str">
        <f>IF(AND(ISNUMBER('Precision '!X404),N$3="Y"),'Precision '!X404,"")</f>
        <v/>
      </c>
      <c r="Y402" s="204" t="str">
        <f>IF(AND(ISNUMBER('Precision '!Y404),O$3="Y"),'Precision '!Y404,"")</f>
        <v/>
      </c>
      <c r="Z402" s="204" t="str">
        <f>IF(AND(ISNUMBER('Precision '!Z404),P$3="Y"),'Precision '!Z404,"")</f>
        <v/>
      </c>
      <c r="AA402" s="204"/>
      <c r="AB402" s="204"/>
      <c r="AC402" s="204"/>
      <c r="AD402" s="204"/>
      <c r="AE402" s="300">
        <v>366</v>
      </c>
      <c r="AF402" s="209" t="e">
        <f>IF(OR(ISBLANK('Precision '!C404),E$2="N"),NA(),'Precision '!C404)</f>
        <v>#N/A</v>
      </c>
      <c r="AG402" s="209" t="e">
        <f>IF(OR(ISBLANK('Precision '!D404),F$2="N"),NA(),'Precision '!D404)</f>
        <v>#N/A</v>
      </c>
      <c r="AH402" s="209" t="e">
        <f>IF(OR(ISBLANK('Precision '!E404),G$2="N"),NA(),'Precision '!E404)</f>
        <v>#N/A</v>
      </c>
      <c r="AI402" s="209" t="e">
        <f>IF(OR(ISBLANK('Precision '!F404),H$2="N"),NA(),'Precision '!F404)</f>
        <v>#N/A</v>
      </c>
      <c r="AJ402" s="209" t="e">
        <f>IF(OR(ISBLANK('Precision '!G404),I$2="N"),NA(),'Precision '!G404)</f>
        <v>#N/A</v>
      </c>
      <c r="AK402" s="209" t="e">
        <f>IF(OR(ISBLANK('Precision '!H404),J$2="N"),NA(),'Precision '!H404)</f>
        <v>#N/A</v>
      </c>
      <c r="AL402" s="209" t="e">
        <f>IF(OR(ISBLANK('Precision '!I404),K$2="N"),NA(),'Precision '!I404)</f>
        <v>#N/A</v>
      </c>
      <c r="AM402" s="209" t="e">
        <f>IF(OR(ISBLANK('Precision '!J404),L$2="N"),NA(),'Precision '!J404)</f>
        <v>#N/A</v>
      </c>
      <c r="AN402" s="209" t="e">
        <f>IF(OR(ISBLANK('Precision '!K404),M$2="N"),NA(),'Precision '!K404)</f>
        <v>#N/A</v>
      </c>
      <c r="AO402" s="209" t="e">
        <f>IF(OR(ISBLANK('Precision '!L404),N$2="N"),NA(),'Precision '!L404)</f>
        <v>#N/A</v>
      </c>
      <c r="AP402" s="209" t="e">
        <f>IF(OR(ISBLANK('Precision '!M404),O$2="N"),NA(),'Precision '!M404)</f>
        <v>#N/A</v>
      </c>
      <c r="AQ402" s="209" t="e">
        <f>IF(OR(ISBLANK('Precision '!N404),P$2="N"),NA(),'Precision '!N404)</f>
        <v>#N/A</v>
      </c>
      <c r="AR402" s="209" t="e">
        <f>IF(OR(ISBLANK('Precision '!O404),E$3="N"),NA(),'Precision '!O404)</f>
        <v>#N/A</v>
      </c>
      <c r="AS402" s="209" t="e">
        <f>IF(OR(ISBLANK('Precision '!P404),F$3="N"),NA(),'Precision '!P404)</f>
        <v>#N/A</v>
      </c>
      <c r="AT402" s="209" t="e">
        <f>IF(OR(ISBLANK('Precision '!Q404),G$3="N"),NA(),'Precision '!Q404)</f>
        <v>#N/A</v>
      </c>
      <c r="AU402" s="209" t="e">
        <f>IF(OR(ISBLANK('Precision '!R404),H$3="N"),NA(),'Precision '!R404)</f>
        <v>#N/A</v>
      </c>
      <c r="AV402" s="209" t="e">
        <f>IF(OR(ISBLANK('Precision '!S404),I$3="N"),NA(),'Precision '!S404)</f>
        <v>#N/A</v>
      </c>
      <c r="AW402" s="209" t="e">
        <f>IF(OR(ISBLANK('Precision '!T404),J$3="N"),NA(),'Precision '!T404)</f>
        <v>#N/A</v>
      </c>
      <c r="AX402" s="209" t="e">
        <f>IF(OR(ISBLANK('Precision '!U404),K$3="N"),NA(),'Precision '!U404)</f>
        <v>#N/A</v>
      </c>
      <c r="AY402" s="209" t="e">
        <f>IF(OR(ISBLANK('Precision '!V404),L$3="N"),NA(),'Precision '!V404)</f>
        <v>#N/A</v>
      </c>
      <c r="AZ402" s="209" t="e">
        <f>IF(OR(ISBLANK('Precision '!W404),M$3="N"),NA(),'Precision '!W404)</f>
        <v>#N/A</v>
      </c>
      <c r="BA402" s="209" t="e">
        <f>IF(OR(ISBLANK('Precision '!X404),N$3="N"),NA(),'Precision '!X404)</f>
        <v>#N/A</v>
      </c>
      <c r="BB402" s="209" t="e">
        <f>IF(OR(ISBLANK('Precision '!Y404),O$3="N"),NA(),'Precision '!Y404)</f>
        <v>#N/A</v>
      </c>
      <c r="BC402" s="209" t="e">
        <f>IF(OR(ISBLANK('Precision '!Z404),P$3="N"),NA(),'Precision '!Z404)</f>
        <v>#N/A</v>
      </c>
      <c r="BD402" s="204"/>
      <c r="BE402" s="204"/>
      <c r="BF402" s="204"/>
      <c r="BG402" s="204"/>
      <c r="BH402" s="204"/>
    </row>
    <row r="403" spans="1:60" x14ac:dyDescent="0.2">
      <c r="A403" s="204"/>
      <c r="B403" s="204"/>
      <c r="C403" s="204" t="str">
        <f>IF(AND(ISNUMBER('Precision '!C405),E$2="Y"),'Precision '!C405,"")</f>
        <v/>
      </c>
      <c r="D403" s="204" t="str">
        <f>IF(AND(ISNUMBER('Precision '!D405),F$2="Y"),'Precision '!D405,"")</f>
        <v/>
      </c>
      <c r="E403" s="204" t="str">
        <f>IF(AND(ISNUMBER('Precision '!E405),G$2="Y"),'Precision '!E405,"")</f>
        <v/>
      </c>
      <c r="F403" s="204" t="str">
        <f>IF(AND(ISNUMBER('Precision '!F405),H$2="Y"),'Precision '!F405,"")</f>
        <v/>
      </c>
      <c r="G403" s="204" t="str">
        <f>IF(AND(ISNUMBER('Precision '!G405),I$2="Y"),'Precision '!G405,"")</f>
        <v/>
      </c>
      <c r="H403" s="204" t="str">
        <f>IF(AND(ISNUMBER('Precision '!H405),J$2="Y"),'Precision '!H405,"")</f>
        <v/>
      </c>
      <c r="I403" s="204" t="str">
        <f>IF(AND(ISNUMBER('Precision '!I405),K$2="Y"),'Precision '!I405,"")</f>
        <v/>
      </c>
      <c r="J403" s="204" t="str">
        <f>IF(AND(ISNUMBER('Precision '!J405),L$2="Y"),'Precision '!J405,"")</f>
        <v/>
      </c>
      <c r="K403" s="204" t="str">
        <f>IF(AND(ISNUMBER('Precision '!K405),M$2="Y"),'Precision '!K405,"")</f>
        <v/>
      </c>
      <c r="L403" s="204" t="str">
        <f>IF(AND(ISNUMBER('Precision '!L405),N$2="Y"),'Precision '!L405,"")</f>
        <v/>
      </c>
      <c r="M403" s="204" t="str">
        <f>IF(AND(ISNUMBER('Precision '!M405),O$2="Y"),'Precision '!M405,"")</f>
        <v/>
      </c>
      <c r="N403" s="204" t="str">
        <f>IF(AND(ISNUMBER('Precision '!N405),P$2="Y"),'Precision '!N405,"")</f>
        <v/>
      </c>
      <c r="O403" s="204" t="str">
        <f>IF(AND(ISNUMBER('Precision '!O405),E$3="Y"),'Precision '!O405,"")</f>
        <v/>
      </c>
      <c r="P403" s="204" t="str">
        <f>IF(AND(ISNUMBER('Precision '!P405),F$3="Y"),'Precision '!P405,"")</f>
        <v/>
      </c>
      <c r="Q403" s="204" t="str">
        <f>IF(AND(ISNUMBER('Precision '!Q405),G$3="Y"),'Precision '!Q405,"")</f>
        <v/>
      </c>
      <c r="R403" s="204" t="str">
        <f>IF(AND(ISNUMBER('Precision '!R405),H$3="Y"),'Precision '!R405,"")</f>
        <v/>
      </c>
      <c r="S403" s="204" t="str">
        <f>IF(AND(ISNUMBER('Precision '!S405),I$3="Y"),'Precision '!S405,"")</f>
        <v/>
      </c>
      <c r="T403" s="204" t="str">
        <f>IF(AND(ISNUMBER('Precision '!T405),J$3="Y"),'Precision '!T405,"")</f>
        <v/>
      </c>
      <c r="U403" s="204" t="str">
        <f>IF(AND(ISNUMBER('Precision '!U405),K$3="Y"),'Precision '!U405,"")</f>
        <v/>
      </c>
      <c r="V403" s="204" t="str">
        <f>IF(AND(ISNUMBER('Precision '!V405),L$3="Y"),'Precision '!V405,"")</f>
        <v/>
      </c>
      <c r="W403" s="204" t="str">
        <f>IF(AND(ISNUMBER('Precision '!W405),M$3="Y"),'Precision '!W405,"")</f>
        <v/>
      </c>
      <c r="X403" s="204" t="str">
        <f>IF(AND(ISNUMBER('Precision '!X405),N$3="Y"),'Precision '!X405,"")</f>
        <v/>
      </c>
      <c r="Y403" s="204" t="str">
        <f>IF(AND(ISNUMBER('Precision '!Y405),O$3="Y"),'Precision '!Y405,"")</f>
        <v/>
      </c>
      <c r="Z403" s="204" t="str">
        <f>IF(AND(ISNUMBER('Precision '!Z405),P$3="Y"),'Precision '!Z405,"")</f>
        <v/>
      </c>
      <c r="AA403" s="204"/>
      <c r="AB403" s="204"/>
      <c r="AC403" s="204"/>
      <c r="AD403" s="204"/>
      <c r="AE403" s="300">
        <v>367</v>
      </c>
      <c r="AF403" s="209" t="e">
        <f>IF(OR(ISBLANK('Precision '!C405),E$2="N"),NA(),'Precision '!C405)</f>
        <v>#N/A</v>
      </c>
      <c r="AG403" s="209" t="e">
        <f>IF(OR(ISBLANK('Precision '!D405),F$2="N"),NA(),'Precision '!D405)</f>
        <v>#N/A</v>
      </c>
      <c r="AH403" s="209" t="e">
        <f>IF(OR(ISBLANK('Precision '!E405),G$2="N"),NA(),'Precision '!E405)</f>
        <v>#N/A</v>
      </c>
      <c r="AI403" s="209" t="e">
        <f>IF(OR(ISBLANK('Precision '!F405),H$2="N"),NA(),'Precision '!F405)</f>
        <v>#N/A</v>
      </c>
      <c r="AJ403" s="209" t="e">
        <f>IF(OR(ISBLANK('Precision '!G405),I$2="N"),NA(),'Precision '!G405)</f>
        <v>#N/A</v>
      </c>
      <c r="AK403" s="209" t="e">
        <f>IF(OR(ISBLANK('Precision '!H405),J$2="N"),NA(),'Precision '!H405)</f>
        <v>#N/A</v>
      </c>
      <c r="AL403" s="209" t="e">
        <f>IF(OR(ISBLANK('Precision '!I405),K$2="N"),NA(),'Precision '!I405)</f>
        <v>#N/A</v>
      </c>
      <c r="AM403" s="209" t="e">
        <f>IF(OR(ISBLANK('Precision '!J405),L$2="N"),NA(),'Precision '!J405)</f>
        <v>#N/A</v>
      </c>
      <c r="AN403" s="209" t="e">
        <f>IF(OR(ISBLANK('Precision '!K405),M$2="N"),NA(),'Precision '!K405)</f>
        <v>#N/A</v>
      </c>
      <c r="AO403" s="209" t="e">
        <f>IF(OR(ISBLANK('Precision '!L405),N$2="N"),NA(),'Precision '!L405)</f>
        <v>#N/A</v>
      </c>
      <c r="AP403" s="209" t="e">
        <f>IF(OR(ISBLANK('Precision '!M405),O$2="N"),NA(),'Precision '!M405)</f>
        <v>#N/A</v>
      </c>
      <c r="AQ403" s="209" t="e">
        <f>IF(OR(ISBLANK('Precision '!N405),P$2="N"),NA(),'Precision '!N405)</f>
        <v>#N/A</v>
      </c>
      <c r="AR403" s="209" t="e">
        <f>IF(OR(ISBLANK('Precision '!O405),E$3="N"),NA(),'Precision '!O405)</f>
        <v>#N/A</v>
      </c>
      <c r="AS403" s="209" t="e">
        <f>IF(OR(ISBLANK('Precision '!P405),F$3="N"),NA(),'Precision '!P405)</f>
        <v>#N/A</v>
      </c>
      <c r="AT403" s="209" t="e">
        <f>IF(OR(ISBLANK('Precision '!Q405),G$3="N"),NA(),'Precision '!Q405)</f>
        <v>#N/A</v>
      </c>
      <c r="AU403" s="209" t="e">
        <f>IF(OR(ISBLANK('Precision '!R405),H$3="N"),NA(),'Precision '!R405)</f>
        <v>#N/A</v>
      </c>
      <c r="AV403" s="209" t="e">
        <f>IF(OR(ISBLANK('Precision '!S405),I$3="N"),NA(),'Precision '!S405)</f>
        <v>#N/A</v>
      </c>
      <c r="AW403" s="209" t="e">
        <f>IF(OR(ISBLANK('Precision '!T405),J$3="N"),NA(),'Precision '!T405)</f>
        <v>#N/A</v>
      </c>
      <c r="AX403" s="209" t="e">
        <f>IF(OR(ISBLANK('Precision '!U405),K$3="N"),NA(),'Precision '!U405)</f>
        <v>#N/A</v>
      </c>
      <c r="AY403" s="209" t="e">
        <f>IF(OR(ISBLANK('Precision '!V405),L$3="N"),NA(),'Precision '!V405)</f>
        <v>#N/A</v>
      </c>
      <c r="AZ403" s="209" t="e">
        <f>IF(OR(ISBLANK('Precision '!W405),M$3="N"),NA(),'Precision '!W405)</f>
        <v>#N/A</v>
      </c>
      <c r="BA403" s="209" t="e">
        <f>IF(OR(ISBLANK('Precision '!X405),N$3="N"),NA(),'Precision '!X405)</f>
        <v>#N/A</v>
      </c>
      <c r="BB403" s="209" t="e">
        <f>IF(OR(ISBLANK('Precision '!Y405),O$3="N"),NA(),'Precision '!Y405)</f>
        <v>#N/A</v>
      </c>
      <c r="BC403" s="209" t="e">
        <f>IF(OR(ISBLANK('Precision '!Z405),P$3="N"),NA(),'Precision '!Z405)</f>
        <v>#N/A</v>
      </c>
      <c r="BD403" s="204"/>
      <c r="BE403" s="204"/>
      <c r="BF403" s="204"/>
      <c r="BG403" s="204"/>
      <c r="BH403" s="204"/>
    </row>
    <row r="404" spans="1:60" x14ac:dyDescent="0.2">
      <c r="A404" s="204"/>
      <c r="B404" s="204"/>
      <c r="C404" s="204" t="str">
        <f>IF(AND(ISNUMBER('Precision '!C406),E$2="Y"),'Precision '!C406,"")</f>
        <v/>
      </c>
      <c r="D404" s="204" t="str">
        <f>IF(AND(ISNUMBER('Precision '!D406),F$2="Y"),'Precision '!D406,"")</f>
        <v/>
      </c>
      <c r="E404" s="204" t="str">
        <f>IF(AND(ISNUMBER('Precision '!E406),G$2="Y"),'Precision '!E406,"")</f>
        <v/>
      </c>
      <c r="F404" s="204" t="str">
        <f>IF(AND(ISNUMBER('Precision '!F406),H$2="Y"),'Precision '!F406,"")</f>
        <v/>
      </c>
      <c r="G404" s="204" t="str">
        <f>IF(AND(ISNUMBER('Precision '!G406),I$2="Y"),'Precision '!G406,"")</f>
        <v/>
      </c>
      <c r="H404" s="204" t="str">
        <f>IF(AND(ISNUMBER('Precision '!H406),J$2="Y"),'Precision '!H406,"")</f>
        <v/>
      </c>
      <c r="I404" s="204" t="str">
        <f>IF(AND(ISNUMBER('Precision '!I406),K$2="Y"),'Precision '!I406,"")</f>
        <v/>
      </c>
      <c r="J404" s="204" t="str">
        <f>IF(AND(ISNUMBER('Precision '!J406),L$2="Y"),'Precision '!J406,"")</f>
        <v/>
      </c>
      <c r="K404" s="204" t="str">
        <f>IF(AND(ISNUMBER('Precision '!K406),M$2="Y"),'Precision '!K406,"")</f>
        <v/>
      </c>
      <c r="L404" s="204" t="str">
        <f>IF(AND(ISNUMBER('Precision '!L406),N$2="Y"),'Precision '!L406,"")</f>
        <v/>
      </c>
      <c r="M404" s="204" t="str">
        <f>IF(AND(ISNUMBER('Precision '!M406),O$2="Y"),'Precision '!M406,"")</f>
        <v/>
      </c>
      <c r="N404" s="204" t="str">
        <f>IF(AND(ISNUMBER('Precision '!N406),P$2="Y"),'Precision '!N406,"")</f>
        <v/>
      </c>
      <c r="O404" s="204" t="str">
        <f>IF(AND(ISNUMBER('Precision '!O406),E$3="Y"),'Precision '!O406,"")</f>
        <v/>
      </c>
      <c r="P404" s="204" t="str">
        <f>IF(AND(ISNUMBER('Precision '!P406),F$3="Y"),'Precision '!P406,"")</f>
        <v/>
      </c>
      <c r="Q404" s="204" t="str">
        <f>IF(AND(ISNUMBER('Precision '!Q406),G$3="Y"),'Precision '!Q406,"")</f>
        <v/>
      </c>
      <c r="R404" s="204" t="str">
        <f>IF(AND(ISNUMBER('Precision '!R406),H$3="Y"),'Precision '!R406,"")</f>
        <v/>
      </c>
      <c r="S404" s="204" t="str">
        <f>IF(AND(ISNUMBER('Precision '!S406),I$3="Y"),'Precision '!S406,"")</f>
        <v/>
      </c>
      <c r="T404" s="204" t="str">
        <f>IF(AND(ISNUMBER('Precision '!T406),J$3="Y"),'Precision '!T406,"")</f>
        <v/>
      </c>
      <c r="U404" s="204" t="str">
        <f>IF(AND(ISNUMBER('Precision '!U406),K$3="Y"),'Precision '!U406,"")</f>
        <v/>
      </c>
      <c r="V404" s="204" t="str">
        <f>IF(AND(ISNUMBER('Precision '!V406),L$3="Y"),'Precision '!V406,"")</f>
        <v/>
      </c>
      <c r="W404" s="204" t="str">
        <f>IF(AND(ISNUMBER('Precision '!W406),M$3="Y"),'Precision '!W406,"")</f>
        <v/>
      </c>
      <c r="X404" s="204" t="str">
        <f>IF(AND(ISNUMBER('Precision '!X406),N$3="Y"),'Precision '!X406,"")</f>
        <v/>
      </c>
      <c r="Y404" s="204" t="str">
        <f>IF(AND(ISNUMBER('Precision '!Y406),O$3="Y"),'Precision '!Y406,"")</f>
        <v/>
      </c>
      <c r="Z404" s="204" t="str">
        <f>IF(AND(ISNUMBER('Precision '!Z406),P$3="Y"),'Precision '!Z406,"")</f>
        <v/>
      </c>
      <c r="AA404" s="204"/>
      <c r="AB404" s="204"/>
      <c r="AC404" s="204"/>
      <c r="AD404" s="204"/>
      <c r="AE404" s="300">
        <v>368</v>
      </c>
      <c r="AF404" s="209" t="e">
        <f>IF(OR(ISBLANK('Precision '!C406),E$2="N"),NA(),'Precision '!C406)</f>
        <v>#N/A</v>
      </c>
      <c r="AG404" s="209" t="e">
        <f>IF(OR(ISBLANK('Precision '!D406),F$2="N"),NA(),'Precision '!D406)</f>
        <v>#N/A</v>
      </c>
      <c r="AH404" s="209" t="e">
        <f>IF(OR(ISBLANK('Precision '!E406),G$2="N"),NA(),'Precision '!E406)</f>
        <v>#N/A</v>
      </c>
      <c r="AI404" s="209" t="e">
        <f>IF(OR(ISBLANK('Precision '!F406),H$2="N"),NA(),'Precision '!F406)</f>
        <v>#N/A</v>
      </c>
      <c r="AJ404" s="209" t="e">
        <f>IF(OR(ISBLANK('Precision '!G406),I$2="N"),NA(),'Precision '!G406)</f>
        <v>#N/A</v>
      </c>
      <c r="AK404" s="209" t="e">
        <f>IF(OR(ISBLANK('Precision '!H406),J$2="N"),NA(),'Precision '!H406)</f>
        <v>#N/A</v>
      </c>
      <c r="AL404" s="209" t="e">
        <f>IF(OR(ISBLANK('Precision '!I406),K$2="N"),NA(),'Precision '!I406)</f>
        <v>#N/A</v>
      </c>
      <c r="AM404" s="209" t="e">
        <f>IF(OR(ISBLANK('Precision '!J406),L$2="N"),NA(),'Precision '!J406)</f>
        <v>#N/A</v>
      </c>
      <c r="AN404" s="209" t="e">
        <f>IF(OR(ISBLANK('Precision '!K406),M$2="N"),NA(),'Precision '!K406)</f>
        <v>#N/A</v>
      </c>
      <c r="AO404" s="209" t="e">
        <f>IF(OR(ISBLANK('Precision '!L406),N$2="N"),NA(),'Precision '!L406)</f>
        <v>#N/A</v>
      </c>
      <c r="AP404" s="209" t="e">
        <f>IF(OR(ISBLANK('Precision '!M406),O$2="N"),NA(),'Precision '!M406)</f>
        <v>#N/A</v>
      </c>
      <c r="AQ404" s="209" t="e">
        <f>IF(OR(ISBLANK('Precision '!N406),P$2="N"),NA(),'Precision '!N406)</f>
        <v>#N/A</v>
      </c>
      <c r="AR404" s="209" t="e">
        <f>IF(OR(ISBLANK('Precision '!O406),E$3="N"),NA(),'Precision '!O406)</f>
        <v>#N/A</v>
      </c>
      <c r="AS404" s="209" t="e">
        <f>IF(OR(ISBLANK('Precision '!P406),F$3="N"),NA(),'Precision '!P406)</f>
        <v>#N/A</v>
      </c>
      <c r="AT404" s="209" t="e">
        <f>IF(OR(ISBLANK('Precision '!Q406),G$3="N"),NA(),'Precision '!Q406)</f>
        <v>#N/A</v>
      </c>
      <c r="AU404" s="209" t="e">
        <f>IF(OR(ISBLANK('Precision '!R406),H$3="N"),NA(),'Precision '!R406)</f>
        <v>#N/A</v>
      </c>
      <c r="AV404" s="209" t="e">
        <f>IF(OR(ISBLANK('Precision '!S406),I$3="N"),NA(),'Precision '!S406)</f>
        <v>#N/A</v>
      </c>
      <c r="AW404" s="209" t="e">
        <f>IF(OR(ISBLANK('Precision '!T406),J$3="N"),NA(),'Precision '!T406)</f>
        <v>#N/A</v>
      </c>
      <c r="AX404" s="209" t="e">
        <f>IF(OR(ISBLANK('Precision '!U406),K$3="N"),NA(),'Precision '!U406)</f>
        <v>#N/A</v>
      </c>
      <c r="AY404" s="209" t="e">
        <f>IF(OR(ISBLANK('Precision '!V406),L$3="N"),NA(),'Precision '!V406)</f>
        <v>#N/A</v>
      </c>
      <c r="AZ404" s="209" t="e">
        <f>IF(OR(ISBLANK('Precision '!W406),M$3="N"),NA(),'Precision '!W406)</f>
        <v>#N/A</v>
      </c>
      <c r="BA404" s="209" t="e">
        <f>IF(OR(ISBLANK('Precision '!X406),N$3="N"),NA(),'Precision '!X406)</f>
        <v>#N/A</v>
      </c>
      <c r="BB404" s="209" t="e">
        <f>IF(OR(ISBLANK('Precision '!Y406),O$3="N"),NA(),'Precision '!Y406)</f>
        <v>#N/A</v>
      </c>
      <c r="BC404" s="209" t="e">
        <f>IF(OR(ISBLANK('Precision '!Z406),P$3="N"),NA(),'Precision '!Z406)</f>
        <v>#N/A</v>
      </c>
      <c r="BD404" s="204"/>
      <c r="BE404" s="204"/>
      <c r="BF404" s="204"/>
      <c r="BG404" s="204"/>
      <c r="BH404" s="204"/>
    </row>
    <row r="405" spans="1:60" x14ac:dyDescent="0.2">
      <c r="A405" s="204"/>
      <c r="B405" s="204"/>
      <c r="C405" s="204" t="str">
        <f>IF(AND(ISNUMBER('Precision '!C407),E$2="Y"),'Precision '!C407,"")</f>
        <v/>
      </c>
      <c r="D405" s="204" t="str">
        <f>IF(AND(ISNUMBER('Precision '!D407),F$2="Y"),'Precision '!D407,"")</f>
        <v/>
      </c>
      <c r="E405" s="204" t="str">
        <f>IF(AND(ISNUMBER('Precision '!E407),G$2="Y"),'Precision '!E407,"")</f>
        <v/>
      </c>
      <c r="F405" s="204" t="str">
        <f>IF(AND(ISNUMBER('Precision '!F407),H$2="Y"),'Precision '!F407,"")</f>
        <v/>
      </c>
      <c r="G405" s="204" t="str">
        <f>IF(AND(ISNUMBER('Precision '!G407),I$2="Y"),'Precision '!G407,"")</f>
        <v/>
      </c>
      <c r="H405" s="204" t="str">
        <f>IF(AND(ISNUMBER('Precision '!H407),J$2="Y"),'Precision '!H407,"")</f>
        <v/>
      </c>
      <c r="I405" s="204" t="str">
        <f>IF(AND(ISNUMBER('Precision '!I407),K$2="Y"),'Precision '!I407,"")</f>
        <v/>
      </c>
      <c r="J405" s="204" t="str">
        <f>IF(AND(ISNUMBER('Precision '!J407),L$2="Y"),'Precision '!J407,"")</f>
        <v/>
      </c>
      <c r="K405" s="204" t="str">
        <f>IF(AND(ISNUMBER('Precision '!K407),M$2="Y"),'Precision '!K407,"")</f>
        <v/>
      </c>
      <c r="L405" s="204" t="str">
        <f>IF(AND(ISNUMBER('Precision '!L407),N$2="Y"),'Precision '!L407,"")</f>
        <v/>
      </c>
      <c r="M405" s="204" t="str">
        <f>IF(AND(ISNUMBER('Precision '!M407),O$2="Y"),'Precision '!M407,"")</f>
        <v/>
      </c>
      <c r="N405" s="204" t="str">
        <f>IF(AND(ISNUMBER('Precision '!N407),P$2="Y"),'Precision '!N407,"")</f>
        <v/>
      </c>
      <c r="O405" s="204" t="str">
        <f>IF(AND(ISNUMBER('Precision '!O407),E$3="Y"),'Precision '!O407,"")</f>
        <v/>
      </c>
      <c r="P405" s="204" t="str">
        <f>IF(AND(ISNUMBER('Precision '!P407),F$3="Y"),'Precision '!P407,"")</f>
        <v/>
      </c>
      <c r="Q405" s="204" t="str">
        <f>IF(AND(ISNUMBER('Precision '!Q407),G$3="Y"),'Precision '!Q407,"")</f>
        <v/>
      </c>
      <c r="R405" s="204" t="str">
        <f>IF(AND(ISNUMBER('Precision '!R407),H$3="Y"),'Precision '!R407,"")</f>
        <v/>
      </c>
      <c r="S405" s="204" t="str">
        <f>IF(AND(ISNUMBER('Precision '!S407),I$3="Y"),'Precision '!S407,"")</f>
        <v/>
      </c>
      <c r="T405" s="204" t="str">
        <f>IF(AND(ISNUMBER('Precision '!T407),J$3="Y"),'Precision '!T407,"")</f>
        <v/>
      </c>
      <c r="U405" s="204" t="str">
        <f>IF(AND(ISNUMBER('Precision '!U407),K$3="Y"),'Precision '!U407,"")</f>
        <v/>
      </c>
      <c r="V405" s="204" t="str">
        <f>IF(AND(ISNUMBER('Precision '!V407),L$3="Y"),'Precision '!V407,"")</f>
        <v/>
      </c>
      <c r="W405" s="204" t="str">
        <f>IF(AND(ISNUMBER('Precision '!W407),M$3="Y"),'Precision '!W407,"")</f>
        <v/>
      </c>
      <c r="X405" s="204" t="str">
        <f>IF(AND(ISNUMBER('Precision '!X407),N$3="Y"),'Precision '!X407,"")</f>
        <v/>
      </c>
      <c r="Y405" s="204" t="str">
        <f>IF(AND(ISNUMBER('Precision '!Y407),O$3="Y"),'Precision '!Y407,"")</f>
        <v/>
      </c>
      <c r="Z405" s="204" t="str">
        <f>IF(AND(ISNUMBER('Precision '!Z407),P$3="Y"),'Precision '!Z407,"")</f>
        <v/>
      </c>
      <c r="AA405" s="204"/>
      <c r="AB405" s="204"/>
      <c r="AC405" s="204"/>
      <c r="AD405" s="204"/>
      <c r="AE405" s="300">
        <v>369</v>
      </c>
      <c r="AF405" s="209" t="e">
        <f>IF(OR(ISBLANK('Precision '!C407),E$2="N"),NA(),'Precision '!C407)</f>
        <v>#N/A</v>
      </c>
      <c r="AG405" s="209" t="e">
        <f>IF(OR(ISBLANK('Precision '!D407),F$2="N"),NA(),'Precision '!D407)</f>
        <v>#N/A</v>
      </c>
      <c r="AH405" s="209" t="e">
        <f>IF(OR(ISBLANK('Precision '!E407),G$2="N"),NA(),'Precision '!E407)</f>
        <v>#N/A</v>
      </c>
      <c r="AI405" s="209" t="e">
        <f>IF(OR(ISBLANK('Precision '!F407),H$2="N"),NA(),'Precision '!F407)</f>
        <v>#N/A</v>
      </c>
      <c r="AJ405" s="209" t="e">
        <f>IF(OR(ISBLANK('Precision '!G407),I$2="N"),NA(),'Precision '!G407)</f>
        <v>#N/A</v>
      </c>
      <c r="AK405" s="209" t="e">
        <f>IF(OR(ISBLANK('Precision '!H407),J$2="N"),NA(),'Precision '!H407)</f>
        <v>#N/A</v>
      </c>
      <c r="AL405" s="209" t="e">
        <f>IF(OR(ISBLANK('Precision '!I407),K$2="N"),NA(),'Precision '!I407)</f>
        <v>#N/A</v>
      </c>
      <c r="AM405" s="209" t="e">
        <f>IF(OR(ISBLANK('Precision '!J407),L$2="N"),NA(),'Precision '!J407)</f>
        <v>#N/A</v>
      </c>
      <c r="AN405" s="209" t="e">
        <f>IF(OR(ISBLANK('Precision '!K407),M$2="N"),NA(),'Precision '!K407)</f>
        <v>#N/A</v>
      </c>
      <c r="AO405" s="209" t="e">
        <f>IF(OR(ISBLANK('Precision '!L407),N$2="N"),NA(),'Precision '!L407)</f>
        <v>#N/A</v>
      </c>
      <c r="AP405" s="209" t="e">
        <f>IF(OR(ISBLANK('Precision '!M407),O$2="N"),NA(),'Precision '!M407)</f>
        <v>#N/A</v>
      </c>
      <c r="AQ405" s="209" t="e">
        <f>IF(OR(ISBLANK('Precision '!N407),P$2="N"),NA(),'Precision '!N407)</f>
        <v>#N/A</v>
      </c>
      <c r="AR405" s="209" t="e">
        <f>IF(OR(ISBLANK('Precision '!O407),E$3="N"),NA(),'Precision '!O407)</f>
        <v>#N/A</v>
      </c>
      <c r="AS405" s="209" t="e">
        <f>IF(OR(ISBLANK('Precision '!P407),F$3="N"),NA(),'Precision '!P407)</f>
        <v>#N/A</v>
      </c>
      <c r="AT405" s="209" t="e">
        <f>IF(OR(ISBLANK('Precision '!Q407),G$3="N"),NA(),'Precision '!Q407)</f>
        <v>#N/A</v>
      </c>
      <c r="AU405" s="209" t="e">
        <f>IF(OR(ISBLANK('Precision '!R407),H$3="N"),NA(),'Precision '!R407)</f>
        <v>#N/A</v>
      </c>
      <c r="AV405" s="209" t="e">
        <f>IF(OR(ISBLANK('Precision '!S407),I$3="N"),NA(),'Precision '!S407)</f>
        <v>#N/A</v>
      </c>
      <c r="AW405" s="209" t="e">
        <f>IF(OR(ISBLANK('Precision '!T407),J$3="N"),NA(),'Precision '!T407)</f>
        <v>#N/A</v>
      </c>
      <c r="AX405" s="209" t="e">
        <f>IF(OR(ISBLANK('Precision '!U407),K$3="N"),NA(),'Precision '!U407)</f>
        <v>#N/A</v>
      </c>
      <c r="AY405" s="209" t="e">
        <f>IF(OR(ISBLANK('Precision '!V407),L$3="N"),NA(),'Precision '!V407)</f>
        <v>#N/A</v>
      </c>
      <c r="AZ405" s="209" t="e">
        <f>IF(OR(ISBLANK('Precision '!W407),M$3="N"),NA(),'Precision '!W407)</f>
        <v>#N/A</v>
      </c>
      <c r="BA405" s="209" t="e">
        <f>IF(OR(ISBLANK('Precision '!X407),N$3="N"),NA(),'Precision '!X407)</f>
        <v>#N/A</v>
      </c>
      <c r="BB405" s="209" t="e">
        <f>IF(OR(ISBLANK('Precision '!Y407),O$3="N"),NA(),'Precision '!Y407)</f>
        <v>#N/A</v>
      </c>
      <c r="BC405" s="209" t="e">
        <f>IF(OR(ISBLANK('Precision '!Z407),P$3="N"),NA(),'Precision '!Z407)</f>
        <v>#N/A</v>
      </c>
      <c r="BD405" s="204"/>
      <c r="BE405" s="204"/>
      <c r="BF405" s="204"/>
      <c r="BG405" s="204"/>
      <c r="BH405" s="204"/>
    </row>
    <row r="406" spans="1:60" x14ac:dyDescent="0.2">
      <c r="A406" s="204"/>
      <c r="B406" s="204"/>
      <c r="C406" s="204" t="str">
        <f>IF(AND(ISNUMBER('Precision '!C408),E$2="Y"),'Precision '!C408,"")</f>
        <v/>
      </c>
      <c r="D406" s="204" t="str">
        <f>IF(AND(ISNUMBER('Precision '!D408),F$2="Y"),'Precision '!D408,"")</f>
        <v/>
      </c>
      <c r="E406" s="204" t="str">
        <f>IF(AND(ISNUMBER('Precision '!E408),G$2="Y"),'Precision '!E408,"")</f>
        <v/>
      </c>
      <c r="F406" s="204" t="str">
        <f>IF(AND(ISNUMBER('Precision '!F408),H$2="Y"),'Precision '!F408,"")</f>
        <v/>
      </c>
      <c r="G406" s="204" t="str">
        <f>IF(AND(ISNUMBER('Precision '!G408),I$2="Y"),'Precision '!G408,"")</f>
        <v/>
      </c>
      <c r="H406" s="204" t="str">
        <f>IF(AND(ISNUMBER('Precision '!H408),J$2="Y"),'Precision '!H408,"")</f>
        <v/>
      </c>
      <c r="I406" s="204" t="str">
        <f>IF(AND(ISNUMBER('Precision '!I408),K$2="Y"),'Precision '!I408,"")</f>
        <v/>
      </c>
      <c r="J406" s="204" t="str">
        <f>IF(AND(ISNUMBER('Precision '!J408),L$2="Y"),'Precision '!J408,"")</f>
        <v/>
      </c>
      <c r="K406" s="204" t="str">
        <f>IF(AND(ISNUMBER('Precision '!K408),M$2="Y"),'Precision '!K408,"")</f>
        <v/>
      </c>
      <c r="L406" s="204" t="str">
        <f>IF(AND(ISNUMBER('Precision '!L408),N$2="Y"),'Precision '!L408,"")</f>
        <v/>
      </c>
      <c r="M406" s="204" t="str">
        <f>IF(AND(ISNUMBER('Precision '!M408),O$2="Y"),'Precision '!M408,"")</f>
        <v/>
      </c>
      <c r="N406" s="204" t="str">
        <f>IF(AND(ISNUMBER('Precision '!N408),P$2="Y"),'Precision '!N408,"")</f>
        <v/>
      </c>
      <c r="O406" s="204" t="str">
        <f>IF(AND(ISNUMBER('Precision '!O408),E$3="Y"),'Precision '!O408,"")</f>
        <v/>
      </c>
      <c r="P406" s="204" t="str">
        <f>IF(AND(ISNUMBER('Precision '!P408),F$3="Y"),'Precision '!P408,"")</f>
        <v/>
      </c>
      <c r="Q406" s="204" t="str">
        <f>IF(AND(ISNUMBER('Precision '!Q408),G$3="Y"),'Precision '!Q408,"")</f>
        <v/>
      </c>
      <c r="R406" s="204" t="str">
        <f>IF(AND(ISNUMBER('Precision '!R408),H$3="Y"),'Precision '!R408,"")</f>
        <v/>
      </c>
      <c r="S406" s="204" t="str">
        <f>IF(AND(ISNUMBER('Precision '!S408),I$3="Y"),'Precision '!S408,"")</f>
        <v/>
      </c>
      <c r="T406" s="204" t="str">
        <f>IF(AND(ISNUMBER('Precision '!T408),J$3="Y"),'Precision '!T408,"")</f>
        <v/>
      </c>
      <c r="U406" s="204" t="str">
        <f>IF(AND(ISNUMBER('Precision '!U408),K$3="Y"),'Precision '!U408,"")</f>
        <v/>
      </c>
      <c r="V406" s="204" t="str">
        <f>IF(AND(ISNUMBER('Precision '!V408),L$3="Y"),'Precision '!V408,"")</f>
        <v/>
      </c>
      <c r="W406" s="204" t="str">
        <f>IF(AND(ISNUMBER('Precision '!W408),M$3="Y"),'Precision '!W408,"")</f>
        <v/>
      </c>
      <c r="X406" s="204" t="str">
        <f>IF(AND(ISNUMBER('Precision '!X408),N$3="Y"),'Precision '!X408,"")</f>
        <v/>
      </c>
      <c r="Y406" s="204" t="str">
        <f>IF(AND(ISNUMBER('Precision '!Y408),O$3="Y"),'Precision '!Y408,"")</f>
        <v/>
      </c>
      <c r="Z406" s="204" t="str">
        <f>IF(AND(ISNUMBER('Precision '!Z408),P$3="Y"),'Precision '!Z408,"")</f>
        <v/>
      </c>
      <c r="AA406" s="204"/>
      <c r="AB406" s="204"/>
      <c r="AC406" s="204"/>
      <c r="AD406" s="204"/>
      <c r="AE406" s="300">
        <v>370</v>
      </c>
      <c r="AF406" s="209" t="e">
        <f>IF(OR(ISBLANK('Precision '!C408),E$2="N"),NA(),'Precision '!C408)</f>
        <v>#N/A</v>
      </c>
      <c r="AG406" s="209" t="e">
        <f>IF(OR(ISBLANK('Precision '!D408),F$2="N"),NA(),'Precision '!D408)</f>
        <v>#N/A</v>
      </c>
      <c r="AH406" s="209" t="e">
        <f>IF(OR(ISBLANK('Precision '!E408),G$2="N"),NA(),'Precision '!E408)</f>
        <v>#N/A</v>
      </c>
      <c r="AI406" s="209" t="e">
        <f>IF(OR(ISBLANK('Precision '!F408),H$2="N"),NA(),'Precision '!F408)</f>
        <v>#N/A</v>
      </c>
      <c r="AJ406" s="209" t="e">
        <f>IF(OR(ISBLANK('Precision '!G408),I$2="N"),NA(),'Precision '!G408)</f>
        <v>#N/A</v>
      </c>
      <c r="AK406" s="209" t="e">
        <f>IF(OR(ISBLANK('Precision '!H408),J$2="N"),NA(),'Precision '!H408)</f>
        <v>#N/A</v>
      </c>
      <c r="AL406" s="209" t="e">
        <f>IF(OR(ISBLANK('Precision '!I408),K$2="N"),NA(),'Precision '!I408)</f>
        <v>#N/A</v>
      </c>
      <c r="AM406" s="209" t="e">
        <f>IF(OR(ISBLANK('Precision '!J408),L$2="N"),NA(),'Precision '!J408)</f>
        <v>#N/A</v>
      </c>
      <c r="AN406" s="209" t="e">
        <f>IF(OR(ISBLANK('Precision '!K408),M$2="N"),NA(),'Precision '!K408)</f>
        <v>#N/A</v>
      </c>
      <c r="AO406" s="209" t="e">
        <f>IF(OR(ISBLANK('Precision '!L408),N$2="N"),NA(),'Precision '!L408)</f>
        <v>#N/A</v>
      </c>
      <c r="AP406" s="209" t="e">
        <f>IF(OR(ISBLANK('Precision '!M408),O$2="N"),NA(),'Precision '!M408)</f>
        <v>#N/A</v>
      </c>
      <c r="AQ406" s="209" t="e">
        <f>IF(OR(ISBLANK('Precision '!N408),P$2="N"),NA(),'Precision '!N408)</f>
        <v>#N/A</v>
      </c>
      <c r="AR406" s="209" t="e">
        <f>IF(OR(ISBLANK('Precision '!O408),E$3="N"),NA(),'Precision '!O408)</f>
        <v>#N/A</v>
      </c>
      <c r="AS406" s="209" t="e">
        <f>IF(OR(ISBLANK('Precision '!P408),F$3="N"),NA(),'Precision '!P408)</f>
        <v>#N/A</v>
      </c>
      <c r="AT406" s="209" t="e">
        <f>IF(OR(ISBLANK('Precision '!Q408),G$3="N"),NA(),'Precision '!Q408)</f>
        <v>#N/A</v>
      </c>
      <c r="AU406" s="209" t="e">
        <f>IF(OR(ISBLANK('Precision '!R408),H$3="N"),NA(),'Precision '!R408)</f>
        <v>#N/A</v>
      </c>
      <c r="AV406" s="209" t="e">
        <f>IF(OR(ISBLANK('Precision '!S408),I$3="N"),NA(),'Precision '!S408)</f>
        <v>#N/A</v>
      </c>
      <c r="AW406" s="209" t="e">
        <f>IF(OR(ISBLANK('Precision '!T408),J$3="N"),NA(),'Precision '!T408)</f>
        <v>#N/A</v>
      </c>
      <c r="AX406" s="209" t="e">
        <f>IF(OR(ISBLANK('Precision '!U408),K$3="N"),NA(),'Precision '!U408)</f>
        <v>#N/A</v>
      </c>
      <c r="AY406" s="209" t="e">
        <f>IF(OR(ISBLANK('Precision '!V408),L$3="N"),NA(),'Precision '!V408)</f>
        <v>#N/A</v>
      </c>
      <c r="AZ406" s="209" t="e">
        <f>IF(OR(ISBLANK('Precision '!W408),M$3="N"),NA(),'Precision '!W408)</f>
        <v>#N/A</v>
      </c>
      <c r="BA406" s="209" t="e">
        <f>IF(OR(ISBLANK('Precision '!X408),N$3="N"),NA(),'Precision '!X408)</f>
        <v>#N/A</v>
      </c>
      <c r="BB406" s="209" t="e">
        <f>IF(OR(ISBLANK('Precision '!Y408),O$3="N"),NA(),'Precision '!Y408)</f>
        <v>#N/A</v>
      </c>
      <c r="BC406" s="209" t="e">
        <f>IF(OR(ISBLANK('Precision '!Z408),P$3="N"),NA(),'Precision '!Z408)</f>
        <v>#N/A</v>
      </c>
      <c r="BD406" s="204"/>
      <c r="BE406" s="204"/>
      <c r="BF406" s="204"/>
      <c r="BG406" s="204"/>
      <c r="BH406" s="204"/>
    </row>
    <row r="407" spans="1:60" x14ac:dyDescent="0.2">
      <c r="A407" s="204"/>
      <c r="B407" s="204"/>
      <c r="C407" s="204" t="str">
        <f>IF(AND(ISNUMBER('Precision '!C409),E$2="Y"),'Precision '!C409,"")</f>
        <v/>
      </c>
      <c r="D407" s="204" t="str">
        <f>IF(AND(ISNUMBER('Precision '!D409),F$2="Y"),'Precision '!D409,"")</f>
        <v/>
      </c>
      <c r="E407" s="204" t="str">
        <f>IF(AND(ISNUMBER('Precision '!E409),G$2="Y"),'Precision '!E409,"")</f>
        <v/>
      </c>
      <c r="F407" s="204" t="str">
        <f>IF(AND(ISNUMBER('Precision '!F409),H$2="Y"),'Precision '!F409,"")</f>
        <v/>
      </c>
      <c r="G407" s="204" t="str">
        <f>IF(AND(ISNUMBER('Precision '!G409),I$2="Y"),'Precision '!G409,"")</f>
        <v/>
      </c>
      <c r="H407" s="204" t="str">
        <f>IF(AND(ISNUMBER('Precision '!H409),J$2="Y"),'Precision '!H409,"")</f>
        <v/>
      </c>
      <c r="I407" s="204" t="str">
        <f>IF(AND(ISNUMBER('Precision '!I409),K$2="Y"),'Precision '!I409,"")</f>
        <v/>
      </c>
      <c r="J407" s="204" t="str">
        <f>IF(AND(ISNUMBER('Precision '!J409),L$2="Y"),'Precision '!J409,"")</f>
        <v/>
      </c>
      <c r="K407" s="204" t="str">
        <f>IF(AND(ISNUMBER('Precision '!K409),M$2="Y"),'Precision '!K409,"")</f>
        <v/>
      </c>
      <c r="L407" s="204" t="str">
        <f>IF(AND(ISNUMBER('Precision '!L409),N$2="Y"),'Precision '!L409,"")</f>
        <v/>
      </c>
      <c r="M407" s="204" t="str">
        <f>IF(AND(ISNUMBER('Precision '!M409),O$2="Y"),'Precision '!M409,"")</f>
        <v/>
      </c>
      <c r="N407" s="204" t="str">
        <f>IF(AND(ISNUMBER('Precision '!N409),P$2="Y"),'Precision '!N409,"")</f>
        <v/>
      </c>
      <c r="O407" s="204" t="str">
        <f>IF(AND(ISNUMBER('Precision '!O409),E$3="Y"),'Precision '!O409,"")</f>
        <v/>
      </c>
      <c r="P407" s="204" t="str">
        <f>IF(AND(ISNUMBER('Precision '!P409),F$3="Y"),'Precision '!P409,"")</f>
        <v/>
      </c>
      <c r="Q407" s="204" t="str">
        <f>IF(AND(ISNUMBER('Precision '!Q409),G$3="Y"),'Precision '!Q409,"")</f>
        <v/>
      </c>
      <c r="R407" s="204" t="str">
        <f>IF(AND(ISNUMBER('Precision '!R409),H$3="Y"),'Precision '!R409,"")</f>
        <v/>
      </c>
      <c r="S407" s="204" t="str">
        <f>IF(AND(ISNUMBER('Precision '!S409),I$3="Y"),'Precision '!S409,"")</f>
        <v/>
      </c>
      <c r="T407" s="204" t="str">
        <f>IF(AND(ISNUMBER('Precision '!T409),J$3="Y"),'Precision '!T409,"")</f>
        <v/>
      </c>
      <c r="U407" s="204" t="str">
        <f>IF(AND(ISNUMBER('Precision '!U409),K$3="Y"),'Precision '!U409,"")</f>
        <v/>
      </c>
      <c r="V407" s="204" t="str">
        <f>IF(AND(ISNUMBER('Precision '!V409),L$3="Y"),'Precision '!V409,"")</f>
        <v/>
      </c>
      <c r="W407" s="204" t="str">
        <f>IF(AND(ISNUMBER('Precision '!W409),M$3="Y"),'Precision '!W409,"")</f>
        <v/>
      </c>
      <c r="X407" s="204" t="str">
        <f>IF(AND(ISNUMBER('Precision '!X409),N$3="Y"),'Precision '!X409,"")</f>
        <v/>
      </c>
      <c r="Y407" s="204" t="str">
        <f>IF(AND(ISNUMBER('Precision '!Y409),O$3="Y"),'Precision '!Y409,"")</f>
        <v/>
      </c>
      <c r="Z407" s="204" t="str">
        <f>IF(AND(ISNUMBER('Precision '!Z409),P$3="Y"),'Precision '!Z409,"")</f>
        <v/>
      </c>
      <c r="AA407" s="204"/>
      <c r="AB407" s="204"/>
      <c r="AC407" s="204"/>
      <c r="AD407" s="204"/>
      <c r="AE407" s="300">
        <v>371</v>
      </c>
      <c r="AF407" s="209" t="e">
        <f>IF(OR(ISBLANK('Precision '!C409),E$2="N"),NA(),'Precision '!C409)</f>
        <v>#N/A</v>
      </c>
      <c r="AG407" s="209" t="e">
        <f>IF(OR(ISBLANK('Precision '!D409),F$2="N"),NA(),'Precision '!D409)</f>
        <v>#N/A</v>
      </c>
      <c r="AH407" s="209" t="e">
        <f>IF(OR(ISBLANK('Precision '!E409),G$2="N"),NA(),'Precision '!E409)</f>
        <v>#N/A</v>
      </c>
      <c r="AI407" s="209" t="e">
        <f>IF(OR(ISBLANK('Precision '!F409),H$2="N"),NA(),'Precision '!F409)</f>
        <v>#N/A</v>
      </c>
      <c r="AJ407" s="209" t="e">
        <f>IF(OR(ISBLANK('Precision '!G409),I$2="N"),NA(),'Precision '!G409)</f>
        <v>#N/A</v>
      </c>
      <c r="AK407" s="209" t="e">
        <f>IF(OR(ISBLANK('Precision '!H409),J$2="N"),NA(),'Precision '!H409)</f>
        <v>#N/A</v>
      </c>
      <c r="AL407" s="209" t="e">
        <f>IF(OR(ISBLANK('Precision '!I409),K$2="N"),NA(),'Precision '!I409)</f>
        <v>#N/A</v>
      </c>
      <c r="AM407" s="209" t="e">
        <f>IF(OR(ISBLANK('Precision '!J409),L$2="N"),NA(),'Precision '!J409)</f>
        <v>#N/A</v>
      </c>
      <c r="AN407" s="209" t="e">
        <f>IF(OR(ISBLANK('Precision '!K409),M$2="N"),NA(),'Precision '!K409)</f>
        <v>#N/A</v>
      </c>
      <c r="AO407" s="209" t="e">
        <f>IF(OR(ISBLANK('Precision '!L409),N$2="N"),NA(),'Precision '!L409)</f>
        <v>#N/A</v>
      </c>
      <c r="AP407" s="209" t="e">
        <f>IF(OR(ISBLANK('Precision '!M409),O$2="N"),NA(),'Precision '!M409)</f>
        <v>#N/A</v>
      </c>
      <c r="AQ407" s="209" t="e">
        <f>IF(OR(ISBLANK('Precision '!N409),P$2="N"),NA(),'Precision '!N409)</f>
        <v>#N/A</v>
      </c>
      <c r="AR407" s="209" t="e">
        <f>IF(OR(ISBLANK('Precision '!O409),E$3="N"),NA(),'Precision '!O409)</f>
        <v>#N/A</v>
      </c>
      <c r="AS407" s="209" t="e">
        <f>IF(OR(ISBLANK('Precision '!P409),F$3="N"),NA(),'Precision '!P409)</f>
        <v>#N/A</v>
      </c>
      <c r="AT407" s="209" t="e">
        <f>IF(OR(ISBLANK('Precision '!Q409),G$3="N"),NA(),'Precision '!Q409)</f>
        <v>#N/A</v>
      </c>
      <c r="AU407" s="209" t="e">
        <f>IF(OR(ISBLANK('Precision '!R409),H$3="N"),NA(),'Precision '!R409)</f>
        <v>#N/A</v>
      </c>
      <c r="AV407" s="209" t="e">
        <f>IF(OR(ISBLANK('Precision '!S409),I$3="N"),NA(),'Precision '!S409)</f>
        <v>#N/A</v>
      </c>
      <c r="AW407" s="209" t="e">
        <f>IF(OR(ISBLANK('Precision '!T409),J$3="N"),NA(),'Precision '!T409)</f>
        <v>#N/A</v>
      </c>
      <c r="AX407" s="209" t="e">
        <f>IF(OR(ISBLANK('Precision '!U409),K$3="N"),NA(),'Precision '!U409)</f>
        <v>#N/A</v>
      </c>
      <c r="AY407" s="209" t="e">
        <f>IF(OR(ISBLANK('Precision '!V409),L$3="N"),NA(),'Precision '!V409)</f>
        <v>#N/A</v>
      </c>
      <c r="AZ407" s="209" t="e">
        <f>IF(OR(ISBLANK('Precision '!W409),M$3="N"),NA(),'Precision '!W409)</f>
        <v>#N/A</v>
      </c>
      <c r="BA407" s="209" t="e">
        <f>IF(OR(ISBLANK('Precision '!X409),N$3="N"),NA(),'Precision '!X409)</f>
        <v>#N/A</v>
      </c>
      <c r="BB407" s="209" t="e">
        <f>IF(OR(ISBLANK('Precision '!Y409),O$3="N"),NA(),'Precision '!Y409)</f>
        <v>#N/A</v>
      </c>
      <c r="BC407" s="209" t="e">
        <f>IF(OR(ISBLANK('Precision '!Z409),P$3="N"),NA(),'Precision '!Z409)</f>
        <v>#N/A</v>
      </c>
      <c r="BD407" s="204"/>
      <c r="BE407" s="204"/>
      <c r="BF407" s="204"/>
      <c r="BG407" s="204"/>
      <c r="BH407" s="204"/>
    </row>
    <row r="408" spans="1:60" x14ac:dyDescent="0.2">
      <c r="A408" s="204"/>
      <c r="B408" s="204"/>
      <c r="C408" s="204" t="str">
        <f>IF(AND(ISNUMBER('Precision '!C410),E$2="Y"),'Precision '!C410,"")</f>
        <v/>
      </c>
      <c r="D408" s="204" t="str">
        <f>IF(AND(ISNUMBER('Precision '!D410),F$2="Y"),'Precision '!D410,"")</f>
        <v/>
      </c>
      <c r="E408" s="204" t="str">
        <f>IF(AND(ISNUMBER('Precision '!E410),G$2="Y"),'Precision '!E410,"")</f>
        <v/>
      </c>
      <c r="F408" s="204" t="str">
        <f>IF(AND(ISNUMBER('Precision '!F410),H$2="Y"),'Precision '!F410,"")</f>
        <v/>
      </c>
      <c r="G408" s="204" t="str">
        <f>IF(AND(ISNUMBER('Precision '!G410),I$2="Y"),'Precision '!G410,"")</f>
        <v/>
      </c>
      <c r="H408" s="204" t="str">
        <f>IF(AND(ISNUMBER('Precision '!H410),J$2="Y"),'Precision '!H410,"")</f>
        <v/>
      </c>
      <c r="I408" s="204" t="str">
        <f>IF(AND(ISNUMBER('Precision '!I410),K$2="Y"),'Precision '!I410,"")</f>
        <v/>
      </c>
      <c r="J408" s="204" t="str">
        <f>IF(AND(ISNUMBER('Precision '!J410),L$2="Y"),'Precision '!J410,"")</f>
        <v/>
      </c>
      <c r="K408" s="204" t="str">
        <f>IF(AND(ISNUMBER('Precision '!K410),M$2="Y"),'Precision '!K410,"")</f>
        <v/>
      </c>
      <c r="L408" s="204" t="str">
        <f>IF(AND(ISNUMBER('Precision '!L410),N$2="Y"),'Precision '!L410,"")</f>
        <v/>
      </c>
      <c r="M408" s="204" t="str">
        <f>IF(AND(ISNUMBER('Precision '!M410),O$2="Y"),'Precision '!M410,"")</f>
        <v/>
      </c>
      <c r="N408" s="204" t="str">
        <f>IF(AND(ISNUMBER('Precision '!N410),P$2="Y"),'Precision '!N410,"")</f>
        <v/>
      </c>
      <c r="O408" s="204" t="str">
        <f>IF(AND(ISNUMBER('Precision '!O410),E$3="Y"),'Precision '!O410,"")</f>
        <v/>
      </c>
      <c r="P408" s="204" t="str">
        <f>IF(AND(ISNUMBER('Precision '!P410),F$3="Y"),'Precision '!P410,"")</f>
        <v/>
      </c>
      <c r="Q408" s="204" t="str">
        <f>IF(AND(ISNUMBER('Precision '!Q410),G$3="Y"),'Precision '!Q410,"")</f>
        <v/>
      </c>
      <c r="R408" s="204" t="str">
        <f>IF(AND(ISNUMBER('Precision '!R410),H$3="Y"),'Precision '!R410,"")</f>
        <v/>
      </c>
      <c r="S408" s="204" t="str">
        <f>IF(AND(ISNUMBER('Precision '!S410),I$3="Y"),'Precision '!S410,"")</f>
        <v/>
      </c>
      <c r="T408" s="204" t="str">
        <f>IF(AND(ISNUMBER('Precision '!T410),J$3="Y"),'Precision '!T410,"")</f>
        <v/>
      </c>
      <c r="U408" s="204" t="str">
        <f>IF(AND(ISNUMBER('Precision '!U410),K$3="Y"),'Precision '!U410,"")</f>
        <v/>
      </c>
      <c r="V408" s="204" t="str">
        <f>IF(AND(ISNUMBER('Precision '!V410),L$3="Y"),'Precision '!V410,"")</f>
        <v/>
      </c>
      <c r="W408" s="204" t="str">
        <f>IF(AND(ISNUMBER('Precision '!W410),M$3="Y"),'Precision '!W410,"")</f>
        <v/>
      </c>
      <c r="X408" s="204" t="str">
        <f>IF(AND(ISNUMBER('Precision '!X410),N$3="Y"),'Precision '!X410,"")</f>
        <v/>
      </c>
      <c r="Y408" s="204" t="str">
        <f>IF(AND(ISNUMBER('Precision '!Y410),O$3="Y"),'Precision '!Y410,"")</f>
        <v/>
      </c>
      <c r="Z408" s="204" t="str">
        <f>IF(AND(ISNUMBER('Precision '!Z410),P$3="Y"),'Precision '!Z410,"")</f>
        <v/>
      </c>
      <c r="AA408" s="204"/>
      <c r="AB408" s="204"/>
      <c r="AC408" s="204"/>
      <c r="AD408" s="204"/>
      <c r="AE408" s="300">
        <v>372</v>
      </c>
      <c r="AF408" s="209" t="e">
        <f>IF(OR(ISBLANK('Precision '!C410),E$2="N"),NA(),'Precision '!C410)</f>
        <v>#N/A</v>
      </c>
      <c r="AG408" s="209" t="e">
        <f>IF(OR(ISBLANK('Precision '!D410),F$2="N"),NA(),'Precision '!D410)</f>
        <v>#N/A</v>
      </c>
      <c r="AH408" s="209" t="e">
        <f>IF(OR(ISBLANK('Precision '!E410),G$2="N"),NA(),'Precision '!E410)</f>
        <v>#N/A</v>
      </c>
      <c r="AI408" s="209" t="e">
        <f>IF(OR(ISBLANK('Precision '!F410),H$2="N"),NA(),'Precision '!F410)</f>
        <v>#N/A</v>
      </c>
      <c r="AJ408" s="209" t="e">
        <f>IF(OR(ISBLANK('Precision '!G410),I$2="N"),NA(),'Precision '!G410)</f>
        <v>#N/A</v>
      </c>
      <c r="AK408" s="209" t="e">
        <f>IF(OR(ISBLANK('Precision '!H410),J$2="N"),NA(),'Precision '!H410)</f>
        <v>#N/A</v>
      </c>
      <c r="AL408" s="209" t="e">
        <f>IF(OR(ISBLANK('Precision '!I410),K$2="N"),NA(),'Precision '!I410)</f>
        <v>#N/A</v>
      </c>
      <c r="AM408" s="209" t="e">
        <f>IF(OR(ISBLANK('Precision '!J410),L$2="N"),NA(),'Precision '!J410)</f>
        <v>#N/A</v>
      </c>
      <c r="AN408" s="209" t="e">
        <f>IF(OR(ISBLANK('Precision '!K410),M$2="N"),NA(),'Precision '!K410)</f>
        <v>#N/A</v>
      </c>
      <c r="AO408" s="209" t="e">
        <f>IF(OR(ISBLANK('Precision '!L410),N$2="N"),NA(),'Precision '!L410)</f>
        <v>#N/A</v>
      </c>
      <c r="AP408" s="209" t="e">
        <f>IF(OR(ISBLANK('Precision '!M410),O$2="N"),NA(),'Precision '!M410)</f>
        <v>#N/A</v>
      </c>
      <c r="AQ408" s="209" t="e">
        <f>IF(OR(ISBLANK('Precision '!N410),P$2="N"),NA(),'Precision '!N410)</f>
        <v>#N/A</v>
      </c>
      <c r="AR408" s="209" t="e">
        <f>IF(OR(ISBLANK('Precision '!O410),E$3="N"),NA(),'Precision '!O410)</f>
        <v>#N/A</v>
      </c>
      <c r="AS408" s="209" t="e">
        <f>IF(OR(ISBLANK('Precision '!P410),F$3="N"),NA(),'Precision '!P410)</f>
        <v>#N/A</v>
      </c>
      <c r="AT408" s="209" t="e">
        <f>IF(OR(ISBLANK('Precision '!Q410),G$3="N"),NA(),'Precision '!Q410)</f>
        <v>#N/A</v>
      </c>
      <c r="AU408" s="209" t="e">
        <f>IF(OR(ISBLANK('Precision '!R410),H$3="N"),NA(),'Precision '!R410)</f>
        <v>#N/A</v>
      </c>
      <c r="AV408" s="209" t="e">
        <f>IF(OR(ISBLANK('Precision '!S410),I$3="N"),NA(),'Precision '!S410)</f>
        <v>#N/A</v>
      </c>
      <c r="AW408" s="209" t="e">
        <f>IF(OR(ISBLANK('Precision '!T410),J$3="N"),NA(),'Precision '!T410)</f>
        <v>#N/A</v>
      </c>
      <c r="AX408" s="209" t="e">
        <f>IF(OR(ISBLANK('Precision '!U410),K$3="N"),NA(),'Precision '!U410)</f>
        <v>#N/A</v>
      </c>
      <c r="AY408" s="209" t="e">
        <f>IF(OR(ISBLANK('Precision '!V410),L$3="N"),NA(),'Precision '!V410)</f>
        <v>#N/A</v>
      </c>
      <c r="AZ408" s="209" t="e">
        <f>IF(OR(ISBLANK('Precision '!W410),M$3="N"),NA(),'Precision '!W410)</f>
        <v>#N/A</v>
      </c>
      <c r="BA408" s="209" t="e">
        <f>IF(OR(ISBLANK('Precision '!X410),N$3="N"),NA(),'Precision '!X410)</f>
        <v>#N/A</v>
      </c>
      <c r="BB408" s="209" t="e">
        <f>IF(OR(ISBLANK('Precision '!Y410),O$3="N"),NA(),'Precision '!Y410)</f>
        <v>#N/A</v>
      </c>
      <c r="BC408" s="209" t="e">
        <f>IF(OR(ISBLANK('Precision '!Z410),P$3="N"),NA(),'Precision '!Z410)</f>
        <v>#N/A</v>
      </c>
      <c r="BD408" s="204"/>
      <c r="BE408" s="204"/>
      <c r="BF408" s="204"/>
      <c r="BG408" s="204"/>
      <c r="BH408" s="204"/>
    </row>
    <row r="409" spans="1:60" x14ac:dyDescent="0.2">
      <c r="A409" s="204"/>
      <c r="B409" s="204"/>
      <c r="C409" s="204" t="str">
        <f>IF(AND(ISNUMBER('Precision '!C411),E$2="Y"),'Precision '!C411,"")</f>
        <v/>
      </c>
      <c r="D409" s="204" t="str">
        <f>IF(AND(ISNUMBER('Precision '!D411),F$2="Y"),'Precision '!D411,"")</f>
        <v/>
      </c>
      <c r="E409" s="204" t="str">
        <f>IF(AND(ISNUMBER('Precision '!E411),G$2="Y"),'Precision '!E411,"")</f>
        <v/>
      </c>
      <c r="F409" s="204" t="str">
        <f>IF(AND(ISNUMBER('Precision '!F411),H$2="Y"),'Precision '!F411,"")</f>
        <v/>
      </c>
      <c r="G409" s="204" t="str">
        <f>IF(AND(ISNUMBER('Precision '!G411),I$2="Y"),'Precision '!G411,"")</f>
        <v/>
      </c>
      <c r="H409" s="204" t="str">
        <f>IF(AND(ISNUMBER('Precision '!H411),J$2="Y"),'Precision '!H411,"")</f>
        <v/>
      </c>
      <c r="I409" s="204" t="str">
        <f>IF(AND(ISNUMBER('Precision '!I411),K$2="Y"),'Precision '!I411,"")</f>
        <v/>
      </c>
      <c r="J409" s="204" t="str">
        <f>IF(AND(ISNUMBER('Precision '!J411),L$2="Y"),'Precision '!J411,"")</f>
        <v/>
      </c>
      <c r="K409" s="204" t="str">
        <f>IF(AND(ISNUMBER('Precision '!K411),M$2="Y"),'Precision '!K411,"")</f>
        <v/>
      </c>
      <c r="L409" s="204" t="str">
        <f>IF(AND(ISNUMBER('Precision '!L411),N$2="Y"),'Precision '!L411,"")</f>
        <v/>
      </c>
      <c r="M409" s="204" t="str">
        <f>IF(AND(ISNUMBER('Precision '!M411),O$2="Y"),'Precision '!M411,"")</f>
        <v/>
      </c>
      <c r="N409" s="204" t="str">
        <f>IF(AND(ISNUMBER('Precision '!N411),P$2="Y"),'Precision '!N411,"")</f>
        <v/>
      </c>
      <c r="O409" s="204" t="str">
        <f>IF(AND(ISNUMBER('Precision '!O411),E$3="Y"),'Precision '!O411,"")</f>
        <v/>
      </c>
      <c r="P409" s="204" t="str">
        <f>IF(AND(ISNUMBER('Precision '!P411),F$3="Y"),'Precision '!P411,"")</f>
        <v/>
      </c>
      <c r="Q409" s="204" t="str">
        <f>IF(AND(ISNUMBER('Precision '!Q411),G$3="Y"),'Precision '!Q411,"")</f>
        <v/>
      </c>
      <c r="R409" s="204" t="str">
        <f>IF(AND(ISNUMBER('Precision '!R411),H$3="Y"),'Precision '!R411,"")</f>
        <v/>
      </c>
      <c r="S409" s="204" t="str">
        <f>IF(AND(ISNUMBER('Precision '!S411),I$3="Y"),'Precision '!S411,"")</f>
        <v/>
      </c>
      <c r="T409" s="204" t="str">
        <f>IF(AND(ISNUMBER('Precision '!T411),J$3="Y"),'Precision '!T411,"")</f>
        <v/>
      </c>
      <c r="U409" s="204" t="str">
        <f>IF(AND(ISNUMBER('Precision '!U411),K$3="Y"),'Precision '!U411,"")</f>
        <v/>
      </c>
      <c r="V409" s="204" t="str">
        <f>IF(AND(ISNUMBER('Precision '!V411),L$3="Y"),'Precision '!V411,"")</f>
        <v/>
      </c>
      <c r="W409" s="204" t="str">
        <f>IF(AND(ISNUMBER('Precision '!W411),M$3="Y"),'Precision '!W411,"")</f>
        <v/>
      </c>
      <c r="X409" s="204" t="str">
        <f>IF(AND(ISNUMBER('Precision '!X411),N$3="Y"),'Precision '!X411,"")</f>
        <v/>
      </c>
      <c r="Y409" s="204" t="str">
        <f>IF(AND(ISNUMBER('Precision '!Y411),O$3="Y"),'Precision '!Y411,"")</f>
        <v/>
      </c>
      <c r="Z409" s="204" t="str">
        <f>IF(AND(ISNUMBER('Precision '!Z411),P$3="Y"),'Precision '!Z411,"")</f>
        <v/>
      </c>
      <c r="AA409" s="204"/>
      <c r="AB409" s="204"/>
      <c r="AC409" s="204"/>
      <c r="AD409" s="204"/>
      <c r="AE409" s="300">
        <v>373</v>
      </c>
      <c r="AF409" s="209" t="e">
        <f>IF(OR(ISBLANK('Precision '!C411),E$2="N"),NA(),'Precision '!C411)</f>
        <v>#N/A</v>
      </c>
      <c r="AG409" s="209" t="e">
        <f>IF(OR(ISBLANK('Precision '!D411),F$2="N"),NA(),'Precision '!D411)</f>
        <v>#N/A</v>
      </c>
      <c r="AH409" s="209" t="e">
        <f>IF(OR(ISBLANK('Precision '!E411),G$2="N"),NA(),'Precision '!E411)</f>
        <v>#N/A</v>
      </c>
      <c r="AI409" s="209" t="e">
        <f>IF(OR(ISBLANK('Precision '!F411),H$2="N"),NA(),'Precision '!F411)</f>
        <v>#N/A</v>
      </c>
      <c r="AJ409" s="209" t="e">
        <f>IF(OR(ISBLANK('Precision '!G411),I$2="N"),NA(),'Precision '!G411)</f>
        <v>#N/A</v>
      </c>
      <c r="AK409" s="209" t="e">
        <f>IF(OR(ISBLANK('Precision '!H411),J$2="N"),NA(),'Precision '!H411)</f>
        <v>#N/A</v>
      </c>
      <c r="AL409" s="209" t="e">
        <f>IF(OR(ISBLANK('Precision '!I411),K$2="N"),NA(),'Precision '!I411)</f>
        <v>#N/A</v>
      </c>
      <c r="AM409" s="209" t="e">
        <f>IF(OR(ISBLANK('Precision '!J411),L$2="N"),NA(),'Precision '!J411)</f>
        <v>#N/A</v>
      </c>
      <c r="AN409" s="209" t="e">
        <f>IF(OR(ISBLANK('Precision '!K411),M$2="N"),NA(),'Precision '!K411)</f>
        <v>#N/A</v>
      </c>
      <c r="AO409" s="209" t="e">
        <f>IF(OR(ISBLANK('Precision '!L411),N$2="N"),NA(),'Precision '!L411)</f>
        <v>#N/A</v>
      </c>
      <c r="AP409" s="209" t="e">
        <f>IF(OR(ISBLANK('Precision '!M411),O$2="N"),NA(),'Precision '!M411)</f>
        <v>#N/A</v>
      </c>
      <c r="AQ409" s="209" t="e">
        <f>IF(OR(ISBLANK('Precision '!N411),P$2="N"),NA(),'Precision '!N411)</f>
        <v>#N/A</v>
      </c>
      <c r="AR409" s="209" t="e">
        <f>IF(OR(ISBLANK('Precision '!O411),E$3="N"),NA(),'Precision '!O411)</f>
        <v>#N/A</v>
      </c>
      <c r="AS409" s="209" t="e">
        <f>IF(OR(ISBLANK('Precision '!P411),F$3="N"),NA(),'Precision '!P411)</f>
        <v>#N/A</v>
      </c>
      <c r="AT409" s="209" t="e">
        <f>IF(OR(ISBLANK('Precision '!Q411),G$3="N"),NA(),'Precision '!Q411)</f>
        <v>#N/A</v>
      </c>
      <c r="AU409" s="209" t="e">
        <f>IF(OR(ISBLANK('Precision '!R411),H$3="N"),NA(),'Precision '!R411)</f>
        <v>#N/A</v>
      </c>
      <c r="AV409" s="209" t="e">
        <f>IF(OR(ISBLANK('Precision '!S411),I$3="N"),NA(),'Precision '!S411)</f>
        <v>#N/A</v>
      </c>
      <c r="AW409" s="209" t="e">
        <f>IF(OR(ISBLANK('Precision '!T411),J$3="N"),NA(),'Precision '!T411)</f>
        <v>#N/A</v>
      </c>
      <c r="AX409" s="209" t="e">
        <f>IF(OR(ISBLANK('Precision '!U411),K$3="N"),NA(),'Precision '!U411)</f>
        <v>#N/A</v>
      </c>
      <c r="AY409" s="209" t="e">
        <f>IF(OR(ISBLANK('Precision '!V411),L$3="N"),NA(),'Precision '!V411)</f>
        <v>#N/A</v>
      </c>
      <c r="AZ409" s="209" t="e">
        <f>IF(OR(ISBLANK('Precision '!W411),M$3="N"),NA(),'Precision '!W411)</f>
        <v>#N/A</v>
      </c>
      <c r="BA409" s="209" t="e">
        <f>IF(OR(ISBLANK('Precision '!X411),N$3="N"),NA(),'Precision '!X411)</f>
        <v>#N/A</v>
      </c>
      <c r="BB409" s="209" t="e">
        <f>IF(OR(ISBLANK('Precision '!Y411),O$3="N"),NA(),'Precision '!Y411)</f>
        <v>#N/A</v>
      </c>
      <c r="BC409" s="209" t="e">
        <f>IF(OR(ISBLANK('Precision '!Z411),P$3="N"),NA(),'Precision '!Z411)</f>
        <v>#N/A</v>
      </c>
      <c r="BD409" s="204"/>
      <c r="BE409" s="204"/>
      <c r="BF409" s="204"/>
      <c r="BG409" s="204"/>
      <c r="BH409" s="204"/>
    </row>
    <row r="410" spans="1:60" x14ac:dyDescent="0.2">
      <c r="A410" s="204"/>
      <c r="B410" s="204"/>
      <c r="C410" s="204" t="str">
        <f>IF(AND(ISNUMBER('Precision '!C412),E$2="Y"),'Precision '!C412,"")</f>
        <v/>
      </c>
      <c r="D410" s="204" t="str">
        <f>IF(AND(ISNUMBER('Precision '!D412),F$2="Y"),'Precision '!D412,"")</f>
        <v/>
      </c>
      <c r="E410" s="204" t="str">
        <f>IF(AND(ISNUMBER('Precision '!E412),G$2="Y"),'Precision '!E412,"")</f>
        <v/>
      </c>
      <c r="F410" s="204" t="str">
        <f>IF(AND(ISNUMBER('Precision '!F412),H$2="Y"),'Precision '!F412,"")</f>
        <v/>
      </c>
      <c r="G410" s="204" t="str">
        <f>IF(AND(ISNUMBER('Precision '!G412),I$2="Y"),'Precision '!G412,"")</f>
        <v/>
      </c>
      <c r="H410" s="204" t="str">
        <f>IF(AND(ISNUMBER('Precision '!H412),J$2="Y"),'Precision '!H412,"")</f>
        <v/>
      </c>
      <c r="I410" s="204" t="str">
        <f>IF(AND(ISNUMBER('Precision '!I412),K$2="Y"),'Precision '!I412,"")</f>
        <v/>
      </c>
      <c r="J410" s="204" t="str">
        <f>IF(AND(ISNUMBER('Precision '!J412),L$2="Y"),'Precision '!J412,"")</f>
        <v/>
      </c>
      <c r="K410" s="204" t="str">
        <f>IF(AND(ISNUMBER('Precision '!K412),M$2="Y"),'Precision '!K412,"")</f>
        <v/>
      </c>
      <c r="L410" s="204" t="str">
        <f>IF(AND(ISNUMBER('Precision '!L412),N$2="Y"),'Precision '!L412,"")</f>
        <v/>
      </c>
      <c r="M410" s="204" t="str">
        <f>IF(AND(ISNUMBER('Precision '!M412),O$2="Y"),'Precision '!M412,"")</f>
        <v/>
      </c>
      <c r="N410" s="204" t="str">
        <f>IF(AND(ISNUMBER('Precision '!N412),P$2="Y"),'Precision '!N412,"")</f>
        <v/>
      </c>
      <c r="O410" s="204" t="str">
        <f>IF(AND(ISNUMBER('Precision '!O412),E$3="Y"),'Precision '!O412,"")</f>
        <v/>
      </c>
      <c r="P410" s="204" t="str">
        <f>IF(AND(ISNUMBER('Precision '!P412),F$3="Y"),'Precision '!P412,"")</f>
        <v/>
      </c>
      <c r="Q410" s="204" t="str">
        <f>IF(AND(ISNUMBER('Precision '!Q412),G$3="Y"),'Precision '!Q412,"")</f>
        <v/>
      </c>
      <c r="R410" s="204" t="str">
        <f>IF(AND(ISNUMBER('Precision '!R412),H$3="Y"),'Precision '!R412,"")</f>
        <v/>
      </c>
      <c r="S410" s="204" t="str">
        <f>IF(AND(ISNUMBER('Precision '!S412),I$3="Y"),'Precision '!S412,"")</f>
        <v/>
      </c>
      <c r="T410" s="204" t="str">
        <f>IF(AND(ISNUMBER('Precision '!T412),J$3="Y"),'Precision '!T412,"")</f>
        <v/>
      </c>
      <c r="U410" s="204" t="str">
        <f>IF(AND(ISNUMBER('Precision '!U412),K$3="Y"),'Precision '!U412,"")</f>
        <v/>
      </c>
      <c r="V410" s="204" t="str">
        <f>IF(AND(ISNUMBER('Precision '!V412),L$3="Y"),'Precision '!V412,"")</f>
        <v/>
      </c>
      <c r="W410" s="204" t="str">
        <f>IF(AND(ISNUMBER('Precision '!W412),M$3="Y"),'Precision '!W412,"")</f>
        <v/>
      </c>
      <c r="X410" s="204" t="str">
        <f>IF(AND(ISNUMBER('Precision '!X412),N$3="Y"),'Precision '!X412,"")</f>
        <v/>
      </c>
      <c r="Y410" s="204" t="str">
        <f>IF(AND(ISNUMBER('Precision '!Y412),O$3="Y"),'Precision '!Y412,"")</f>
        <v/>
      </c>
      <c r="Z410" s="204" t="str">
        <f>IF(AND(ISNUMBER('Precision '!Z412),P$3="Y"),'Precision '!Z412,"")</f>
        <v/>
      </c>
      <c r="AA410" s="204"/>
      <c r="AB410" s="204"/>
      <c r="AC410" s="204"/>
      <c r="AD410" s="204"/>
      <c r="AE410" s="300">
        <v>374</v>
      </c>
      <c r="AF410" s="209" t="e">
        <f>IF(OR(ISBLANK('Precision '!C412),E$2="N"),NA(),'Precision '!C412)</f>
        <v>#N/A</v>
      </c>
      <c r="AG410" s="209" t="e">
        <f>IF(OR(ISBLANK('Precision '!D412),F$2="N"),NA(),'Precision '!D412)</f>
        <v>#N/A</v>
      </c>
      <c r="AH410" s="209" t="e">
        <f>IF(OR(ISBLANK('Precision '!E412),G$2="N"),NA(),'Precision '!E412)</f>
        <v>#N/A</v>
      </c>
      <c r="AI410" s="209" t="e">
        <f>IF(OR(ISBLANK('Precision '!F412),H$2="N"),NA(),'Precision '!F412)</f>
        <v>#N/A</v>
      </c>
      <c r="AJ410" s="209" t="e">
        <f>IF(OR(ISBLANK('Precision '!G412),I$2="N"),NA(),'Precision '!G412)</f>
        <v>#N/A</v>
      </c>
      <c r="AK410" s="209" t="e">
        <f>IF(OR(ISBLANK('Precision '!H412),J$2="N"),NA(),'Precision '!H412)</f>
        <v>#N/A</v>
      </c>
      <c r="AL410" s="209" t="e">
        <f>IF(OR(ISBLANK('Precision '!I412),K$2="N"),NA(),'Precision '!I412)</f>
        <v>#N/A</v>
      </c>
      <c r="AM410" s="209" t="e">
        <f>IF(OR(ISBLANK('Precision '!J412),L$2="N"),NA(),'Precision '!J412)</f>
        <v>#N/A</v>
      </c>
      <c r="AN410" s="209" t="e">
        <f>IF(OR(ISBLANK('Precision '!K412),M$2="N"),NA(),'Precision '!K412)</f>
        <v>#N/A</v>
      </c>
      <c r="AO410" s="209" t="e">
        <f>IF(OR(ISBLANK('Precision '!L412),N$2="N"),NA(),'Precision '!L412)</f>
        <v>#N/A</v>
      </c>
      <c r="AP410" s="209" t="e">
        <f>IF(OR(ISBLANK('Precision '!M412),O$2="N"),NA(),'Precision '!M412)</f>
        <v>#N/A</v>
      </c>
      <c r="AQ410" s="209" t="e">
        <f>IF(OR(ISBLANK('Precision '!N412),P$2="N"),NA(),'Precision '!N412)</f>
        <v>#N/A</v>
      </c>
      <c r="AR410" s="209" t="e">
        <f>IF(OR(ISBLANK('Precision '!O412),E$3="N"),NA(),'Precision '!O412)</f>
        <v>#N/A</v>
      </c>
      <c r="AS410" s="209" t="e">
        <f>IF(OR(ISBLANK('Precision '!P412),F$3="N"),NA(),'Precision '!P412)</f>
        <v>#N/A</v>
      </c>
      <c r="AT410" s="209" t="e">
        <f>IF(OR(ISBLANK('Precision '!Q412),G$3="N"),NA(),'Precision '!Q412)</f>
        <v>#N/A</v>
      </c>
      <c r="AU410" s="209" t="e">
        <f>IF(OR(ISBLANK('Precision '!R412),H$3="N"),NA(),'Precision '!R412)</f>
        <v>#N/A</v>
      </c>
      <c r="AV410" s="209" t="e">
        <f>IF(OR(ISBLANK('Precision '!S412),I$3="N"),NA(),'Precision '!S412)</f>
        <v>#N/A</v>
      </c>
      <c r="AW410" s="209" t="e">
        <f>IF(OR(ISBLANK('Precision '!T412),J$3="N"),NA(),'Precision '!T412)</f>
        <v>#N/A</v>
      </c>
      <c r="AX410" s="209" t="e">
        <f>IF(OR(ISBLANK('Precision '!U412),K$3="N"),NA(),'Precision '!U412)</f>
        <v>#N/A</v>
      </c>
      <c r="AY410" s="209" t="e">
        <f>IF(OR(ISBLANK('Precision '!V412),L$3="N"),NA(),'Precision '!V412)</f>
        <v>#N/A</v>
      </c>
      <c r="AZ410" s="209" t="e">
        <f>IF(OR(ISBLANK('Precision '!W412),M$3="N"),NA(),'Precision '!W412)</f>
        <v>#N/A</v>
      </c>
      <c r="BA410" s="209" t="e">
        <f>IF(OR(ISBLANK('Precision '!X412),N$3="N"),NA(),'Precision '!X412)</f>
        <v>#N/A</v>
      </c>
      <c r="BB410" s="209" t="e">
        <f>IF(OR(ISBLANK('Precision '!Y412),O$3="N"),NA(),'Precision '!Y412)</f>
        <v>#N/A</v>
      </c>
      <c r="BC410" s="209" t="e">
        <f>IF(OR(ISBLANK('Precision '!Z412),P$3="N"),NA(),'Precision '!Z412)</f>
        <v>#N/A</v>
      </c>
      <c r="BD410" s="204"/>
      <c r="BE410" s="204"/>
      <c r="BF410" s="204"/>
      <c r="BG410" s="204"/>
      <c r="BH410" s="204"/>
    </row>
    <row r="411" spans="1:60" x14ac:dyDescent="0.2">
      <c r="A411" s="204"/>
      <c r="B411" s="204"/>
      <c r="C411" s="204" t="str">
        <f>IF(AND(ISNUMBER('Precision '!C413),E$2="Y"),'Precision '!C413,"")</f>
        <v/>
      </c>
      <c r="D411" s="204" t="str">
        <f>IF(AND(ISNUMBER('Precision '!D413),F$2="Y"),'Precision '!D413,"")</f>
        <v/>
      </c>
      <c r="E411" s="204" t="str">
        <f>IF(AND(ISNUMBER('Precision '!E413),G$2="Y"),'Precision '!E413,"")</f>
        <v/>
      </c>
      <c r="F411" s="204" t="str">
        <f>IF(AND(ISNUMBER('Precision '!F413),H$2="Y"),'Precision '!F413,"")</f>
        <v/>
      </c>
      <c r="G411" s="204" t="str">
        <f>IF(AND(ISNUMBER('Precision '!G413),I$2="Y"),'Precision '!G413,"")</f>
        <v/>
      </c>
      <c r="H411" s="204" t="str">
        <f>IF(AND(ISNUMBER('Precision '!H413),J$2="Y"),'Precision '!H413,"")</f>
        <v/>
      </c>
      <c r="I411" s="204" t="str">
        <f>IF(AND(ISNUMBER('Precision '!I413),K$2="Y"),'Precision '!I413,"")</f>
        <v/>
      </c>
      <c r="J411" s="204" t="str">
        <f>IF(AND(ISNUMBER('Precision '!J413),L$2="Y"),'Precision '!J413,"")</f>
        <v/>
      </c>
      <c r="K411" s="204" t="str">
        <f>IF(AND(ISNUMBER('Precision '!K413),M$2="Y"),'Precision '!K413,"")</f>
        <v/>
      </c>
      <c r="L411" s="204" t="str">
        <f>IF(AND(ISNUMBER('Precision '!L413),N$2="Y"),'Precision '!L413,"")</f>
        <v/>
      </c>
      <c r="M411" s="204" t="str">
        <f>IF(AND(ISNUMBER('Precision '!M413),O$2="Y"),'Precision '!M413,"")</f>
        <v/>
      </c>
      <c r="N411" s="204" t="str">
        <f>IF(AND(ISNUMBER('Precision '!N413),P$2="Y"),'Precision '!N413,"")</f>
        <v/>
      </c>
      <c r="O411" s="204" t="str">
        <f>IF(AND(ISNUMBER('Precision '!O413),E$3="Y"),'Precision '!O413,"")</f>
        <v/>
      </c>
      <c r="P411" s="204" t="str">
        <f>IF(AND(ISNUMBER('Precision '!P413),F$3="Y"),'Precision '!P413,"")</f>
        <v/>
      </c>
      <c r="Q411" s="204" t="str">
        <f>IF(AND(ISNUMBER('Precision '!Q413),G$3="Y"),'Precision '!Q413,"")</f>
        <v/>
      </c>
      <c r="R411" s="204" t="str">
        <f>IF(AND(ISNUMBER('Precision '!R413),H$3="Y"),'Precision '!R413,"")</f>
        <v/>
      </c>
      <c r="S411" s="204" t="str">
        <f>IF(AND(ISNUMBER('Precision '!S413),I$3="Y"),'Precision '!S413,"")</f>
        <v/>
      </c>
      <c r="T411" s="204" t="str">
        <f>IF(AND(ISNUMBER('Precision '!T413),J$3="Y"),'Precision '!T413,"")</f>
        <v/>
      </c>
      <c r="U411" s="204" t="str">
        <f>IF(AND(ISNUMBER('Precision '!U413),K$3="Y"),'Precision '!U413,"")</f>
        <v/>
      </c>
      <c r="V411" s="204" t="str">
        <f>IF(AND(ISNUMBER('Precision '!V413),L$3="Y"),'Precision '!V413,"")</f>
        <v/>
      </c>
      <c r="W411" s="204" t="str">
        <f>IF(AND(ISNUMBER('Precision '!W413),M$3="Y"),'Precision '!W413,"")</f>
        <v/>
      </c>
      <c r="X411" s="204" t="str">
        <f>IF(AND(ISNUMBER('Precision '!X413),N$3="Y"),'Precision '!X413,"")</f>
        <v/>
      </c>
      <c r="Y411" s="204" t="str">
        <f>IF(AND(ISNUMBER('Precision '!Y413),O$3="Y"),'Precision '!Y413,"")</f>
        <v/>
      </c>
      <c r="Z411" s="204" t="str">
        <f>IF(AND(ISNUMBER('Precision '!Z413),P$3="Y"),'Precision '!Z413,"")</f>
        <v/>
      </c>
      <c r="AA411" s="204"/>
      <c r="AB411" s="204"/>
      <c r="AC411" s="204"/>
      <c r="AD411" s="204"/>
      <c r="AE411" s="300">
        <v>375</v>
      </c>
      <c r="AF411" s="209" t="e">
        <f>IF(OR(ISBLANK('Precision '!C413),E$2="N"),NA(),'Precision '!C413)</f>
        <v>#N/A</v>
      </c>
      <c r="AG411" s="209" t="e">
        <f>IF(OR(ISBLANK('Precision '!D413),F$2="N"),NA(),'Precision '!D413)</f>
        <v>#N/A</v>
      </c>
      <c r="AH411" s="209" t="e">
        <f>IF(OR(ISBLANK('Precision '!E413),G$2="N"),NA(),'Precision '!E413)</f>
        <v>#N/A</v>
      </c>
      <c r="AI411" s="209" t="e">
        <f>IF(OR(ISBLANK('Precision '!F413),H$2="N"),NA(),'Precision '!F413)</f>
        <v>#N/A</v>
      </c>
      <c r="AJ411" s="209" t="e">
        <f>IF(OR(ISBLANK('Precision '!G413),I$2="N"),NA(),'Precision '!G413)</f>
        <v>#N/A</v>
      </c>
      <c r="AK411" s="209" t="e">
        <f>IF(OR(ISBLANK('Precision '!H413),J$2="N"),NA(),'Precision '!H413)</f>
        <v>#N/A</v>
      </c>
      <c r="AL411" s="209" t="e">
        <f>IF(OR(ISBLANK('Precision '!I413),K$2="N"),NA(),'Precision '!I413)</f>
        <v>#N/A</v>
      </c>
      <c r="AM411" s="209" t="e">
        <f>IF(OR(ISBLANK('Precision '!J413),L$2="N"),NA(),'Precision '!J413)</f>
        <v>#N/A</v>
      </c>
      <c r="AN411" s="209" t="e">
        <f>IF(OR(ISBLANK('Precision '!K413),M$2="N"),NA(),'Precision '!K413)</f>
        <v>#N/A</v>
      </c>
      <c r="AO411" s="209" t="e">
        <f>IF(OR(ISBLANK('Precision '!L413),N$2="N"),NA(),'Precision '!L413)</f>
        <v>#N/A</v>
      </c>
      <c r="AP411" s="209" t="e">
        <f>IF(OR(ISBLANK('Precision '!M413),O$2="N"),NA(),'Precision '!M413)</f>
        <v>#N/A</v>
      </c>
      <c r="AQ411" s="209" t="e">
        <f>IF(OR(ISBLANK('Precision '!N413),P$2="N"),NA(),'Precision '!N413)</f>
        <v>#N/A</v>
      </c>
      <c r="AR411" s="209" t="e">
        <f>IF(OR(ISBLANK('Precision '!O413),E$3="N"),NA(),'Precision '!O413)</f>
        <v>#N/A</v>
      </c>
      <c r="AS411" s="209" t="e">
        <f>IF(OR(ISBLANK('Precision '!P413),F$3="N"),NA(),'Precision '!P413)</f>
        <v>#N/A</v>
      </c>
      <c r="AT411" s="209" t="e">
        <f>IF(OR(ISBLANK('Precision '!Q413),G$3="N"),NA(),'Precision '!Q413)</f>
        <v>#N/A</v>
      </c>
      <c r="AU411" s="209" t="e">
        <f>IF(OR(ISBLANK('Precision '!R413),H$3="N"),NA(),'Precision '!R413)</f>
        <v>#N/A</v>
      </c>
      <c r="AV411" s="209" t="e">
        <f>IF(OR(ISBLANK('Precision '!S413),I$3="N"),NA(),'Precision '!S413)</f>
        <v>#N/A</v>
      </c>
      <c r="AW411" s="209" t="e">
        <f>IF(OR(ISBLANK('Precision '!T413),J$3="N"),NA(),'Precision '!T413)</f>
        <v>#N/A</v>
      </c>
      <c r="AX411" s="209" t="e">
        <f>IF(OR(ISBLANK('Precision '!U413),K$3="N"),NA(),'Precision '!U413)</f>
        <v>#N/A</v>
      </c>
      <c r="AY411" s="209" t="e">
        <f>IF(OR(ISBLANK('Precision '!V413),L$3="N"),NA(),'Precision '!V413)</f>
        <v>#N/A</v>
      </c>
      <c r="AZ411" s="209" t="e">
        <f>IF(OR(ISBLANK('Precision '!W413),M$3="N"),NA(),'Precision '!W413)</f>
        <v>#N/A</v>
      </c>
      <c r="BA411" s="209" t="e">
        <f>IF(OR(ISBLANK('Precision '!X413),N$3="N"),NA(),'Precision '!X413)</f>
        <v>#N/A</v>
      </c>
      <c r="BB411" s="209" t="e">
        <f>IF(OR(ISBLANK('Precision '!Y413),O$3="N"),NA(),'Precision '!Y413)</f>
        <v>#N/A</v>
      </c>
      <c r="BC411" s="209" t="e">
        <f>IF(OR(ISBLANK('Precision '!Z413),P$3="N"),NA(),'Precision '!Z413)</f>
        <v>#N/A</v>
      </c>
      <c r="BD411" s="204"/>
      <c r="BE411" s="204"/>
      <c r="BF411" s="204"/>
      <c r="BG411" s="204"/>
      <c r="BH411" s="204"/>
    </row>
    <row r="412" spans="1:60" x14ac:dyDescent="0.2">
      <c r="A412" s="204"/>
      <c r="B412" s="204"/>
      <c r="C412" s="204" t="str">
        <f>IF(AND(ISNUMBER('Precision '!C414),E$2="Y"),'Precision '!C414,"")</f>
        <v/>
      </c>
      <c r="D412" s="204" t="str">
        <f>IF(AND(ISNUMBER('Precision '!D414),F$2="Y"),'Precision '!D414,"")</f>
        <v/>
      </c>
      <c r="E412" s="204" t="str">
        <f>IF(AND(ISNUMBER('Precision '!E414),G$2="Y"),'Precision '!E414,"")</f>
        <v/>
      </c>
      <c r="F412" s="204" t="str">
        <f>IF(AND(ISNUMBER('Precision '!F414),H$2="Y"),'Precision '!F414,"")</f>
        <v/>
      </c>
      <c r="G412" s="204" t="str">
        <f>IF(AND(ISNUMBER('Precision '!G414),I$2="Y"),'Precision '!G414,"")</f>
        <v/>
      </c>
      <c r="H412" s="204" t="str">
        <f>IF(AND(ISNUMBER('Precision '!H414),J$2="Y"),'Precision '!H414,"")</f>
        <v/>
      </c>
      <c r="I412" s="204" t="str">
        <f>IF(AND(ISNUMBER('Precision '!I414),K$2="Y"),'Precision '!I414,"")</f>
        <v/>
      </c>
      <c r="J412" s="204" t="str">
        <f>IF(AND(ISNUMBER('Precision '!J414),L$2="Y"),'Precision '!J414,"")</f>
        <v/>
      </c>
      <c r="K412" s="204" t="str">
        <f>IF(AND(ISNUMBER('Precision '!K414),M$2="Y"),'Precision '!K414,"")</f>
        <v/>
      </c>
      <c r="L412" s="204" t="str">
        <f>IF(AND(ISNUMBER('Precision '!L414),N$2="Y"),'Precision '!L414,"")</f>
        <v/>
      </c>
      <c r="M412" s="204" t="str">
        <f>IF(AND(ISNUMBER('Precision '!M414),O$2="Y"),'Precision '!M414,"")</f>
        <v/>
      </c>
      <c r="N412" s="204" t="str">
        <f>IF(AND(ISNUMBER('Precision '!N414),P$2="Y"),'Precision '!N414,"")</f>
        <v/>
      </c>
      <c r="O412" s="204" t="str">
        <f>IF(AND(ISNUMBER('Precision '!O414),E$3="Y"),'Precision '!O414,"")</f>
        <v/>
      </c>
      <c r="P412" s="204" t="str">
        <f>IF(AND(ISNUMBER('Precision '!P414),F$3="Y"),'Precision '!P414,"")</f>
        <v/>
      </c>
      <c r="Q412" s="204" t="str">
        <f>IF(AND(ISNUMBER('Precision '!Q414),G$3="Y"),'Precision '!Q414,"")</f>
        <v/>
      </c>
      <c r="R412" s="204" t="str">
        <f>IF(AND(ISNUMBER('Precision '!R414),H$3="Y"),'Precision '!R414,"")</f>
        <v/>
      </c>
      <c r="S412" s="204" t="str">
        <f>IF(AND(ISNUMBER('Precision '!S414),I$3="Y"),'Precision '!S414,"")</f>
        <v/>
      </c>
      <c r="T412" s="204" t="str">
        <f>IF(AND(ISNUMBER('Precision '!T414),J$3="Y"),'Precision '!T414,"")</f>
        <v/>
      </c>
      <c r="U412" s="204" t="str">
        <f>IF(AND(ISNUMBER('Precision '!U414),K$3="Y"),'Precision '!U414,"")</f>
        <v/>
      </c>
      <c r="V412" s="204" t="str">
        <f>IF(AND(ISNUMBER('Precision '!V414),L$3="Y"),'Precision '!V414,"")</f>
        <v/>
      </c>
      <c r="W412" s="204" t="str">
        <f>IF(AND(ISNUMBER('Precision '!W414),M$3="Y"),'Precision '!W414,"")</f>
        <v/>
      </c>
      <c r="X412" s="204" t="str">
        <f>IF(AND(ISNUMBER('Precision '!X414),N$3="Y"),'Precision '!X414,"")</f>
        <v/>
      </c>
      <c r="Y412" s="204" t="str">
        <f>IF(AND(ISNUMBER('Precision '!Y414),O$3="Y"),'Precision '!Y414,"")</f>
        <v/>
      </c>
      <c r="Z412" s="204" t="str">
        <f>IF(AND(ISNUMBER('Precision '!Z414),P$3="Y"),'Precision '!Z414,"")</f>
        <v/>
      </c>
      <c r="AA412" s="204"/>
      <c r="AB412" s="204"/>
      <c r="AC412" s="204"/>
      <c r="AD412" s="204"/>
      <c r="AE412" s="300">
        <v>376</v>
      </c>
      <c r="AF412" s="209" t="e">
        <f>IF(OR(ISBLANK('Precision '!C414),E$2="N"),NA(),'Precision '!C414)</f>
        <v>#N/A</v>
      </c>
      <c r="AG412" s="209" t="e">
        <f>IF(OR(ISBLANK('Precision '!D414),F$2="N"),NA(),'Precision '!D414)</f>
        <v>#N/A</v>
      </c>
      <c r="AH412" s="209" t="e">
        <f>IF(OR(ISBLANK('Precision '!E414),G$2="N"),NA(),'Precision '!E414)</f>
        <v>#N/A</v>
      </c>
      <c r="AI412" s="209" t="e">
        <f>IF(OR(ISBLANK('Precision '!F414),H$2="N"),NA(),'Precision '!F414)</f>
        <v>#N/A</v>
      </c>
      <c r="AJ412" s="209" t="e">
        <f>IF(OR(ISBLANK('Precision '!G414),I$2="N"),NA(),'Precision '!G414)</f>
        <v>#N/A</v>
      </c>
      <c r="AK412" s="209" t="e">
        <f>IF(OR(ISBLANK('Precision '!H414),J$2="N"),NA(),'Precision '!H414)</f>
        <v>#N/A</v>
      </c>
      <c r="AL412" s="209" t="e">
        <f>IF(OR(ISBLANK('Precision '!I414),K$2="N"),NA(),'Precision '!I414)</f>
        <v>#N/A</v>
      </c>
      <c r="AM412" s="209" t="e">
        <f>IF(OR(ISBLANK('Precision '!J414),L$2="N"),NA(),'Precision '!J414)</f>
        <v>#N/A</v>
      </c>
      <c r="AN412" s="209" t="e">
        <f>IF(OR(ISBLANK('Precision '!K414),M$2="N"),NA(),'Precision '!K414)</f>
        <v>#N/A</v>
      </c>
      <c r="AO412" s="209" t="e">
        <f>IF(OR(ISBLANK('Precision '!L414),N$2="N"),NA(),'Precision '!L414)</f>
        <v>#N/A</v>
      </c>
      <c r="AP412" s="209" t="e">
        <f>IF(OR(ISBLANK('Precision '!M414),O$2="N"),NA(),'Precision '!M414)</f>
        <v>#N/A</v>
      </c>
      <c r="AQ412" s="209" t="e">
        <f>IF(OR(ISBLANK('Precision '!N414),P$2="N"),NA(),'Precision '!N414)</f>
        <v>#N/A</v>
      </c>
      <c r="AR412" s="209" t="e">
        <f>IF(OR(ISBLANK('Precision '!O414),E$3="N"),NA(),'Precision '!O414)</f>
        <v>#N/A</v>
      </c>
      <c r="AS412" s="209" t="e">
        <f>IF(OR(ISBLANK('Precision '!P414),F$3="N"),NA(),'Precision '!P414)</f>
        <v>#N/A</v>
      </c>
      <c r="AT412" s="209" t="e">
        <f>IF(OR(ISBLANK('Precision '!Q414),G$3="N"),NA(),'Precision '!Q414)</f>
        <v>#N/A</v>
      </c>
      <c r="AU412" s="209" t="e">
        <f>IF(OR(ISBLANK('Precision '!R414),H$3="N"),NA(),'Precision '!R414)</f>
        <v>#N/A</v>
      </c>
      <c r="AV412" s="209" t="e">
        <f>IF(OR(ISBLANK('Precision '!S414),I$3="N"),NA(),'Precision '!S414)</f>
        <v>#N/A</v>
      </c>
      <c r="AW412" s="209" t="e">
        <f>IF(OR(ISBLANK('Precision '!T414),J$3="N"),NA(),'Precision '!T414)</f>
        <v>#N/A</v>
      </c>
      <c r="AX412" s="209" t="e">
        <f>IF(OR(ISBLANK('Precision '!U414),K$3="N"),NA(),'Precision '!U414)</f>
        <v>#N/A</v>
      </c>
      <c r="AY412" s="209" t="e">
        <f>IF(OR(ISBLANK('Precision '!V414),L$3="N"),NA(),'Precision '!V414)</f>
        <v>#N/A</v>
      </c>
      <c r="AZ412" s="209" t="e">
        <f>IF(OR(ISBLANK('Precision '!W414),M$3="N"),NA(),'Precision '!W414)</f>
        <v>#N/A</v>
      </c>
      <c r="BA412" s="209" t="e">
        <f>IF(OR(ISBLANK('Precision '!X414),N$3="N"),NA(),'Precision '!X414)</f>
        <v>#N/A</v>
      </c>
      <c r="BB412" s="209" t="e">
        <f>IF(OR(ISBLANK('Precision '!Y414),O$3="N"),NA(),'Precision '!Y414)</f>
        <v>#N/A</v>
      </c>
      <c r="BC412" s="209" t="e">
        <f>IF(OR(ISBLANK('Precision '!Z414),P$3="N"),NA(),'Precision '!Z414)</f>
        <v>#N/A</v>
      </c>
      <c r="BD412" s="204"/>
      <c r="BE412" s="204"/>
      <c r="BF412" s="204"/>
      <c r="BG412" s="204"/>
      <c r="BH412" s="204"/>
    </row>
    <row r="413" spans="1:60" x14ac:dyDescent="0.2">
      <c r="A413" s="204"/>
      <c r="B413" s="204"/>
      <c r="C413" s="204" t="str">
        <f>IF(AND(ISNUMBER('Precision '!C415),E$2="Y"),'Precision '!C415,"")</f>
        <v/>
      </c>
      <c r="D413" s="204" t="str">
        <f>IF(AND(ISNUMBER('Precision '!D415),F$2="Y"),'Precision '!D415,"")</f>
        <v/>
      </c>
      <c r="E413" s="204" t="str">
        <f>IF(AND(ISNUMBER('Precision '!E415),G$2="Y"),'Precision '!E415,"")</f>
        <v/>
      </c>
      <c r="F413" s="204" t="str">
        <f>IF(AND(ISNUMBER('Precision '!F415),H$2="Y"),'Precision '!F415,"")</f>
        <v/>
      </c>
      <c r="G413" s="204" t="str">
        <f>IF(AND(ISNUMBER('Precision '!G415),I$2="Y"),'Precision '!G415,"")</f>
        <v/>
      </c>
      <c r="H413" s="204" t="str">
        <f>IF(AND(ISNUMBER('Precision '!H415),J$2="Y"),'Precision '!H415,"")</f>
        <v/>
      </c>
      <c r="I413" s="204" t="str">
        <f>IF(AND(ISNUMBER('Precision '!I415),K$2="Y"),'Precision '!I415,"")</f>
        <v/>
      </c>
      <c r="J413" s="204" t="str">
        <f>IF(AND(ISNUMBER('Precision '!J415),L$2="Y"),'Precision '!J415,"")</f>
        <v/>
      </c>
      <c r="K413" s="204" t="str">
        <f>IF(AND(ISNUMBER('Precision '!K415),M$2="Y"),'Precision '!K415,"")</f>
        <v/>
      </c>
      <c r="L413" s="204" t="str">
        <f>IF(AND(ISNUMBER('Precision '!L415),N$2="Y"),'Precision '!L415,"")</f>
        <v/>
      </c>
      <c r="M413" s="204" t="str">
        <f>IF(AND(ISNUMBER('Precision '!M415),O$2="Y"),'Precision '!M415,"")</f>
        <v/>
      </c>
      <c r="N413" s="204" t="str">
        <f>IF(AND(ISNUMBER('Precision '!N415),P$2="Y"),'Precision '!N415,"")</f>
        <v/>
      </c>
      <c r="O413" s="204" t="str">
        <f>IF(AND(ISNUMBER('Precision '!O415),E$3="Y"),'Precision '!O415,"")</f>
        <v/>
      </c>
      <c r="P413" s="204" t="str">
        <f>IF(AND(ISNUMBER('Precision '!P415),F$3="Y"),'Precision '!P415,"")</f>
        <v/>
      </c>
      <c r="Q413" s="204" t="str">
        <f>IF(AND(ISNUMBER('Precision '!Q415),G$3="Y"),'Precision '!Q415,"")</f>
        <v/>
      </c>
      <c r="R413" s="204" t="str">
        <f>IF(AND(ISNUMBER('Precision '!R415),H$3="Y"),'Precision '!R415,"")</f>
        <v/>
      </c>
      <c r="S413" s="204" t="str">
        <f>IF(AND(ISNUMBER('Precision '!S415),I$3="Y"),'Precision '!S415,"")</f>
        <v/>
      </c>
      <c r="T413" s="204" t="str">
        <f>IF(AND(ISNUMBER('Precision '!T415),J$3="Y"),'Precision '!T415,"")</f>
        <v/>
      </c>
      <c r="U413" s="204" t="str">
        <f>IF(AND(ISNUMBER('Precision '!U415),K$3="Y"),'Precision '!U415,"")</f>
        <v/>
      </c>
      <c r="V413" s="204" t="str">
        <f>IF(AND(ISNUMBER('Precision '!V415),L$3="Y"),'Precision '!V415,"")</f>
        <v/>
      </c>
      <c r="W413" s="204" t="str">
        <f>IF(AND(ISNUMBER('Precision '!W415),M$3="Y"),'Precision '!W415,"")</f>
        <v/>
      </c>
      <c r="X413" s="204" t="str">
        <f>IF(AND(ISNUMBER('Precision '!X415),N$3="Y"),'Precision '!X415,"")</f>
        <v/>
      </c>
      <c r="Y413" s="204" t="str">
        <f>IF(AND(ISNUMBER('Precision '!Y415),O$3="Y"),'Precision '!Y415,"")</f>
        <v/>
      </c>
      <c r="Z413" s="204" t="str">
        <f>IF(AND(ISNUMBER('Precision '!Z415),P$3="Y"),'Precision '!Z415,"")</f>
        <v/>
      </c>
      <c r="AA413" s="204"/>
      <c r="AB413" s="204"/>
      <c r="AC413" s="204"/>
      <c r="AD413" s="204"/>
      <c r="AE413" s="300">
        <v>377</v>
      </c>
      <c r="AF413" s="209" t="e">
        <f>IF(OR(ISBLANK('Precision '!C415),E$2="N"),NA(),'Precision '!C415)</f>
        <v>#N/A</v>
      </c>
      <c r="AG413" s="209" t="e">
        <f>IF(OR(ISBLANK('Precision '!D415),F$2="N"),NA(),'Precision '!D415)</f>
        <v>#N/A</v>
      </c>
      <c r="AH413" s="209" t="e">
        <f>IF(OR(ISBLANK('Precision '!E415),G$2="N"),NA(),'Precision '!E415)</f>
        <v>#N/A</v>
      </c>
      <c r="AI413" s="209" t="e">
        <f>IF(OR(ISBLANK('Precision '!F415),H$2="N"),NA(),'Precision '!F415)</f>
        <v>#N/A</v>
      </c>
      <c r="AJ413" s="209" t="e">
        <f>IF(OR(ISBLANK('Precision '!G415),I$2="N"),NA(),'Precision '!G415)</f>
        <v>#N/A</v>
      </c>
      <c r="AK413" s="209" t="e">
        <f>IF(OR(ISBLANK('Precision '!H415),J$2="N"),NA(),'Precision '!H415)</f>
        <v>#N/A</v>
      </c>
      <c r="AL413" s="209" t="e">
        <f>IF(OR(ISBLANK('Precision '!I415),K$2="N"),NA(),'Precision '!I415)</f>
        <v>#N/A</v>
      </c>
      <c r="AM413" s="209" t="e">
        <f>IF(OR(ISBLANK('Precision '!J415),L$2="N"),NA(),'Precision '!J415)</f>
        <v>#N/A</v>
      </c>
      <c r="AN413" s="209" t="e">
        <f>IF(OR(ISBLANK('Precision '!K415),M$2="N"),NA(),'Precision '!K415)</f>
        <v>#N/A</v>
      </c>
      <c r="AO413" s="209" t="e">
        <f>IF(OR(ISBLANK('Precision '!L415),N$2="N"),NA(),'Precision '!L415)</f>
        <v>#N/A</v>
      </c>
      <c r="AP413" s="209" t="e">
        <f>IF(OR(ISBLANK('Precision '!M415),O$2="N"),NA(),'Precision '!M415)</f>
        <v>#N/A</v>
      </c>
      <c r="AQ413" s="209" t="e">
        <f>IF(OR(ISBLANK('Precision '!N415),P$2="N"),NA(),'Precision '!N415)</f>
        <v>#N/A</v>
      </c>
      <c r="AR413" s="209" t="e">
        <f>IF(OR(ISBLANK('Precision '!O415),E$3="N"),NA(),'Precision '!O415)</f>
        <v>#N/A</v>
      </c>
      <c r="AS413" s="209" t="e">
        <f>IF(OR(ISBLANK('Precision '!P415),F$3="N"),NA(),'Precision '!P415)</f>
        <v>#N/A</v>
      </c>
      <c r="AT413" s="209" t="e">
        <f>IF(OR(ISBLANK('Precision '!Q415),G$3="N"),NA(),'Precision '!Q415)</f>
        <v>#N/A</v>
      </c>
      <c r="AU413" s="209" t="e">
        <f>IF(OR(ISBLANK('Precision '!R415),H$3="N"),NA(),'Precision '!R415)</f>
        <v>#N/A</v>
      </c>
      <c r="AV413" s="209" t="e">
        <f>IF(OR(ISBLANK('Precision '!S415),I$3="N"),NA(),'Precision '!S415)</f>
        <v>#N/A</v>
      </c>
      <c r="AW413" s="209" t="e">
        <f>IF(OR(ISBLANK('Precision '!T415),J$3="N"),NA(),'Precision '!T415)</f>
        <v>#N/A</v>
      </c>
      <c r="AX413" s="209" t="e">
        <f>IF(OR(ISBLANK('Precision '!U415),K$3="N"),NA(),'Precision '!U415)</f>
        <v>#N/A</v>
      </c>
      <c r="AY413" s="209" t="e">
        <f>IF(OR(ISBLANK('Precision '!V415),L$3="N"),NA(),'Precision '!V415)</f>
        <v>#N/A</v>
      </c>
      <c r="AZ413" s="209" t="e">
        <f>IF(OR(ISBLANK('Precision '!W415),M$3="N"),NA(),'Precision '!W415)</f>
        <v>#N/A</v>
      </c>
      <c r="BA413" s="209" t="e">
        <f>IF(OR(ISBLANK('Precision '!X415),N$3="N"),NA(),'Precision '!X415)</f>
        <v>#N/A</v>
      </c>
      <c r="BB413" s="209" t="e">
        <f>IF(OR(ISBLANK('Precision '!Y415),O$3="N"),NA(),'Precision '!Y415)</f>
        <v>#N/A</v>
      </c>
      <c r="BC413" s="209" t="e">
        <f>IF(OR(ISBLANK('Precision '!Z415),P$3="N"),NA(),'Precision '!Z415)</f>
        <v>#N/A</v>
      </c>
      <c r="BD413" s="204"/>
      <c r="BE413" s="204"/>
      <c r="BF413" s="204"/>
      <c r="BG413" s="204"/>
      <c r="BH413" s="204"/>
    </row>
    <row r="414" spans="1:60" x14ac:dyDescent="0.2">
      <c r="A414" s="204"/>
      <c r="B414" s="204"/>
      <c r="C414" s="204" t="str">
        <f>IF(AND(ISNUMBER('Precision '!C416),E$2="Y"),'Precision '!C416,"")</f>
        <v/>
      </c>
      <c r="D414" s="204" t="str">
        <f>IF(AND(ISNUMBER('Precision '!D416),F$2="Y"),'Precision '!D416,"")</f>
        <v/>
      </c>
      <c r="E414" s="204" t="str">
        <f>IF(AND(ISNUMBER('Precision '!E416),G$2="Y"),'Precision '!E416,"")</f>
        <v/>
      </c>
      <c r="F414" s="204" t="str">
        <f>IF(AND(ISNUMBER('Precision '!F416),H$2="Y"),'Precision '!F416,"")</f>
        <v/>
      </c>
      <c r="G414" s="204" t="str">
        <f>IF(AND(ISNUMBER('Precision '!G416),I$2="Y"),'Precision '!G416,"")</f>
        <v/>
      </c>
      <c r="H414" s="204" t="str">
        <f>IF(AND(ISNUMBER('Precision '!H416),J$2="Y"),'Precision '!H416,"")</f>
        <v/>
      </c>
      <c r="I414" s="204" t="str">
        <f>IF(AND(ISNUMBER('Precision '!I416),K$2="Y"),'Precision '!I416,"")</f>
        <v/>
      </c>
      <c r="J414" s="204" t="str">
        <f>IF(AND(ISNUMBER('Precision '!J416),L$2="Y"),'Precision '!J416,"")</f>
        <v/>
      </c>
      <c r="K414" s="204" t="str">
        <f>IF(AND(ISNUMBER('Precision '!K416),M$2="Y"),'Precision '!K416,"")</f>
        <v/>
      </c>
      <c r="L414" s="204" t="str">
        <f>IF(AND(ISNUMBER('Precision '!L416),N$2="Y"),'Precision '!L416,"")</f>
        <v/>
      </c>
      <c r="M414" s="204" t="str">
        <f>IF(AND(ISNUMBER('Precision '!M416),O$2="Y"),'Precision '!M416,"")</f>
        <v/>
      </c>
      <c r="N414" s="204" t="str">
        <f>IF(AND(ISNUMBER('Precision '!N416),P$2="Y"),'Precision '!N416,"")</f>
        <v/>
      </c>
      <c r="O414" s="204" t="str">
        <f>IF(AND(ISNUMBER('Precision '!O416),E$3="Y"),'Precision '!O416,"")</f>
        <v/>
      </c>
      <c r="P414" s="204" t="str">
        <f>IF(AND(ISNUMBER('Precision '!P416),F$3="Y"),'Precision '!P416,"")</f>
        <v/>
      </c>
      <c r="Q414" s="204" t="str">
        <f>IF(AND(ISNUMBER('Precision '!Q416),G$3="Y"),'Precision '!Q416,"")</f>
        <v/>
      </c>
      <c r="R414" s="204" t="str">
        <f>IF(AND(ISNUMBER('Precision '!R416),H$3="Y"),'Precision '!R416,"")</f>
        <v/>
      </c>
      <c r="S414" s="204" t="str">
        <f>IF(AND(ISNUMBER('Precision '!S416),I$3="Y"),'Precision '!S416,"")</f>
        <v/>
      </c>
      <c r="T414" s="204" t="str">
        <f>IF(AND(ISNUMBER('Precision '!T416),J$3="Y"),'Precision '!T416,"")</f>
        <v/>
      </c>
      <c r="U414" s="204" t="str">
        <f>IF(AND(ISNUMBER('Precision '!U416),K$3="Y"),'Precision '!U416,"")</f>
        <v/>
      </c>
      <c r="V414" s="204" t="str">
        <f>IF(AND(ISNUMBER('Precision '!V416),L$3="Y"),'Precision '!V416,"")</f>
        <v/>
      </c>
      <c r="W414" s="204" t="str">
        <f>IF(AND(ISNUMBER('Precision '!W416),M$3="Y"),'Precision '!W416,"")</f>
        <v/>
      </c>
      <c r="X414" s="204" t="str">
        <f>IF(AND(ISNUMBER('Precision '!X416),N$3="Y"),'Precision '!X416,"")</f>
        <v/>
      </c>
      <c r="Y414" s="204" t="str">
        <f>IF(AND(ISNUMBER('Precision '!Y416),O$3="Y"),'Precision '!Y416,"")</f>
        <v/>
      </c>
      <c r="Z414" s="204" t="str">
        <f>IF(AND(ISNUMBER('Precision '!Z416),P$3="Y"),'Precision '!Z416,"")</f>
        <v/>
      </c>
      <c r="AA414" s="204"/>
      <c r="AB414" s="204"/>
      <c r="AC414" s="204"/>
      <c r="AD414" s="204"/>
      <c r="AE414" s="300">
        <v>378</v>
      </c>
      <c r="AF414" s="209" t="e">
        <f>IF(OR(ISBLANK('Precision '!C416),E$2="N"),NA(),'Precision '!C416)</f>
        <v>#N/A</v>
      </c>
      <c r="AG414" s="209" t="e">
        <f>IF(OR(ISBLANK('Precision '!D416),F$2="N"),NA(),'Precision '!D416)</f>
        <v>#N/A</v>
      </c>
      <c r="AH414" s="209" t="e">
        <f>IF(OR(ISBLANK('Precision '!E416),G$2="N"),NA(),'Precision '!E416)</f>
        <v>#N/A</v>
      </c>
      <c r="AI414" s="209" t="e">
        <f>IF(OR(ISBLANK('Precision '!F416),H$2="N"),NA(),'Precision '!F416)</f>
        <v>#N/A</v>
      </c>
      <c r="AJ414" s="209" t="e">
        <f>IF(OR(ISBLANK('Precision '!G416),I$2="N"),NA(),'Precision '!G416)</f>
        <v>#N/A</v>
      </c>
      <c r="AK414" s="209" t="e">
        <f>IF(OR(ISBLANK('Precision '!H416),J$2="N"),NA(),'Precision '!H416)</f>
        <v>#N/A</v>
      </c>
      <c r="AL414" s="209" t="e">
        <f>IF(OR(ISBLANK('Precision '!I416),K$2="N"),NA(),'Precision '!I416)</f>
        <v>#N/A</v>
      </c>
      <c r="AM414" s="209" t="e">
        <f>IF(OR(ISBLANK('Precision '!J416),L$2="N"),NA(),'Precision '!J416)</f>
        <v>#N/A</v>
      </c>
      <c r="AN414" s="209" t="e">
        <f>IF(OR(ISBLANK('Precision '!K416),M$2="N"),NA(),'Precision '!K416)</f>
        <v>#N/A</v>
      </c>
      <c r="AO414" s="209" t="e">
        <f>IF(OR(ISBLANK('Precision '!L416),N$2="N"),NA(),'Precision '!L416)</f>
        <v>#N/A</v>
      </c>
      <c r="AP414" s="209" t="e">
        <f>IF(OR(ISBLANK('Precision '!M416),O$2="N"),NA(),'Precision '!M416)</f>
        <v>#N/A</v>
      </c>
      <c r="AQ414" s="209" t="e">
        <f>IF(OR(ISBLANK('Precision '!N416),P$2="N"),NA(),'Precision '!N416)</f>
        <v>#N/A</v>
      </c>
      <c r="AR414" s="209" t="e">
        <f>IF(OR(ISBLANK('Precision '!O416),E$3="N"),NA(),'Precision '!O416)</f>
        <v>#N/A</v>
      </c>
      <c r="AS414" s="209" t="e">
        <f>IF(OR(ISBLANK('Precision '!P416),F$3="N"),NA(),'Precision '!P416)</f>
        <v>#N/A</v>
      </c>
      <c r="AT414" s="209" t="e">
        <f>IF(OR(ISBLANK('Precision '!Q416),G$3="N"),NA(),'Precision '!Q416)</f>
        <v>#N/A</v>
      </c>
      <c r="AU414" s="209" t="e">
        <f>IF(OR(ISBLANK('Precision '!R416),H$3="N"),NA(),'Precision '!R416)</f>
        <v>#N/A</v>
      </c>
      <c r="AV414" s="209" t="e">
        <f>IF(OR(ISBLANK('Precision '!S416),I$3="N"),NA(),'Precision '!S416)</f>
        <v>#N/A</v>
      </c>
      <c r="AW414" s="209" t="e">
        <f>IF(OR(ISBLANK('Precision '!T416),J$3="N"),NA(),'Precision '!T416)</f>
        <v>#N/A</v>
      </c>
      <c r="AX414" s="209" t="e">
        <f>IF(OR(ISBLANK('Precision '!U416),K$3="N"),NA(),'Precision '!U416)</f>
        <v>#N/A</v>
      </c>
      <c r="AY414" s="209" t="e">
        <f>IF(OR(ISBLANK('Precision '!V416),L$3="N"),NA(),'Precision '!V416)</f>
        <v>#N/A</v>
      </c>
      <c r="AZ414" s="209" t="e">
        <f>IF(OR(ISBLANK('Precision '!W416),M$3="N"),NA(),'Precision '!W416)</f>
        <v>#N/A</v>
      </c>
      <c r="BA414" s="209" t="e">
        <f>IF(OR(ISBLANK('Precision '!X416),N$3="N"),NA(),'Precision '!X416)</f>
        <v>#N/A</v>
      </c>
      <c r="BB414" s="209" t="e">
        <f>IF(OR(ISBLANK('Precision '!Y416),O$3="N"),NA(),'Precision '!Y416)</f>
        <v>#N/A</v>
      </c>
      <c r="BC414" s="209" t="e">
        <f>IF(OR(ISBLANK('Precision '!Z416),P$3="N"),NA(),'Precision '!Z416)</f>
        <v>#N/A</v>
      </c>
      <c r="BD414" s="204"/>
      <c r="BE414" s="204"/>
      <c r="BF414" s="204"/>
      <c r="BG414" s="204"/>
      <c r="BH414" s="204"/>
    </row>
    <row r="415" spans="1:60" x14ac:dyDescent="0.2">
      <c r="A415" s="204"/>
      <c r="B415" s="204"/>
      <c r="C415" s="204" t="str">
        <f>IF(AND(ISNUMBER('Precision '!C417),E$2="Y"),'Precision '!C417,"")</f>
        <v/>
      </c>
      <c r="D415" s="204" t="str">
        <f>IF(AND(ISNUMBER('Precision '!D417),F$2="Y"),'Precision '!D417,"")</f>
        <v/>
      </c>
      <c r="E415" s="204" t="str">
        <f>IF(AND(ISNUMBER('Precision '!E417),G$2="Y"),'Precision '!E417,"")</f>
        <v/>
      </c>
      <c r="F415" s="204" t="str">
        <f>IF(AND(ISNUMBER('Precision '!F417),H$2="Y"),'Precision '!F417,"")</f>
        <v/>
      </c>
      <c r="G415" s="204" t="str">
        <f>IF(AND(ISNUMBER('Precision '!G417),I$2="Y"),'Precision '!G417,"")</f>
        <v/>
      </c>
      <c r="H415" s="204" t="str">
        <f>IF(AND(ISNUMBER('Precision '!H417),J$2="Y"),'Precision '!H417,"")</f>
        <v/>
      </c>
      <c r="I415" s="204" t="str">
        <f>IF(AND(ISNUMBER('Precision '!I417),K$2="Y"),'Precision '!I417,"")</f>
        <v/>
      </c>
      <c r="J415" s="204" t="str">
        <f>IF(AND(ISNUMBER('Precision '!J417),L$2="Y"),'Precision '!J417,"")</f>
        <v/>
      </c>
      <c r="K415" s="204" t="str">
        <f>IF(AND(ISNUMBER('Precision '!K417),M$2="Y"),'Precision '!K417,"")</f>
        <v/>
      </c>
      <c r="L415" s="204" t="str">
        <f>IF(AND(ISNUMBER('Precision '!L417),N$2="Y"),'Precision '!L417,"")</f>
        <v/>
      </c>
      <c r="M415" s="204" t="str">
        <f>IF(AND(ISNUMBER('Precision '!M417),O$2="Y"),'Precision '!M417,"")</f>
        <v/>
      </c>
      <c r="N415" s="204" t="str">
        <f>IF(AND(ISNUMBER('Precision '!N417),P$2="Y"),'Precision '!N417,"")</f>
        <v/>
      </c>
      <c r="O415" s="204" t="str">
        <f>IF(AND(ISNUMBER('Precision '!O417),E$3="Y"),'Precision '!O417,"")</f>
        <v/>
      </c>
      <c r="P415" s="204" t="str">
        <f>IF(AND(ISNUMBER('Precision '!P417),F$3="Y"),'Precision '!P417,"")</f>
        <v/>
      </c>
      <c r="Q415" s="204" t="str">
        <f>IF(AND(ISNUMBER('Precision '!Q417),G$3="Y"),'Precision '!Q417,"")</f>
        <v/>
      </c>
      <c r="R415" s="204" t="str">
        <f>IF(AND(ISNUMBER('Precision '!R417),H$3="Y"),'Precision '!R417,"")</f>
        <v/>
      </c>
      <c r="S415" s="204" t="str">
        <f>IF(AND(ISNUMBER('Precision '!S417),I$3="Y"),'Precision '!S417,"")</f>
        <v/>
      </c>
      <c r="T415" s="204" t="str">
        <f>IF(AND(ISNUMBER('Precision '!T417),J$3="Y"),'Precision '!T417,"")</f>
        <v/>
      </c>
      <c r="U415" s="204" t="str">
        <f>IF(AND(ISNUMBER('Precision '!U417),K$3="Y"),'Precision '!U417,"")</f>
        <v/>
      </c>
      <c r="V415" s="204" t="str">
        <f>IF(AND(ISNUMBER('Precision '!V417),L$3="Y"),'Precision '!V417,"")</f>
        <v/>
      </c>
      <c r="W415" s="204" t="str">
        <f>IF(AND(ISNUMBER('Precision '!W417),M$3="Y"),'Precision '!W417,"")</f>
        <v/>
      </c>
      <c r="X415" s="204" t="str">
        <f>IF(AND(ISNUMBER('Precision '!X417),N$3="Y"),'Precision '!X417,"")</f>
        <v/>
      </c>
      <c r="Y415" s="204" t="str">
        <f>IF(AND(ISNUMBER('Precision '!Y417),O$3="Y"),'Precision '!Y417,"")</f>
        <v/>
      </c>
      <c r="Z415" s="204" t="str">
        <f>IF(AND(ISNUMBER('Precision '!Z417),P$3="Y"),'Precision '!Z417,"")</f>
        <v/>
      </c>
      <c r="AA415" s="204"/>
      <c r="AB415" s="204"/>
      <c r="AC415" s="204"/>
      <c r="AD415" s="204"/>
      <c r="AE415" s="300">
        <v>379</v>
      </c>
      <c r="AF415" s="209" t="e">
        <f>IF(OR(ISBLANK('Precision '!C417),E$2="N"),NA(),'Precision '!C417)</f>
        <v>#N/A</v>
      </c>
      <c r="AG415" s="209" t="e">
        <f>IF(OR(ISBLANK('Precision '!D417),F$2="N"),NA(),'Precision '!D417)</f>
        <v>#N/A</v>
      </c>
      <c r="AH415" s="209" t="e">
        <f>IF(OR(ISBLANK('Precision '!E417),G$2="N"),NA(),'Precision '!E417)</f>
        <v>#N/A</v>
      </c>
      <c r="AI415" s="209" t="e">
        <f>IF(OR(ISBLANK('Precision '!F417),H$2="N"),NA(),'Precision '!F417)</f>
        <v>#N/A</v>
      </c>
      <c r="AJ415" s="209" t="e">
        <f>IF(OR(ISBLANK('Precision '!G417),I$2="N"),NA(),'Precision '!G417)</f>
        <v>#N/A</v>
      </c>
      <c r="AK415" s="209" t="e">
        <f>IF(OR(ISBLANK('Precision '!H417),J$2="N"),NA(),'Precision '!H417)</f>
        <v>#N/A</v>
      </c>
      <c r="AL415" s="209" t="e">
        <f>IF(OR(ISBLANK('Precision '!I417),K$2="N"),NA(),'Precision '!I417)</f>
        <v>#N/A</v>
      </c>
      <c r="AM415" s="209" t="e">
        <f>IF(OR(ISBLANK('Precision '!J417),L$2="N"),NA(),'Precision '!J417)</f>
        <v>#N/A</v>
      </c>
      <c r="AN415" s="209" t="e">
        <f>IF(OR(ISBLANK('Precision '!K417),M$2="N"),NA(),'Precision '!K417)</f>
        <v>#N/A</v>
      </c>
      <c r="AO415" s="209" t="e">
        <f>IF(OR(ISBLANK('Precision '!L417),N$2="N"),NA(),'Precision '!L417)</f>
        <v>#N/A</v>
      </c>
      <c r="AP415" s="209" t="e">
        <f>IF(OR(ISBLANK('Precision '!M417),O$2="N"),NA(),'Precision '!M417)</f>
        <v>#N/A</v>
      </c>
      <c r="AQ415" s="209" t="e">
        <f>IF(OR(ISBLANK('Precision '!N417),P$2="N"),NA(),'Precision '!N417)</f>
        <v>#N/A</v>
      </c>
      <c r="AR415" s="209" t="e">
        <f>IF(OR(ISBLANK('Precision '!O417),E$3="N"),NA(),'Precision '!O417)</f>
        <v>#N/A</v>
      </c>
      <c r="AS415" s="209" t="e">
        <f>IF(OR(ISBLANK('Precision '!P417),F$3="N"),NA(),'Precision '!P417)</f>
        <v>#N/A</v>
      </c>
      <c r="AT415" s="209" t="e">
        <f>IF(OR(ISBLANK('Precision '!Q417),G$3="N"),NA(),'Precision '!Q417)</f>
        <v>#N/A</v>
      </c>
      <c r="AU415" s="209" t="e">
        <f>IF(OR(ISBLANK('Precision '!R417),H$3="N"),NA(),'Precision '!R417)</f>
        <v>#N/A</v>
      </c>
      <c r="AV415" s="209" t="e">
        <f>IF(OR(ISBLANK('Precision '!S417),I$3="N"),NA(),'Precision '!S417)</f>
        <v>#N/A</v>
      </c>
      <c r="AW415" s="209" t="e">
        <f>IF(OR(ISBLANK('Precision '!T417),J$3="N"),NA(),'Precision '!T417)</f>
        <v>#N/A</v>
      </c>
      <c r="AX415" s="209" t="e">
        <f>IF(OR(ISBLANK('Precision '!U417),K$3="N"),NA(),'Precision '!U417)</f>
        <v>#N/A</v>
      </c>
      <c r="AY415" s="209" t="e">
        <f>IF(OR(ISBLANK('Precision '!V417),L$3="N"),NA(),'Precision '!V417)</f>
        <v>#N/A</v>
      </c>
      <c r="AZ415" s="209" t="e">
        <f>IF(OR(ISBLANK('Precision '!W417),M$3="N"),NA(),'Precision '!W417)</f>
        <v>#N/A</v>
      </c>
      <c r="BA415" s="209" t="e">
        <f>IF(OR(ISBLANK('Precision '!X417),N$3="N"),NA(),'Precision '!X417)</f>
        <v>#N/A</v>
      </c>
      <c r="BB415" s="209" t="e">
        <f>IF(OR(ISBLANK('Precision '!Y417),O$3="N"),NA(),'Precision '!Y417)</f>
        <v>#N/A</v>
      </c>
      <c r="BC415" s="209" t="e">
        <f>IF(OR(ISBLANK('Precision '!Z417),P$3="N"),NA(),'Precision '!Z417)</f>
        <v>#N/A</v>
      </c>
      <c r="BD415" s="204"/>
      <c r="BE415" s="204"/>
      <c r="BF415" s="204"/>
      <c r="BG415" s="204"/>
      <c r="BH415" s="204"/>
    </row>
    <row r="416" spans="1:60" x14ac:dyDescent="0.2">
      <c r="A416" s="204"/>
      <c r="B416" s="204"/>
      <c r="C416" s="204" t="str">
        <f>IF(AND(ISNUMBER('Precision '!C418),E$2="Y"),'Precision '!C418,"")</f>
        <v/>
      </c>
      <c r="D416" s="204" t="str">
        <f>IF(AND(ISNUMBER('Precision '!D418),F$2="Y"),'Precision '!D418,"")</f>
        <v/>
      </c>
      <c r="E416" s="204" t="str">
        <f>IF(AND(ISNUMBER('Precision '!E418),G$2="Y"),'Precision '!E418,"")</f>
        <v/>
      </c>
      <c r="F416" s="204" t="str">
        <f>IF(AND(ISNUMBER('Precision '!F418),H$2="Y"),'Precision '!F418,"")</f>
        <v/>
      </c>
      <c r="G416" s="204" t="str">
        <f>IF(AND(ISNUMBER('Precision '!G418),I$2="Y"),'Precision '!G418,"")</f>
        <v/>
      </c>
      <c r="H416" s="204" t="str">
        <f>IF(AND(ISNUMBER('Precision '!H418),J$2="Y"),'Precision '!H418,"")</f>
        <v/>
      </c>
      <c r="I416" s="204" t="str">
        <f>IF(AND(ISNUMBER('Precision '!I418),K$2="Y"),'Precision '!I418,"")</f>
        <v/>
      </c>
      <c r="J416" s="204" t="str">
        <f>IF(AND(ISNUMBER('Precision '!J418),L$2="Y"),'Precision '!J418,"")</f>
        <v/>
      </c>
      <c r="K416" s="204" t="str">
        <f>IF(AND(ISNUMBER('Precision '!K418),M$2="Y"),'Precision '!K418,"")</f>
        <v/>
      </c>
      <c r="L416" s="204" t="str">
        <f>IF(AND(ISNUMBER('Precision '!L418),N$2="Y"),'Precision '!L418,"")</f>
        <v/>
      </c>
      <c r="M416" s="204" t="str">
        <f>IF(AND(ISNUMBER('Precision '!M418),O$2="Y"),'Precision '!M418,"")</f>
        <v/>
      </c>
      <c r="N416" s="204" t="str">
        <f>IF(AND(ISNUMBER('Precision '!N418),P$2="Y"),'Precision '!N418,"")</f>
        <v/>
      </c>
      <c r="O416" s="204" t="str">
        <f>IF(AND(ISNUMBER('Precision '!O418),E$3="Y"),'Precision '!O418,"")</f>
        <v/>
      </c>
      <c r="P416" s="204" t="str">
        <f>IF(AND(ISNUMBER('Precision '!P418),F$3="Y"),'Precision '!P418,"")</f>
        <v/>
      </c>
      <c r="Q416" s="204" t="str">
        <f>IF(AND(ISNUMBER('Precision '!Q418),G$3="Y"),'Precision '!Q418,"")</f>
        <v/>
      </c>
      <c r="R416" s="204" t="str">
        <f>IF(AND(ISNUMBER('Precision '!R418),H$3="Y"),'Precision '!R418,"")</f>
        <v/>
      </c>
      <c r="S416" s="204" t="str">
        <f>IF(AND(ISNUMBER('Precision '!S418),I$3="Y"),'Precision '!S418,"")</f>
        <v/>
      </c>
      <c r="T416" s="204" t="str">
        <f>IF(AND(ISNUMBER('Precision '!T418),J$3="Y"),'Precision '!T418,"")</f>
        <v/>
      </c>
      <c r="U416" s="204" t="str">
        <f>IF(AND(ISNUMBER('Precision '!U418),K$3="Y"),'Precision '!U418,"")</f>
        <v/>
      </c>
      <c r="V416" s="204" t="str">
        <f>IF(AND(ISNUMBER('Precision '!V418),L$3="Y"),'Precision '!V418,"")</f>
        <v/>
      </c>
      <c r="W416" s="204" t="str">
        <f>IF(AND(ISNUMBER('Precision '!W418),M$3="Y"),'Precision '!W418,"")</f>
        <v/>
      </c>
      <c r="X416" s="204" t="str">
        <f>IF(AND(ISNUMBER('Precision '!X418),N$3="Y"),'Precision '!X418,"")</f>
        <v/>
      </c>
      <c r="Y416" s="204" t="str">
        <f>IF(AND(ISNUMBER('Precision '!Y418),O$3="Y"),'Precision '!Y418,"")</f>
        <v/>
      </c>
      <c r="Z416" s="204" t="str">
        <f>IF(AND(ISNUMBER('Precision '!Z418),P$3="Y"),'Precision '!Z418,"")</f>
        <v/>
      </c>
      <c r="AA416" s="204"/>
      <c r="AB416" s="204"/>
      <c r="AC416" s="204"/>
      <c r="AD416" s="204"/>
      <c r="AE416" s="300">
        <v>380</v>
      </c>
      <c r="AF416" s="209" t="e">
        <f>IF(OR(ISBLANK('Precision '!C418),E$2="N"),NA(),'Precision '!C418)</f>
        <v>#N/A</v>
      </c>
      <c r="AG416" s="209" t="e">
        <f>IF(OR(ISBLANK('Precision '!D418),F$2="N"),NA(),'Precision '!D418)</f>
        <v>#N/A</v>
      </c>
      <c r="AH416" s="209" t="e">
        <f>IF(OR(ISBLANK('Precision '!E418),G$2="N"),NA(),'Precision '!E418)</f>
        <v>#N/A</v>
      </c>
      <c r="AI416" s="209" t="e">
        <f>IF(OR(ISBLANK('Precision '!F418),H$2="N"),NA(),'Precision '!F418)</f>
        <v>#N/A</v>
      </c>
      <c r="AJ416" s="209" t="e">
        <f>IF(OR(ISBLANK('Precision '!G418),I$2="N"),NA(),'Precision '!G418)</f>
        <v>#N/A</v>
      </c>
      <c r="AK416" s="209" t="e">
        <f>IF(OR(ISBLANK('Precision '!H418),J$2="N"),NA(),'Precision '!H418)</f>
        <v>#N/A</v>
      </c>
      <c r="AL416" s="209" t="e">
        <f>IF(OR(ISBLANK('Precision '!I418),K$2="N"),NA(),'Precision '!I418)</f>
        <v>#N/A</v>
      </c>
      <c r="AM416" s="209" t="e">
        <f>IF(OR(ISBLANK('Precision '!J418),L$2="N"),NA(),'Precision '!J418)</f>
        <v>#N/A</v>
      </c>
      <c r="AN416" s="209" t="e">
        <f>IF(OR(ISBLANK('Precision '!K418),M$2="N"),NA(),'Precision '!K418)</f>
        <v>#N/A</v>
      </c>
      <c r="AO416" s="209" t="e">
        <f>IF(OR(ISBLANK('Precision '!L418),N$2="N"),NA(),'Precision '!L418)</f>
        <v>#N/A</v>
      </c>
      <c r="AP416" s="209" t="e">
        <f>IF(OR(ISBLANK('Precision '!M418),O$2="N"),NA(),'Precision '!M418)</f>
        <v>#N/A</v>
      </c>
      <c r="AQ416" s="209" t="e">
        <f>IF(OR(ISBLANK('Precision '!N418),P$2="N"),NA(),'Precision '!N418)</f>
        <v>#N/A</v>
      </c>
      <c r="AR416" s="209" t="e">
        <f>IF(OR(ISBLANK('Precision '!O418),E$3="N"),NA(),'Precision '!O418)</f>
        <v>#N/A</v>
      </c>
      <c r="AS416" s="209" t="e">
        <f>IF(OR(ISBLANK('Precision '!P418),F$3="N"),NA(),'Precision '!P418)</f>
        <v>#N/A</v>
      </c>
      <c r="AT416" s="209" t="e">
        <f>IF(OR(ISBLANK('Precision '!Q418),G$3="N"),NA(),'Precision '!Q418)</f>
        <v>#N/A</v>
      </c>
      <c r="AU416" s="209" t="e">
        <f>IF(OR(ISBLANK('Precision '!R418),H$3="N"),NA(),'Precision '!R418)</f>
        <v>#N/A</v>
      </c>
      <c r="AV416" s="209" t="e">
        <f>IF(OR(ISBLANK('Precision '!S418),I$3="N"),NA(),'Precision '!S418)</f>
        <v>#N/A</v>
      </c>
      <c r="AW416" s="209" t="e">
        <f>IF(OR(ISBLANK('Precision '!T418),J$3="N"),NA(),'Precision '!T418)</f>
        <v>#N/A</v>
      </c>
      <c r="AX416" s="209" t="e">
        <f>IF(OR(ISBLANK('Precision '!U418),K$3="N"),NA(),'Precision '!U418)</f>
        <v>#N/A</v>
      </c>
      <c r="AY416" s="209" t="e">
        <f>IF(OR(ISBLANK('Precision '!V418),L$3="N"),NA(),'Precision '!V418)</f>
        <v>#N/A</v>
      </c>
      <c r="AZ416" s="209" t="e">
        <f>IF(OR(ISBLANK('Precision '!W418),M$3="N"),NA(),'Precision '!W418)</f>
        <v>#N/A</v>
      </c>
      <c r="BA416" s="209" t="e">
        <f>IF(OR(ISBLANK('Precision '!X418),N$3="N"),NA(),'Precision '!X418)</f>
        <v>#N/A</v>
      </c>
      <c r="BB416" s="209" t="e">
        <f>IF(OR(ISBLANK('Precision '!Y418),O$3="N"),NA(),'Precision '!Y418)</f>
        <v>#N/A</v>
      </c>
      <c r="BC416" s="209" t="e">
        <f>IF(OR(ISBLANK('Precision '!Z418),P$3="N"),NA(),'Precision '!Z418)</f>
        <v>#N/A</v>
      </c>
      <c r="BD416" s="204"/>
      <c r="BE416" s="204"/>
      <c r="BF416" s="204"/>
      <c r="BG416" s="204"/>
      <c r="BH416" s="204"/>
    </row>
    <row r="417" spans="1:60" x14ac:dyDescent="0.2">
      <c r="A417" s="204"/>
      <c r="B417" s="204"/>
      <c r="C417" s="204" t="str">
        <f>IF(AND(ISNUMBER('Precision '!C419),E$2="Y"),'Precision '!C419,"")</f>
        <v/>
      </c>
      <c r="D417" s="204" t="str">
        <f>IF(AND(ISNUMBER('Precision '!D419),F$2="Y"),'Precision '!D419,"")</f>
        <v/>
      </c>
      <c r="E417" s="204" t="str">
        <f>IF(AND(ISNUMBER('Precision '!E419),G$2="Y"),'Precision '!E419,"")</f>
        <v/>
      </c>
      <c r="F417" s="204" t="str">
        <f>IF(AND(ISNUMBER('Precision '!F419),H$2="Y"),'Precision '!F419,"")</f>
        <v/>
      </c>
      <c r="G417" s="204" t="str">
        <f>IF(AND(ISNUMBER('Precision '!G419),I$2="Y"),'Precision '!G419,"")</f>
        <v/>
      </c>
      <c r="H417" s="204" t="str">
        <f>IF(AND(ISNUMBER('Precision '!H419),J$2="Y"),'Precision '!H419,"")</f>
        <v/>
      </c>
      <c r="I417" s="204" t="str">
        <f>IF(AND(ISNUMBER('Precision '!I419),K$2="Y"),'Precision '!I419,"")</f>
        <v/>
      </c>
      <c r="J417" s="204" t="str">
        <f>IF(AND(ISNUMBER('Precision '!J419),L$2="Y"),'Precision '!J419,"")</f>
        <v/>
      </c>
      <c r="K417" s="204" t="str">
        <f>IF(AND(ISNUMBER('Precision '!K419),M$2="Y"),'Precision '!K419,"")</f>
        <v/>
      </c>
      <c r="L417" s="204" t="str">
        <f>IF(AND(ISNUMBER('Precision '!L419),N$2="Y"),'Precision '!L419,"")</f>
        <v/>
      </c>
      <c r="M417" s="204" t="str">
        <f>IF(AND(ISNUMBER('Precision '!M419),O$2="Y"),'Precision '!M419,"")</f>
        <v/>
      </c>
      <c r="N417" s="204" t="str">
        <f>IF(AND(ISNUMBER('Precision '!N419),P$2="Y"),'Precision '!N419,"")</f>
        <v/>
      </c>
      <c r="O417" s="204" t="str">
        <f>IF(AND(ISNUMBER('Precision '!O419),E$3="Y"),'Precision '!O419,"")</f>
        <v/>
      </c>
      <c r="P417" s="204" t="str">
        <f>IF(AND(ISNUMBER('Precision '!P419),F$3="Y"),'Precision '!P419,"")</f>
        <v/>
      </c>
      <c r="Q417" s="204" t="str">
        <f>IF(AND(ISNUMBER('Precision '!Q419),G$3="Y"),'Precision '!Q419,"")</f>
        <v/>
      </c>
      <c r="R417" s="204" t="str">
        <f>IF(AND(ISNUMBER('Precision '!R419),H$3="Y"),'Precision '!R419,"")</f>
        <v/>
      </c>
      <c r="S417" s="204" t="str">
        <f>IF(AND(ISNUMBER('Precision '!S419),I$3="Y"),'Precision '!S419,"")</f>
        <v/>
      </c>
      <c r="T417" s="204" t="str">
        <f>IF(AND(ISNUMBER('Precision '!T419),J$3="Y"),'Precision '!T419,"")</f>
        <v/>
      </c>
      <c r="U417" s="204" t="str">
        <f>IF(AND(ISNUMBER('Precision '!U419),K$3="Y"),'Precision '!U419,"")</f>
        <v/>
      </c>
      <c r="V417" s="204" t="str">
        <f>IF(AND(ISNUMBER('Precision '!V419),L$3="Y"),'Precision '!V419,"")</f>
        <v/>
      </c>
      <c r="W417" s="204" t="str">
        <f>IF(AND(ISNUMBER('Precision '!W419),M$3="Y"),'Precision '!W419,"")</f>
        <v/>
      </c>
      <c r="X417" s="204" t="str">
        <f>IF(AND(ISNUMBER('Precision '!X419),N$3="Y"),'Precision '!X419,"")</f>
        <v/>
      </c>
      <c r="Y417" s="204" t="str">
        <f>IF(AND(ISNUMBER('Precision '!Y419),O$3="Y"),'Precision '!Y419,"")</f>
        <v/>
      </c>
      <c r="Z417" s="204" t="str">
        <f>IF(AND(ISNUMBER('Precision '!Z419),P$3="Y"),'Precision '!Z419,"")</f>
        <v/>
      </c>
      <c r="AA417" s="204"/>
      <c r="AB417" s="204"/>
      <c r="AC417" s="204"/>
      <c r="AD417" s="204"/>
      <c r="AE417" s="300">
        <v>381</v>
      </c>
      <c r="AF417" s="209" t="e">
        <f>IF(OR(ISBLANK('Precision '!C419),E$2="N"),NA(),'Precision '!C419)</f>
        <v>#N/A</v>
      </c>
      <c r="AG417" s="209" t="e">
        <f>IF(OR(ISBLANK('Precision '!D419),F$2="N"),NA(),'Precision '!D419)</f>
        <v>#N/A</v>
      </c>
      <c r="AH417" s="209" t="e">
        <f>IF(OR(ISBLANK('Precision '!E419),G$2="N"),NA(),'Precision '!E419)</f>
        <v>#N/A</v>
      </c>
      <c r="AI417" s="209" t="e">
        <f>IF(OR(ISBLANK('Precision '!F419),H$2="N"),NA(),'Precision '!F419)</f>
        <v>#N/A</v>
      </c>
      <c r="AJ417" s="209" t="e">
        <f>IF(OR(ISBLANK('Precision '!G419),I$2="N"),NA(),'Precision '!G419)</f>
        <v>#N/A</v>
      </c>
      <c r="AK417" s="209" t="e">
        <f>IF(OR(ISBLANK('Precision '!H419),J$2="N"),NA(),'Precision '!H419)</f>
        <v>#N/A</v>
      </c>
      <c r="AL417" s="209" t="e">
        <f>IF(OR(ISBLANK('Precision '!I419),K$2="N"),NA(),'Precision '!I419)</f>
        <v>#N/A</v>
      </c>
      <c r="AM417" s="209" t="e">
        <f>IF(OR(ISBLANK('Precision '!J419),L$2="N"),NA(),'Precision '!J419)</f>
        <v>#N/A</v>
      </c>
      <c r="AN417" s="209" t="e">
        <f>IF(OR(ISBLANK('Precision '!K419),M$2="N"),NA(),'Precision '!K419)</f>
        <v>#N/A</v>
      </c>
      <c r="AO417" s="209" t="e">
        <f>IF(OR(ISBLANK('Precision '!L419),N$2="N"),NA(),'Precision '!L419)</f>
        <v>#N/A</v>
      </c>
      <c r="AP417" s="209" t="e">
        <f>IF(OR(ISBLANK('Precision '!M419),O$2="N"),NA(),'Precision '!M419)</f>
        <v>#N/A</v>
      </c>
      <c r="AQ417" s="209" t="e">
        <f>IF(OR(ISBLANK('Precision '!N419),P$2="N"),NA(),'Precision '!N419)</f>
        <v>#N/A</v>
      </c>
      <c r="AR417" s="209" t="e">
        <f>IF(OR(ISBLANK('Precision '!O419),E$3="N"),NA(),'Precision '!O419)</f>
        <v>#N/A</v>
      </c>
      <c r="AS417" s="209" t="e">
        <f>IF(OR(ISBLANK('Precision '!P419),F$3="N"),NA(),'Precision '!P419)</f>
        <v>#N/A</v>
      </c>
      <c r="AT417" s="209" t="e">
        <f>IF(OR(ISBLANK('Precision '!Q419),G$3="N"),NA(),'Precision '!Q419)</f>
        <v>#N/A</v>
      </c>
      <c r="AU417" s="209" t="e">
        <f>IF(OR(ISBLANK('Precision '!R419),H$3="N"),NA(),'Precision '!R419)</f>
        <v>#N/A</v>
      </c>
      <c r="AV417" s="209" t="e">
        <f>IF(OR(ISBLANK('Precision '!S419),I$3="N"),NA(),'Precision '!S419)</f>
        <v>#N/A</v>
      </c>
      <c r="AW417" s="209" t="e">
        <f>IF(OR(ISBLANK('Precision '!T419),J$3="N"),NA(),'Precision '!T419)</f>
        <v>#N/A</v>
      </c>
      <c r="AX417" s="209" t="e">
        <f>IF(OR(ISBLANK('Precision '!U419),K$3="N"),NA(),'Precision '!U419)</f>
        <v>#N/A</v>
      </c>
      <c r="AY417" s="209" t="e">
        <f>IF(OR(ISBLANK('Precision '!V419),L$3="N"),NA(),'Precision '!V419)</f>
        <v>#N/A</v>
      </c>
      <c r="AZ417" s="209" t="e">
        <f>IF(OR(ISBLANK('Precision '!W419),M$3="N"),NA(),'Precision '!W419)</f>
        <v>#N/A</v>
      </c>
      <c r="BA417" s="209" t="e">
        <f>IF(OR(ISBLANK('Precision '!X419),N$3="N"),NA(),'Precision '!X419)</f>
        <v>#N/A</v>
      </c>
      <c r="BB417" s="209" t="e">
        <f>IF(OR(ISBLANK('Precision '!Y419),O$3="N"),NA(),'Precision '!Y419)</f>
        <v>#N/A</v>
      </c>
      <c r="BC417" s="209" t="e">
        <f>IF(OR(ISBLANK('Precision '!Z419),P$3="N"),NA(),'Precision '!Z419)</f>
        <v>#N/A</v>
      </c>
      <c r="BD417" s="204"/>
      <c r="BE417" s="204"/>
      <c r="BF417" s="204"/>
      <c r="BG417" s="204"/>
      <c r="BH417" s="204"/>
    </row>
    <row r="418" spans="1:60" x14ac:dyDescent="0.2">
      <c r="A418" s="204"/>
      <c r="B418" s="204"/>
      <c r="C418" s="204" t="str">
        <f>IF(AND(ISNUMBER('Precision '!C420),E$2="Y"),'Precision '!C420,"")</f>
        <v/>
      </c>
      <c r="D418" s="204" t="str">
        <f>IF(AND(ISNUMBER('Precision '!D420),F$2="Y"),'Precision '!D420,"")</f>
        <v/>
      </c>
      <c r="E418" s="204" t="str">
        <f>IF(AND(ISNUMBER('Precision '!E420),G$2="Y"),'Precision '!E420,"")</f>
        <v/>
      </c>
      <c r="F418" s="204" t="str">
        <f>IF(AND(ISNUMBER('Precision '!F420),H$2="Y"),'Precision '!F420,"")</f>
        <v/>
      </c>
      <c r="G418" s="204" t="str">
        <f>IF(AND(ISNUMBER('Precision '!G420),I$2="Y"),'Precision '!G420,"")</f>
        <v/>
      </c>
      <c r="H418" s="204" t="str">
        <f>IF(AND(ISNUMBER('Precision '!H420),J$2="Y"),'Precision '!H420,"")</f>
        <v/>
      </c>
      <c r="I418" s="204" t="str">
        <f>IF(AND(ISNUMBER('Precision '!I420),K$2="Y"),'Precision '!I420,"")</f>
        <v/>
      </c>
      <c r="J418" s="204" t="str">
        <f>IF(AND(ISNUMBER('Precision '!J420),L$2="Y"),'Precision '!J420,"")</f>
        <v/>
      </c>
      <c r="K418" s="204" t="str">
        <f>IF(AND(ISNUMBER('Precision '!K420),M$2="Y"),'Precision '!K420,"")</f>
        <v/>
      </c>
      <c r="L418" s="204" t="str">
        <f>IF(AND(ISNUMBER('Precision '!L420),N$2="Y"),'Precision '!L420,"")</f>
        <v/>
      </c>
      <c r="M418" s="204" t="str">
        <f>IF(AND(ISNUMBER('Precision '!M420),O$2="Y"),'Precision '!M420,"")</f>
        <v/>
      </c>
      <c r="N418" s="204" t="str">
        <f>IF(AND(ISNUMBER('Precision '!N420),P$2="Y"),'Precision '!N420,"")</f>
        <v/>
      </c>
      <c r="O418" s="204" t="str">
        <f>IF(AND(ISNUMBER('Precision '!O420),E$3="Y"),'Precision '!O420,"")</f>
        <v/>
      </c>
      <c r="P418" s="204" t="str">
        <f>IF(AND(ISNUMBER('Precision '!P420),F$3="Y"),'Precision '!P420,"")</f>
        <v/>
      </c>
      <c r="Q418" s="204" t="str">
        <f>IF(AND(ISNUMBER('Precision '!Q420),G$3="Y"),'Precision '!Q420,"")</f>
        <v/>
      </c>
      <c r="R418" s="204" t="str">
        <f>IF(AND(ISNUMBER('Precision '!R420),H$3="Y"),'Precision '!R420,"")</f>
        <v/>
      </c>
      <c r="S418" s="204" t="str">
        <f>IF(AND(ISNUMBER('Precision '!S420),I$3="Y"),'Precision '!S420,"")</f>
        <v/>
      </c>
      <c r="T418" s="204" t="str">
        <f>IF(AND(ISNUMBER('Precision '!T420),J$3="Y"),'Precision '!T420,"")</f>
        <v/>
      </c>
      <c r="U418" s="204" t="str">
        <f>IF(AND(ISNUMBER('Precision '!U420),K$3="Y"),'Precision '!U420,"")</f>
        <v/>
      </c>
      <c r="V418" s="204" t="str">
        <f>IF(AND(ISNUMBER('Precision '!V420),L$3="Y"),'Precision '!V420,"")</f>
        <v/>
      </c>
      <c r="W418" s="204" t="str">
        <f>IF(AND(ISNUMBER('Precision '!W420),M$3="Y"),'Precision '!W420,"")</f>
        <v/>
      </c>
      <c r="X418" s="204" t="str">
        <f>IF(AND(ISNUMBER('Precision '!X420),N$3="Y"),'Precision '!X420,"")</f>
        <v/>
      </c>
      <c r="Y418" s="204" t="str">
        <f>IF(AND(ISNUMBER('Precision '!Y420),O$3="Y"),'Precision '!Y420,"")</f>
        <v/>
      </c>
      <c r="Z418" s="204" t="str">
        <f>IF(AND(ISNUMBER('Precision '!Z420),P$3="Y"),'Precision '!Z420,"")</f>
        <v/>
      </c>
      <c r="AA418" s="204"/>
      <c r="AB418" s="204"/>
      <c r="AC418" s="204"/>
      <c r="AD418" s="204"/>
      <c r="AE418" s="300">
        <v>382</v>
      </c>
      <c r="AF418" s="209" t="e">
        <f>IF(OR(ISBLANK('Precision '!C420),E$2="N"),NA(),'Precision '!C420)</f>
        <v>#N/A</v>
      </c>
      <c r="AG418" s="209" t="e">
        <f>IF(OR(ISBLANK('Precision '!D420),F$2="N"),NA(),'Precision '!D420)</f>
        <v>#N/A</v>
      </c>
      <c r="AH418" s="209" t="e">
        <f>IF(OR(ISBLANK('Precision '!E420),G$2="N"),NA(),'Precision '!E420)</f>
        <v>#N/A</v>
      </c>
      <c r="AI418" s="209" t="e">
        <f>IF(OR(ISBLANK('Precision '!F420),H$2="N"),NA(),'Precision '!F420)</f>
        <v>#N/A</v>
      </c>
      <c r="AJ418" s="209" t="e">
        <f>IF(OR(ISBLANK('Precision '!G420),I$2="N"),NA(),'Precision '!G420)</f>
        <v>#N/A</v>
      </c>
      <c r="AK418" s="209" t="e">
        <f>IF(OR(ISBLANK('Precision '!H420),J$2="N"),NA(),'Precision '!H420)</f>
        <v>#N/A</v>
      </c>
      <c r="AL418" s="209" t="e">
        <f>IF(OR(ISBLANK('Precision '!I420),K$2="N"),NA(),'Precision '!I420)</f>
        <v>#N/A</v>
      </c>
      <c r="AM418" s="209" t="e">
        <f>IF(OR(ISBLANK('Precision '!J420),L$2="N"),NA(),'Precision '!J420)</f>
        <v>#N/A</v>
      </c>
      <c r="AN418" s="209" t="e">
        <f>IF(OR(ISBLANK('Precision '!K420),M$2="N"),NA(),'Precision '!K420)</f>
        <v>#N/A</v>
      </c>
      <c r="AO418" s="209" t="e">
        <f>IF(OR(ISBLANK('Precision '!L420),N$2="N"),NA(),'Precision '!L420)</f>
        <v>#N/A</v>
      </c>
      <c r="AP418" s="209" t="e">
        <f>IF(OR(ISBLANK('Precision '!M420),O$2="N"),NA(),'Precision '!M420)</f>
        <v>#N/A</v>
      </c>
      <c r="AQ418" s="209" t="e">
        <f>IF(OR(ISBLANK('Precision '!N420),P$2="N"),NA(),'Precision '!N420)</f>
        <v>#N/A</v>
      </c>
      <c r="AR418" s="209" t="e">
        <f>IF(OR(ISBLANK('Precision '!O420),E$3="N"),NA(),'Precision '!O420)</f>
        <v>#N/A</v>
      </c>
      <c r="AS418" s="209" t="e">
        <f>IF(OR(ISBLANK('Precision '!P420),F$3="N"),NA(),'Precision '!P420)</f>
        <v>#N/A</v>
      </c>
      <c r="AT418" s="209" t="e">
        <f>IF(OR(ISBLANK('Precision '!Q420),G$3="N"),NA(),'Precision '!Q420)</f>
        <v>#N/A</v>
      </c>
      <c r="AU418" s="209" t="e">
        <f>IF(OR(ISBLANK('Precision '!R420),H$3="N"),NA(),'Precision '!R420)</f>
        <v>#N/A</v>
      </c>
      <c r="AV418" s="209" t="e">
        <f>IF(OR(ISBLANK('Precision '!S420),I$3="N"),NA(),'Precision '!S420)</f>
        <v>#N/A</v>
      </c>
      <c r="AW418" s="209" t="e">
        <f>IF(OR(ISBLANK('Precision '!T420),J$3="N"),NA(),'Precision '!T420)</f>
        <v>#N/A</v>
      </c>
      <c r="AX418" s="209" t="e">
        <f>IF(OR(ISBLANK('Precision '!U420),K$3="N"),NA(),'Precision '!U420)</f>
        <v>#N/A</v>
      </c>
      <c r="AY418" s="209" t="e">
        <f>IF(OR(ISBLANK('Precision '!V420),L$3="N"),NA(),'Precision '!V420)</f>
        <v>#N/A</v>
      </c>
      <c r="AZ418" s="209" t="e">
        <f>IF(OR(ISBLANK('Precision '!W420),M$3="N"),NA(),'Precision '!W420)</f>
        <v>#N/A</v>
      </c>
      <c r="BA418" s="209" t="e">
        <f>IF(OR(ISBLANK('Precision '!X420),N$3="N"),NA(),'Precision '!X420)</f>
        <v>#N/A</v>
      </c>
      <c r="BB418" s="209" t="e">
        <f>IF(OR(ISBLANK('Precision '!Y420),O$3="N"),NA(),'Precision '!Y420)</f>
        <v>#N/A</v>
      </c>
      <c r="BC418" s="209" t="e">
        <f>IF(OR(ISBLANK('Precision '!Z420),P$3="N"),NA(),'Precision '!Z420)</f>
        <v>#N/A</v>
      </c>
      <c r="BD418" s="204"/>
      <c r="BE418" s="204"/>
      <c r="BF418" s="204"/>
      <c r="BG418" s="204"/>
      <c r="BH418" s="204"/>
    </row>
    <row r="419" spans="1:60" x14ac:dyDescent="0.2">
      <c r="A419" s="204"/>
      <c r="B419" s="204"/>
      <c r="C419" s="204" t="str">
        <f>IF(AND(ISNUMBER('Precision '!C421),E$2="Y"),'Precision '!C421,"")</f>
        <v/>
      </c>
      <c r="D419" s="204" t="str">
        <f>IF(AND(ISNUMBER('Precision '!D421),F$2="Y"),'Precision '!D421,"")</f>
        <v/>
      </c>
      <c r="E419" s="204" t="str">
        <f>IF(AND(ISNUMBER('Precision '!E421),G$2="Y"),'Precision '!E421,"")</f>
        <v/>
      </c>
      <c r="F419" s="204" t="str">
        <f>IF(AND(ISNUMBER('Precision '!F421),H$2="Y"),'Precision '!F421,"")</f>
        <v/>
      </c>
      <c r="G419" s="204" t="str">
        <f>IF(AND(ISNUMBER('Precision '!G421),I$2="Y"),'Precision '!G421,"")</f>
        <v/>
      </c>
      <c r="H419" s="204" t="str">
        <f>IF(AND(ISNUMBER('Precision '!H421),J$2="Y"),'Precision '!H421,"")</f>
        <v/>
      </c>
      <c r="I419" s="204" t="str">
        <f>IF(AND(ISNUMBER('Precision '!I421),K$2="Y"),'Precision '!I421,"")</f>
        <v/>
      </c>
      <c r="J419" s="204" t="str">
        <f>IF(AND(ISNUMBER('Precision '!J421),L$2="Y"),'Precision '!J421,"")</f>
        <v/>
      </c>
      <c r="K419" s="204" t="str">
        <f>IF(AND(ISNUMBER('Precision '!K421),M$2="Y"),'Precision '!K421,"")</f>
        <v/>
      </c>
      <c r="L419" s="204" t="str">
        <f>IF(AND(ISNUMBER('Precision '!L421),N$2="Y"),'Precision '!L421,"")</f>
        <v/>
      </c>
      <c r="M419" s="204" t="str">
        <f>IF(AND(ISNUMBER('Precision '!M421),O$2="Y"),'Precision '!M421,"")</f>
        <v/>
      </c>
      <c r="N419" s="204" t="str">
        <f>IF(AND(ISNUMBER('Precision '!N421),P$2="Y"),'Precision '!N421,"")</f>
        <v/>
      </c>
      <c r="O419" s="204" t="str">
        <f>IF(AND(ISNUMBER('Precision '!O421),E$3="Y"),'Precision '!O421,"")</f>
        <v/>
      </c>
      <c r="P419" s="204" t="str">
        <f>IF(AND(ISNUMBER('Precision '!P421),F$3="Y"),'Precision '!P421,"")</f>
        <v/>
      </c>
      <c r="Q419" s="204" t="str">
        <f>IF(AND(ISNUMBER('Precision '!Q421),G$3="Y"),'Precision '!Q421,"")</f>
        <v/>
      </c>
      <c r="R419" s="204" t="str">
        <f>IF(AND(ISNUMBER('Precision '!R421),H$3="Y"),'Precision '!R421,"")</f>
        <v/>
      </c>
      <c r="S419" s="204" t="str">
        <f>IF(AND(ISNUMBER('Precision '!S421),I$3="Y"),'Precision '!S421,"")</f>
        <v/>
      </c>
      <c r="T419" s="204" t="str">
        <f>IF(AND(ISNUMBER('Precision '!T421),J$3="Y"),'Precision '!T421,"")</f>
        <v/>
      </c>
      <c r="U419" s="204" t="str">
        <f>IF(AND(ISNUMBER('Precision '!U421),K$3="Y"),'Precision '!U421,"")</f>
        <v/>
      </c>
      <c r="V419" s="204" t="str">
        <f>IF(AND(ISNUMBER('Precision '!V421),L$3="Y"),'Precision '!V421,"")</f>
        <v/>
      </c>
      <c r="W419" s="204" t="str">
        <f>IF(AND(ISNUMBER('Precision '!W421),M$3="Y"),'Precision '!W421,"")</f>
        <v/>
      </c>
      <c r="X419" s="204" t="str">
        <f>IF(AND(ISNUMBER('Precision '!X421),N$3="Y"),'Precision '!X421,"")</f>
        <v/>
      </c>
      <c r="Y419" s="204" t="str">
        <f>IF(AND(ISNUMBER('Precision '!Y421),O$3="Y"),'Precision '!Y421,"")</f>
        <v/>
      </c>
      <c r="Z419" s="204" t="str">
        <f>IF(AND(ISNUMBER('Precision '!Z421),P$3="Y"),'Precision '!Z421,"")</f>
        <v/>
      </c>
      <c r="AA419" s="204"/>
      <c r="AB419" s="204"/>
      <c r="AC419" s="204"/>
      <c r="AD419" s="204"/>
      <c r="AE419" s="300">
        <v>383</v>
      </c>
      <c r="AF419" s="209" t="e">
        <f>IF(OR(ISBLANK('Precision '!C421),E$2="N"),NA(),'Precision '!C421)</f>
        <v>#N/A</v>
      </c>
      <c r="AG419" s="209" t="e">
        <f>IF(OR(ISBLANK('Precision '!D421),F$2="N"),NA(),'Precision '!D421)</f>
        <v>#N/A</v>
      </c>
      <c r="AH419" s="209" t="e">
        <f>IF(OR(ISBLANK('Precision '!E421),G$2="N"),NA(),'Precision '!E421)</f>
        <v>#N/A</v>
      </c>
      <c r="AI419" s="209" t="e">
        <f>IF(OR(ISBLANK('Precision '!F421),H$2="N"),NA(),'Precision '!F421)</f>
        <v>#N/A</v>
      </c>
      <c r="AJ419" s="209" t="e">
        <f>IF(OR(ISBLANK('Precision '!G421),I$2="N"),NA(),'Precision '!G421)</f>
        <v>#N/A</v>
      </c>
      <c r="AK419" s="209" t="e">
        <f>IF(OR(ISBLANK('Precision '!H421),J$2="N"),NA(),'Precision '!H421)</f>
        <v>#N/A</v>
      </c>
      <c r="AL419" s="209" t="e">
        <f>IF(OR(ISBLANK('Precision '!I421),K$2="N"),NA(),'Precision '!I421)</f>
        <v>#N/A</v>
      </c>
      <c r="AM419" s="209" t="e">
        <f>IF(OR(ISBLANK('Precision '!J421),L$2="N"),NA(),'Precision '!J421)</f>
        <v>#N/A</v>
      </c>
      <c r="AN419" s="209" t="e">
        <f>IF(OR(ISBLANK('Precision '!K421),M$2="N"),NA(),'Precision '!K421)</f>
        <v>#N/A</v>
      </c>
      <c r="AO419" s="209" t="e">
        <f>IF(OR(ISBLANK('Precision '!L421),N$2="N"),NA(),'Precision '!L421)</f>
        <v>#N/A</v>
      </c>
      <c r="AP419" s="209" t="e">
        <f>IF(OR(ISBLANK('Precision '!M421),O$2="N"),NA(),'Precision '!M421)</f>
        <v>#N/A</v>
      </c>
      <c r="AQ419" s="209" t="e">
        <f>IF(OR(ISBLANK('Precision '!N421),P$2="N"),NA(),'Precision '!N421)</f>
        <v>#N/A</v>
      </c>
      <c r="AR419" s="209" t="e">
        <f>IF(OR(ISBLANK('Precision '!O421),E$3="N"),NA(),'Precision '!O421)</f>
        <v>#N/A</v>
      </c>
      <c r="AS419" s="209" t="e">
        <f>IF(OR(ISBLANK('Precision '!P421),F$3="N"),NA(),'Precision '!P421)</f>
        <v>#N/A</v>
      </c>
      <c r="AT419" s="209" t="e">
        <f>IF(OR(ISBLANK('Precision '!Q421),G$3="N"),NA(),'Precision '!Q421)</f>
        <v>#N/A</v>
      </c>
      <c r="AU419" s="209" t="e">
        <f>IF(OR(ISBLANK('Precision '!R421),H$3="N"),NA(),'Precision '!R421)</f>
        <v>#N/A</v>
      </c>
      <c r="AV419" s="209" t="e">
        <f>IF(OR(ISBLANK('Precision '!S421),I$3="N"),NA(),'Precision '!S421)</f>
        <v>#N/A</v>
      </c>
      <c r="AW419" s="209" t="e">
        <f>IF(OR(ISBLANK('Precision '!T421),J$3="N"),NA(),'Precision '!T421)</f>
        <v>#N/A</v>
      </c>
      <c r="AX419" s="209" t="e">
        <f>IF(OR(ISBLANK('Precision '!U421),K$3="N"),NA(),'Precision '!U421)</f>
        <v>#N/A</v>
      </c>
      <c r="AY419" s="209" t="e">
        <f>IF(OR(ISBLANK('Precision '!V421),L$3="N"),NA(),'Precision '!V421)</f>
        <v>#N/A</v>
      </c>
      <c r="AZ419" s="209" t="e">
        <f>IF(OR(ISBLANK('Precision '!W421),M$3="N"),NA(),'Precision '!W421)</f>
        <v>#N/A</v>
      </c>
      <c r="BA419" s="209" t="e">
        <f>IF(OR(ISBLANK('Precision '!X421),N$3="N"),NA(),'Precision '!X421)</f>
        <v>#N/A</v>
      </c>
      <c r="BB419" s="209" t="e">
        <f>IF(OR(ISBLANK('Precision '!Y421),O$3="N"),NA(),'Precision '!Y421)</f>
        <v>#N/A</v>
      </c>
      <c r="BC419" s="209" t="e">
        <f>IF(OR(ISBLANK('Precision '!Z421),P$3="N"),NA(),'Precision '!Z421)</f>
        <v>#N/A</v>
      </c>
      <c r="BD419" s="204"/>
      <c r="BE419" s="204"/>
      <c r="BF419" s="204"/>
      <c r="BG419" s="204"/>
      <c r="BH419" s="204"/>
    </row>
    <row r="420" spans="1:60" x14ac:dyDescent="0.2">
      <c r="A420" s="204"/>
      <c r="B420" s="204"/>
      <c r="C420" s="204" t="str">
        <f>IF(AND(ISNUMBER('Precision '!C422),E$2="Y"),'Precision '!C422,"")</f>
        <v/>
      </c>
      <c r="D420" s="204" t="str">
        <f>IF(AND(ISNUMBER('Precision '!D422),F$2="Y"),'Precision '!D422,"")</f>
        <v/>
      </c>
      <c r="E420" s="204" t="str">
        <f>IF(AND(ISNUMBER('Precision '!E422),G$2="Y"),'Precision '!E422,"")</f>
        <v/>
      </c>
      <c r="F420" s="204" t="str">
        <f>IF(AND(ISNUMBER('Precision '!F422),H$2="Y"),'Precision '!F422,"")</f>
        <v/>
      </c>
      <c r="G420" s="204" t="str">
        <f>IF(AND(ISNUMBER('Precision '!G422),I$2="Y"),'Precision '!G422,"")</f>
        <v/>
      </c>
      <c r="H420" s="204" t="str">
        <f>IF(AND(ISNUMBER('Precision '!H422),J$2="Y"),'Precision '!H422,"")</f>
        <v/>
      </c>
      <c r="I420" s="204" t="str">
        <f>IF(AND(ISNUMBER('Precision '!I422),K$2="Y"),'Precision '!I422,"")</f>
        <v/>
      </c>
      <c r="J420" s="204" t="str">
        <f>IF(AND(ISNUMBER('Precision '!J422),L$2="Y"),'Precision '!J422,"")</f>
        <v/>
      </c>
      <c r="K420" s="204" t="str">
        <f>IF(AND(ISNUMBER('Precision '!K422),M$2="Y"),'Precision '!K422,"")</f>
        <v/>
      </c>
      <c r="L420" s="204" t="str">
        <f>IF(AND(ISNUMBER('Precision '!L422),N$2="Y"),'Precision '!L422,"")</f>
        <v/>
      </c>
      <c r="M420" s="204" t="str">
        <f>IF(AND(ISNUMBER('Precision '!M422),O$2="Y"),'Precision '!M422,"")</f>
        <v/>
      </c>
      <c r="N420" s="204" t="str">
        <f>IF(AND(ISNUMBER('Precision '!N422),P$2="Y"),'Precision '!N422,"")</f>
        <v/>
      </c>
      <c r="O420" s="204" t="str">
        <f>IF(AND(ISNUMBER('Precision '!O422),E$3="Y"),'Precision '!O422,"")</f>
        <v/>
      </c>
      <c r="P420" s="204" t="str">
        <f>IF(AND(ISNUMBER('Precision '!P422),F$3="Y"),'Precision '!P422,"")</f>
        <v/>
      </c>
      <c r="Q420" s="204" t="str">
        <f>IF(AND(ISNUMBER('Precision '!Q422),G$3="Y"),'Precision '!Q422,"")</f>
        <v/>
      </c>
      <c r="R420" s="204" t="str">
        <f>IF(AND(ISNUMBER('Precision '!R422),H$3="Y"),'Precision '!R422,"")</f>
        <v/>
      </c>
      <c r="S420" s="204" t="str">
        <f>IF(AND(ISNUMBER('Precision '!S422),I$3="Y"),'Precision '!S422,"")</f>
        <v/>
      </c>
      <c r="T420" s="204" t="str">
        <f>IF(AND(ISNUMBER('Precision '!T422),J$3="Y"),'Precision '!T422,"")</f>
        <v/>
      </c>
      <c r="U420" s="204" t="str">
        <f>IF(AND(ISNUMBER('Precision '!U422),K$3="Y"),'Precision '!U422,"")</f>
        <v/>
      </c>
      <c r="V420" s="204" t="str">
        <f>IF(AND(ISNUMBER('Precision '!V422),L$3="Y"),'Precision '!V422,"")</f>
        <v/>
      </c>
      <c r="W420" s="204" t="str">
        <f>IF(AND(ISNUMBER('Precision '!W422),M$3="Y"),'Precision '!W422,"")</f>
        <v/>
      </c>
      <c r="X420" s="204" t="str">
        <f>IF(AND(ISNUMBER('Precision '!X422),N$3="Y"),'Precision '!X422,"")</f>
        <v/>
      </c>
      <c r="Y420" s="204" t="str">
        <f>IF(AND(ISNUMBER('Precision '!Y422),O$3="Y"),'Precision '!Y422,"")</f>
        <v/>
      </c>
      <c r="Z420" s="204" t="str">
        <f>IF(AND(ISNUMBER('Precision '!Z422),P$3="Y"),'Precision '!Z422,"")</f>
        <v/>
      </c>
      <c r="AA420" s="204"/>
      <c r="AB420" s="204"/>
      <c r="AC420" s="204"/>
      <c r="AD420" s="204"/>
      <c r="AE420" s="300">
        <v>384</v>
      </c>
      <c r="AF420" s="209" t="e">
        <f>IF(OR(ISBLANK('Precision '!C422),E$2="N"),NA(),'Precision '!C422)</f>
        <v>#N/A</v>
      </c>
      <c r="AG420" s="209" t="e">
        <f>IF(OR(ISBLANK('Precision '!D422),F$2="N"),NA(),'Precision '!D422)</f>
        <v>#N/A</v>
      </c>
      <c r="AH420" s="209" t="e">
        <f>IF(OR(ISBLANK('Precision '!E422),G$2="N"),NA(),'Precision '!E422)</f>
        <v>#N/A</v>
      </c>
      <c r="AI420" s="209" t="e">
        <f>IF(OR(ISBLANK('Precision '!F422),H$2="N"),NA(),'Precision '!F422)</f>
        <v>#N/A</v>
      </c>
      <c r="AJ420" s="209" t="e">
        <f>IF(OR(ISBLANK('Precision '!G422),I$2="N"),NA(),'Precision '!G422)</f>
        <v>#N/A</v>
      </c>
      <c r="AK420" s="209" t="e">
        <f>IF(OR(ISBLANK('Precision '!H422),J$2="N"),NA(),'Precision '!H422)</f>
        <v>#N/A</v>
      </c>
      <c r="AL420" s="209" t="e">
        <f>IF(OR(ISBLANK('Precision '!I422),K$2="N"),NA(),'Precision '!I422)</f>
        <v>#N/A</v>
      </c>
      <c r="AM420" s="209" t="e">
        <f>IF(OR(ISBLANK('Precision '!J422),L$2="N"),NA(),'Precision '!J422)</f>
        <v>#N/A</v>
      </c>
      <c r="AN420" s="209" t="e">
        <f>IF(OR(ISBLANK('Precision '!K422),M$2="N"),NA(),'Precision '!K422)</f>
        <v>#N/A</v>
      </c>
      <c r="AO420" s="209" t="e">
        <f>IF(OR(ISBLANK('Precision '!L422),N$2="N"),NA(),'Precision '!L422)</f>
        <v>#N/A</v>
      </c>
      <c r="AP420" s="209" t="e">
        <f>IF(OR(ISBLANK('Precision '!M422),O$2="N"),NA(),'Precision '!M422)</f>
        <v>#N/A</v>
      </c>
      <c r="AQ420" s="209" t="e">
        <f>IF(OR(ISBLANK('Precision '!N422),P$2="N"),NA(),'Precision '!N422)</f>
        <v>#N/A</v>
      </c>
      <c r="AR420" s="209" t="e">
        <f>IF(OR(ISBLANK('Precision '!O422),E$3="N"),NA(),'Precision '!O422)</f>
        <v>#N/A</v>
      </c>
      <c r="AS420" s="209" t="e">
        <f>IF(OR(ISBLANK('Precision '!P422),F$3="N"),NA(),'Precision '!P422)</f>
        <v>#N/A</v>
      </c>
      <c r="AT420" s="209" t="e">
        <f>IF(OR(ISBLANK('Precision '!Q422),G$3="N"),NA(),'Precision '!Q422)</f>
        <v>#N/A</v>
      </c>
      <c r="AU420" s="209" t="e">
        <f>IF(OR(ISBLANK('Precision '!R422),H$3="N"),NA(),'Precision '!R422)</f>
        <v>#N/A</v>
      </c>
      <c r="AV420" s="209" t="e">
        <f>IF(OR(ISBLANK('Precision '!S422),I$3="N"),NA(),'Precision '!S422)</f>
        <v>#N/A</v>
      </c>
      <c r="AW420" s="209" t="e">
        <f>IF(OR(ISBLANK('Precision '!T422),J$3="N"),NA(),'Precision '!T422)</f>
        <v>#N/A</v>
      </c>
      <c r="AX420" s="209" t="e">
        <f>IF(OR(ISBLANK('Precision '!U422),K$3="N"),NA(),'Precision '!U422)</f>
        <v>#N/A</v>
      </c>
      <c r="AY420" s="209" t="e">
        <f>IF(OR(ISBLANK('Precision '!V422),L$3="N"),NA(),'Precision '!V422)</f>
        <v>#N/A</v>
      </c>
      <c r="AZ420" s="209" t="e">
        <f>IF(OR(ISBLANK('Precision '!W422),M$3="N"),NA(),'Precision '!W422)</f>
        <v>#N/A</v>
      </c>
      <c r="BA420" s="209" t="e">
        <f>IF(OR(ISBLANK('Precision '!X422),N$3="N"),NA(),'Precision '!X422)</f>
        <v>#N/A</v>
      </c>
      <c r="BB420" s="209" t="e">
        <f>IF(OR(ISBLANK('Precision '!Y422),O$3="N"),NA(),'Precision '!Y422)</f>
        <v>#N/A</v>
      </c>
      <c r="BC420" s="209" t="e">
        <f>IF(OR(ISBLANK('Precision '!Z422),P$3="N"),NA(),'Precision '!Z422)</f>
        <v>#N/A</v>
      </c>
      <c r="BD420" s="204"/>
      <c r="BE420" s="204"/>
      <c r="BF420" s="204"/>
      <c r="BG420" s="204"/>
      <c r="BH420" s="204"/>
    </row>
    <row r="421" spans="1:60" x14ac:dyDescent="0.2">
      <c r="A421" s="204"/>
      <c r="B421" s="204"/>
      <c r="C421" s="204" t="str">
        <f>IF(AND(ISNUMBER('Precision '!C423),E$2="Y"),'Precision '!C423,"")</f>
        <v/>
      </c>
      <c r="D421" s="204" t="str">
        <f>IF(AND(ISNUMBER('Precision '!D423),F$2="Y"),'Precision '!D423,"")</f>
        <v/>
      </c>
      <c r="E421" s="204" t="str">
        <f>IF(AND(ISNUMBER('Precision '!E423),G$2="Y"),'Precision '!E423,"")</f>
        <v/>
      </c>
      <c r="F421" s="204" t="str">
        <f>IF(AND(ISNUMBER('Precision '!F423),H$2="Y"),'Precision '!F423,"")</f>
        <v/>
      </c>
      <c r="G421" s="204" t="str">
        <f>IF(AND(ISNUMBER('Precision '!G423),I$2="Y"),'Precision '!G423,"")</f>
        <v/>
      </c>
      <c r="H421" s="204" t="str">
        <f>IF(AND(ISNUMBER('Precision '!H423),J$2="Y"),'Precision '!H423,"")</f>
        <v/>
      </c>
      <c r="I421" s="204" t="str">
        <f>IF(AND(ISNUMBER('Precision '!I423),K$2="Y"),'Precision '!I423,"")</f>
        <v/>
      </c>
      <c r="J421" s="204" t="str">
        <f>IF(AND(ISNUMBER('Precision '!J423),L$2="Y"),'Precision '!J423,"")</f>
        <v/>
      </c>
      <c r="K421" s="204" t="str">
        <f>IF(AND(ISNUMBER('Precision '!K423),M$2="Y"),'Precision '!K423,"")</f>
        <v/>
      </c>
      <c r="L421" s="204" t="str">
        <f>IF(AND(ISNUMBER('Precision '!L423),N$2="Y"),'Precision '!L423,"")</f>
        <v/>
      </c>
      <c r="M421" s="204" t="str">
        <f>IF(AND(ISNUMBER('Precision '!M423),O$2="Y"),'Precision '!M423,"")</f>
        <v/>
      </c>
      <c r="N421" s="204" t="str">
        <f>IF(AND(ISNUMBER('Precision '!N423),P$2="Y"),'Precision '!N423,"")</f>
        <v/>
      </c>
      <c r="O421" s="204" t="str">
        <f>IF(AND(ISNUMBER('Precision '!O423),E$3="Y"),'Precision '!O423,"")</f>
        <v/>
      </c>
      <c r="P421" s="204" t="str">
        <f>IF(AND(ISNUMBER('Precision '!P423),F$3="Y"),'Precision '!P423,"")</f>
        <v/>
      </c>
      <c r="Q421" s="204" t="str">
        <f>IF(AND(ISNUMBER('Precision '!Q423),G$3="Y"),'Precision '!Q423,"")</f>
        <v/>
      </c>
      <c r="R421" s="204" t="str">
        <f>IF(AND(ISNUMBER('Precision '!R423),H$3="Y"),'Precision '!R423,"")</f>
        <v/>
      </c>
      <c r="S421" s="204" t="str">
        <f>IF(AND(ISNUMBER('Precision '!S423),I$3="Y"),'Precision '!S423,"")</f>
        <v/>
      </c>
      <c r="T421" s="204" t="str">
        <f>IF(AND(ISNUMBER('Precision '!T423),J$3="Y"),'Precision '!T423,"")</f>
        <v/>
      </c>
      <c r="U421" s="204" t="str">
        <f>IF(AND(ISNUMBER('Precision '!U423),K$3="Y"),'Precision '!U423,"")</f>
        <v/>
      </c>
      <c r="V421" s="204" t="str">
        <f>IF(AND(ISNUMBER('Precision '!V423),L$3="Y"),'Precision '!V423,"")</f>
        <v/>
      </c>
      <c r="W421" s="204" t="str">
        <f>IF(AND(ISNUMBER('Precision '!W423),M$3="Y"),'Precision '!W423,"")</f>
        <v/>
      </c>
      <c r="X421" s="204" t="str">
        <f>IF(AND(ISNUMBER('Precision '!X423),N$3="Y"),'Precision '!X423,"")</f>
        <v/>
      </c>
      <c r="Y421" s="204" t="str">
        <f>IF(AND(ISNUMBER('Precision '!Y423),O$3="Y"),'Precision '!Y423,"")</f>
        <v/>
      </c>
      <c r="Z421" s="204" t="str">
        <f>IF(AND(ISNUMBER('Precision '!Z423),P$3="Y"),'Precision '!Z423,"")</f>
        <v/>
      </c>
      <c r="AA421" s="204"/>
      <c r="AB421" s="204"/>
      <c r="AC421" s="204"/>
      <c r="AD421" s="204"/>
      <c r="AE421" s="300">
        <v>385</v>
      </c>
      <c r="AF421" s="209" t="e">
        <f>IF(OR(ISBLANK('Precision '!C423),E$2="N"),NA(),'Precision '!C423)</f>
        <v>#N/A</v>
      </c>
      <c r="AG421" s="209" t="e">
        <f>IF(OR(ISBLANK('Precision '!D423),F$2="N"),NA(),'Precision '!D423)</f>
        <v>#N/A</v>
      </c>
      <c r="AH421" s="209" t="e">
        <f>IF(OR(ISBLANK('Precision '!E423),G$2="N"),NA(),'Precision '!E423)</f>
        <v>#N/A</v>
      </c>
      <c r="AI421" s="209" t="e">
        <f>IF(OR(ISBLANK('Precision '!F423),H$2="N"),NA(),'Precision '!F423)</f>
        <v>#N/A</v>
      </c>
      <c r="AJ421" s="209" t="e">
        <f>IF(OR(ISBLANK('Precision '!G423),I$2="N"),NA(),'Precision '!G423)</f>
        <v>#N/A</v>
      </c>
      <c r="AK421" s="209" t="e">
        <f>IF(OR(ISBLANK('Precision '!H423),J$2="N"),NA(),'Precision '!H423)</f>
        <v>#N/A</v>
      </c>
      <c r="AL421" s="209" t="e">
        <f>IF(OR(ISBLANK('Precision '!I423),K$2="N"),NA(),'Precision '!I423)</f>
        <v>#N/A</v>
      </c>
      <c r="AM421" s="209" t="e">
        <f>IF(OR(ISBLANK('Precision '!J423),L$2="N"),NA(),'Precision '!J423)</f>
        <v>#N/A</v>
      </c>
      <c r="AN421" s="209" t="e">
        <f>IF(OR(ISBLANK('Precision '!K423),M$2="N"),NA(),'Precision '!K423)</f>
        <v>#N/A</v>
      </c>
      <c r="AO421" s="209" t="e">
        <f>IF(OR(ISBLANK('Precision '!L423),N$2="N"),NA(),'Precision '!L423)</f>
        <v>#N/A</v>
      </c>
      <c r="AP421" s="209" t="e">
        <f>IF(OR(ISBLANK('Precision '!M423),O$2="N"),NA(),'Precision '!M423)</f>
        <v>#N/A</v>
      </c>
      <c r="AQ421" s="209" t="e">
        <f>IF(OR(ISBLANK('Precision '!N423),P$2="N"),NA(),'Precision '!N423)</f>
        <v>#N/A</v>
      </c>
      <c r="AR421" s="209" t="e">
        <f>IF(OR(ISBLANK('Precision '!O423),E$3="N"),NA(),'Precision '!O423)</f>
        <v>#N/A</v>
      </c>
      <c r="AS421" s="209" t="e">
        <f>IF(OR(ISBLANK('Precision '!P423),F$3="N"),NA(),'Precision '!P423)</f>
        <v>#N/A</v>
      </c>
      <c r="AT421" s="209" t="e">
        <f>IF(OR(ISBLANK('Precision '!Q423),G$3="N"),NA(),'Precision '!Q423)</f>
        <v>#N/A</v>
      </c>
      <c r="AU421" s="209" t="e">
        <f>IF(OR(ISBLANK('Precision '!R423),H$3="N"),NA(),'Precision '!R423)</f>
        <v>#N/A</v>
      </c>
      <c r="AV421" s="209" t="e">
        <f>IF(OR(ISBLANK('Precision '!S423),I$3="N"),NA(),'Precision '!S423)</f>
        <v>#N/A</v>
      </c>
      <c r="AW421" s="209" t="e">
        <f>IF(OR(ISBLANK('Precision '!T423),J$3="N"),NA(),'Precision '!T423)</f>
        <v>#N/A</v>
      </c>
      <c r="AX421" s="209" t="e">
        <f>IF(OR(ISBLANK('Precision '!U423),K$3="N"),NA(),'Precision '!U423)</f>
        <v>#N/A</v>
      </c>
      <c r="AY421" s="209" t="e">
        <f>IF(OR(ISBLANK('Precision '!V423),L$3="N"),NA(),'Precision '!V423)</f>
        <v>#N/A</v>
      </c>
      <c r="AZ421" s="209" t="e">
        <f>IF(OR(ISBLANK('Precision '!W423),M$3="N"),NA(),'Precision '!W423)</f>
        <v>#N/A</v>
      </c>
      <c r="BA421" s="209" t="e">
        <f>IF(OR(ISBLANK('Precision '!X423),N$3="N"),NA(),'Precision '!X423)</f>
        <v>#N/A</v>
      </c>
      <c r="BB421" s="209" t="e">
        <f>IF(OR(ISBLANK('Precision '!Y423),O$3="N"),NA(),'Precision '!Y423)</f>
        <v>#N/A</v>
      </c>
      <c r="BC421" s="209" t="e">
        <f>IF(OR(ISBLANK('Precision '!Z423),P$3="N"),NA(),'Precision '!Z423)</f>
        <v>#N/A</v>
      </c>
      <c r="BD421" s="204"/>
      <c r="BE421" s="204"/>
      <c r="BF421" s="204"/>
      <c r="BG421" s="204"/>
      <c r="BH421" s="204"/>
    </row>
    <row r="422" spans="1:60" x14ac:dyDescent="0.2">
      <c r="A422" s="204"/>
      <c r="B422" s="204"/>
      <c r="C422" s="204" t="str">
        <f>IF(AND(ISNUMBER('Precision '!C424),E$2="Y"),'Precision '!C424,"")</f>
        <v/>
      </c>
      <c r="D422" s="204" t="str">
        <f>IF(AND(ISNUMBER('Precision '!D424),F$2="Y"),'Precision '!D424,"")</f>
        <v/>
      </c>
      <c r="E422" s="204" t="str">
        <f>IF(AND(ISNUMBER('Precision '!E424),G$2="Y"),'Precision '!E424,"")</f>
        <v/>
      </c>
      <c r="F422" s="204" t="str">
        <f>IF(AND(ISNUMBER('Precision '!F424),H$2="Y"),'Precision '!F424,"")</f>
        <v/>
      </c>
      <c r="G422" s="204" t="str">
        <f>IF(AND(ISNUMBER('Precision '!G424),I$2="Y"),'Precision '!G424,"")</f>
        <v/>
      </c>
      <c r="H422" s="204" t="str">
        <f>IF(AND(ISNUMBER('Precision '!H424),J$2="Y"),'Precision '!H424,"")</f>
        <v/>
      </c>
      <c r="I422" s="204" t="str">
        <f>IF(AND(ISNUMBER('Precision '!I424),K$2="Y"),'Precision '!I424,"")</f>
        <v/>
      </c>
      <c r="J422" s="204" t="str">
        <f>IF(AND(ISNUMBER('Precision '!J424),L$2="Y"),'Precision '!J424,"")</f>
        <v/>
      </c>
      <c r="K422" s="204" t="str">
        <f>IF(AND(ISNUMBER('Precision '!K424),M$2="Y"),'Precision '!K424,"")</f>
        <v/>
      </c>
      <c r="L422" s="204" t="str">
        <f>IF(AND(ISNUMBER('Precision '!L424),N$2="Y"),'Precision '!L424,"")</f>
        <v/>
      </c>
      <c r="M422" s="204" t="str">
        <f>IF(AND(ISNUMBER('Precision '!M424),O$2="Y"),'Precision '!M424,"")</f>
        <v/>
      </c>
      <c r="N422" s="204" t="str">
        <f>IF(AND(ISNUMBER('Precision '!N424),P$2="Y"),'Precision '!N424,"")</f>
        <v/>
      </c>
      <c r="O422" s="204" t="str">
        <f>IF(AND(ISNUMBER('Precision '!O424),E$3="Y"),'Precision '!O424,"")</f>
        <v/>
      </c>
      <c r="P422" s="204" t="str">
        <f>IF(AND(ISNUMBER('Precision '!P424),F$3="Y"),'Precision '!P424,"")</f>
        <v/>
      </c>
      <c r="Q422" s="204" t="str">
        <f>IF(AND(ISNUMBER('Precision '!Q424),G$3="Y"),'Precision '!Q424,"")</f>
        <v/>
      </c>
      <c r="R422" s="204" t="str">
        <f>IF(AND(ISNUMBER('Precision '!R424),H$3="Y"),'Precision '!R424,"")</f>
        <v/>
      </c>
      <c r="S422" s="204" t="str">
        <f>IF(AND(ISNUMBER('Precision '!S424),I$3="Y"),'Precision '!S424,"")</f>
        <v/>
      </c>
      <c r="T422" s="204" t="str">
        <f>IF(AND(ISNUMBER('Precision '!T424),J$3="Y"),'Precision '!T424,"")</f>
        <v/>
      </c>
      <c r="U422" s="204" t="str">
        <f>IF(AND(ISNUMBER('Precision '!U424),K$3="Y"),'Precision '!U424,"")</f>
        <v/>
      </c>
      <c r="V422" s="204" t="str">
        <f>IF(AND(ISNUMBER('Precision '!V424),L$3="Y"),'Precision '!V424,"")</f>
        <v/>
      </c>
      <c r="W422" s="204" t="str">
        <f>IF(AND(ISNUMBER('Precision '!W424),M$3="Y"),'Precision '!W424,"")</f>
        <v/>
      </c>
      <c r="X422" s="204" t="str">
        <f>IF(AND(ISNUMBER('Precision '!X424),N$3="Y"),'Precision '!X424,"")</f>
        <v/>
      </c>
      <c r="Y422" s="204" t="str">
        <f>IF(AND(ISNUMBER('Precision '!Y424),O$3="Y"),'Precision '!Y424,"")</f>
        <v/>
      </c>
      <c r="Z422" s="204" t="str">
        <f>IF(AND(ISNUMBER('Precision '!Z424),P$3="Y"),'Precision '!Z424,"")</f>
        <v/>
      </c>
      <c r="AA422" s="204"/>
      <c r="AB422" s="204"/>
      <c r="AC422" s="204"/>
      <c r="AD422" s="204"/>
      <c r="AE422" s="300">
        <v>386</v>
      </c>
      <c r="AF422" s="209" t="e">
        <f>IF(OR(ISBLANK('Precision '!C424),E$2="N"),NA(),'Precision '!C424)</f>
        <v>#N/A</v>
      </c>
      <c r="AG422" s="209" t="e">
        <f>IF(OR(ISBLANK('Precision '!D424),F$2="N"),NA(),'Precision '!D424)</f>
        <v>#N/A</v>
      </c>
      <c r="AH422" s="209" t="e">
        <f>IF(OR(ISBLANK('Precision '!E424),G$2="N"),NA(),'Precision '!E424)</f>
        <v>#N/A</v>
      </c>
      <c r="AI422" s="209" t="e">
        <f>IF(OR(ISBLANK('Precision '!F424),H$2="N"),NA(),'Precision '!F424)</f>
        <v>#N/A</v>
      </c>
      <c r="AJ422" s="209" t="e">
        <f>IF(OR(ISBLANK('Precision '!G424),I$2="N"),NA(),'Precision '!G424)</f>
        <v>#N/A</v>
      </c>
      <c r="AK422" s="209" t="e">
        <f>IF(OR(ISBLANK('Precision '!H424),J$2="N"),NA(),'Precision '!H424)</f>
        <v>#N/A</v>
      </c>
      <c r="AL422" s="209" t="e">
        <f>IF(OR(ISBLANK('Precision '!I424),K$2="N"),NA(),'Precision '!I424)</f>
        <v>#N/A</v>
      </c>
      <c r="AM422" s="209" t="e">
        <f>IF(OR(ISBLANK('Precision '!J424),L$2="N"),NA(),'Precision '!J424)</f>
        <v>#N/A</v>
      </c>
      <c r="AN422" s="209" t="e">
        <f>IF(OR(ISBLANK('Precision '!K424),M$2="N"),NA(),'Precision '!K424)</f>
        <v>#N/A</v>
      </c>
      <c r="AO422" s="209" t="e">
        <f>IF(OR(ISBLANK('Precision '!L424),N$2="N"),NA(),'Precision '!L424)</f>
        <v>#N/A</v>
      </c>
      <c r="AP422" s="209" t="e">
        <f>IF(OR(ISBLANK('Precision '!M424),O$2="N"),NA(),'Precision '!M424)</f>
        <v>#N/A</v>
      </c>
      <c r="AQ422" s="209" t="e">
        <f>IF(OR(ISBLANK('Precision '!N424),P$2="N"),NA(),'Precision '!N424)</f>
        <v>#N/A</v>
      </c>
      <c r="AR422" s="209" t="e">
        <f>IF(OR(ISBLANK('Precision '!O424),E$3="N"),NA(),'Precision '!O424)</f>
        <v>#N/A</v>
      </c>
      <c r="AS422" s="209" t="e">
        <f>IF(OR(ISBLANK('Precision '!P424),F$3="N"),NA(),'Precision '!P424)</f>
        <v>#N/A</v>
      </c>
      <c r="AT422" s="209" t="e">
        <f>IF(OR(ISBLANK('Precision '!Q424),G$3="N"),NA(),'Precision '!Q424)</f>
        <v>#N/A</v>
      </c>
      <c r="AU422" s="209" t="e">
        <f>IF(OR(ISBLANK('Precision '!R424),H$3="N"),NA(),'Precision '!R424)</f>
        <v>#N/A</v>
      </c>
      <c r="AV422" s="209" t="e">
        <f>IF(OR(ISBLANK('Precision '!S424),I$3="N"),NA(),'Precision '!S424)</f>
        <v>#N/A</v>
      </c>
      <c r="AW422" s="209" t="e">
        <f>IF(OR(ISBLANK('Precision '!T424),J$3="N"),NA(),'Precision '!T424)</f>
        <v>#N/A</v>
      </c>
      <c r="AX422" s="209" t="e">
        <f>IF(OR(ISBLANK('Precision '!U424),K$3="N"),NA(),'Precision '!U424)</f>
        <v>#N/A</v>
      </c>
      <c r="AY422" s="209" t="e">
        <f>IF(OR(ISBLANK('Precision '!V424),L$3="N"),NA(),'Precision '!V424)</f>
        <v>#N/A</v>
      </c>
      <c r="AZ422" s="209" t="e">
        <f>IF(OR(ISBLANK('Precision '!W424),M$3="N"),NA(),'Precision '!W424)</f>
        <v>#N/A</v>
      </c>
      <c r="BA422" s="209" t="e">
        <f>IF(OR(ISBLANK('Precision '!X424),N$3="N"),NA(),'Precision '!X424)</f>
        <v>#N/A</v>
      </c>
      <c r="BB422" s="209" t="e">
        <f>IF(OR(ISBLANK('Precision '!Y424),O$3="N"),NA(),'Precision '!Y424)</f>
        <v>#N/A</v>
      </c>
      <c r="BC422" s="209" t="e">
        <f>IF(OR(ISBLANK('Precision '!Z424),P$3="N"),NA(),'Precision '!Z424)</f>
        <v>#N/A</v>
      </c>
      <c r="BD422" s="204"/>
      <c r="BE422" s="204"/>
      <c r="BF422" s="204"/>
      <c r="BG422" s="204"/>
      <c r="BH422" s="204"/>
    </row>
    <row r="423" spans="1:60" x14ac:dyDescent="0.2">
      <c r="A423" s="204"/>
      <c r="B423" s="204"/>
      <c r="C423" s="204" t="str">
        <f>IF(AND(ISNUMBER('Precision '!C425),E$2="Y"),'Precision '!C425,"")</f>
        <v/>
      </c>
      <c r="D423" s="204" t="str">
        <f>IF(AND(ISNUMBER('Precision '!D425),F$2="Y"),'Precision '!D425,"")</f>
        <v/>
      </c>
      <c r="E423" s="204" t="str">
        <f>IF(AND(ISNUMBER('Precision '!E425),G$2="Y"),'Precision '!E425,"")</f>
        <v/>
      </c>
      <c r="F423" s="204" t="str">
        <f>IF(AND(ISNUMBER('Precision '!F425),H$2="Y"),'Precision '!F425,"")</f>
        <v/>
      </c>
      <c r="G423" s="204" t="str">
        <f>IF(AND(ISNUMBER('Precision '!G425),I$2="Y"),'Precision '!G425,"")</f>
        <v/>
      </c>
      <c r="H423" s="204" t="str">
        <f>IF(AND(ISNUMBER('Precision '!H425),J$2="Y"),'Precision '!H425,"")</f>
        <v/>
      </c>
      <c r="I423" s="204" t="str">
        <f>IF(AND(ISNUMBER('Precision '!I425),K$2="Y"),'Precision '!I425,"")</f>
        <v/>
      </c>
      <c r="J423" s="204" t="str">
        <f>IF(AND(ISNUMBER('Precision '!J425),L$2="Y"),'Precision '!J425,"")</f>
        <v/>
      </c>
      <c r="K423" s="204" t="str">
        <f>IF(AND(ISNUMBER('Precision '!K425),M$2="Y"),'Precision '!K425,"")</f>
        <v/>
      </c>
      <c r="L423" s="204" t="str">
        <f>IF(AND(ISNUMBER('Precision '!L425),N$2="Y"),'Precision '!L425,"")</f>
        <v/>
      </c>
      <c r="M423" s="204" t="str">
        <f>IF(AND(ISNUMBER('Precision '!M425),O$2="Y"),'Precision '!M425,"")</f>
        <v/>
      </c>
      <c r="N423" s="204" t="str">
        <f>IF(AND(ISNUMBER('Precision '!N425),P$2="Y"),'Precision '!N425,"")</f>
        <v/>
      </c>
      <c r="O423" s="204" t="str">
        <f>IF(AND(ISNUMBER('Precision '!O425),E$3="Y"),'Precision '!O425,"")</f>
        <v/>
      </c>
      <c r="P423" s="204" t="str">
        <f>IF(AND(ISNUMBER('Precision '!P425),F$3="Y"),'Precision '!P425,"")</f>
        <v/>
      </c>
      <c r="Q423" s="204" t="str">
        <f>IF(AND(ISNUMBER('Precision '!Q425),G$3="Y"),'Precision '!Q425,"")</f>
        <v/>
      </c>
      <c r="R423" s="204" t="str">
        <f>IF(AND(ISNUMBER('Precision '!R425),H$3="Y"),'Precision '!R425,"")</f>
        <v/>
      </c>
      <c r="S423" s="204" t="str">
        <f>IF(AND(ISNUMBER('Precision '!S425),I$3="Y"),'Precision '!S425,"")</f>
        <v/>
      </c>
      <c r="T423" s="204" t="str">
        <f>IF(AND(ISNUMBER('Precision '!T425),J$3="Y"),'Precision '!T425,"")</f>
        <v/>
      </c>
      <c r="U423" s="204" t="str">
        <f>IF(AND(ISNUMBER('Precision '!U425),K$3="Y"),'Precision '!U425,"")</f>
        <v/>
      </c>
      <c r="V423" s="204" t="str">
        <f>IF(AND(ISNUMBER('Precision '!V425),L$3="Y"),'Precision '!V425,"")</f>
        <v/>
      </c>
      <c r="W423" s="204" t="str">
        <f>IF(AND(ISNUMBER('Precision '!W425),M$3="Y"),'Precision '!W425,"")</f>
        <v/>
      </c>
      <c r="X423" s="204" t="str">
        <f>IF(AND(ISNUMBER('Precision '!X425),N$3="Y"),'Precision '!X425,"")</f>
        <v/>
      </c>
      <c r="Y423" s="204" t="str">
        <f>IF(AND(ISNUMBER('Precision '!Y425),O$3="Y"),'Precision '!Y425,"")</f>
        <v/>
      </c>
      <c r="Z423" s="204" t="str">
        <f>IF(AND(ISNUMBER('Precision '!Z425),P$3="Y"),'Precision '!Z425,"")</f>
        <v/>
      </c>
      <c r="AA423" s="204"/>
      <c r="AB423" s="204"/>
      <c r="AC423" s="204"/>
      <c r="AD423" s="204"/>
      <c r="AE423" s="300">
        <v>387</v>
      </c>
      <c r="AF423" s="209" t="e">
        <f>IF(OR(ISBLANK('Precision '!C425),E$2="N"),NA(),'Precision '!C425)</f>
        <v>#N/A</v>
      </c>
      <c r="AG423" s="209" t="e">
        <f>IF(OR(ISBLANK('Precision '!D425),F$2="N"),NA(),'Precision '!D425)</f>
        <v>#N/A</v>
      </c>
      <c r="AH423" s="209" t="e">
        <f>IF(OR(ISBLANK('Precision '!E425),G$2="N"),NA(),'Precision '!E425)</f>
        <v>#N/A</v>
      </c>
      <c r="AI423" s="209" t="e">
        <f>IF(OR(ISBLANK('Precision '!F425),H$2="N"),NA(),'Precision '!F425)</f>
        <v>#N/A</v>
      </c>
      <c r="AJ423" s="209" t="e">
        <f>IF(OR(ISBLANK('Precision '!G425),I$2="N"),NA(),'Precision '!G425)</f>
        <v>#N/A</v>
      </c>
      <c r="AK423" s="209" t="e">
        <f>IF(OR(ISBLANK('Precision '!H425),J$2="N"),NA(),'Precision '!H425)</f>
        <v>#N/A</v>
      </c>
      <c r="AL423" s="209" t="e">
        <f>IF(OR(ISBLANK('Precision '!I425),K$2="N"),NA(),'Precision '!I425)</f>
        <v>#N/A</v>
      </c>
      <c r="AM423" s="209" t="e">
        <f>IF(OR(ISBLANK('Precision '!J425),L$2="N"),NA(),'Precision '!J425)</f>
        <v>#N/A</v>
      </c>
      <c r="AN423" s="209" t="e">
        <f>IF(OR(ISBLANK('Precision '!K425),M$2="N"),NA(),'Precision '!K425)</f>
        <v>#N/A</v>
      </c>
      <c r="AO423" s="209" t="e">
        <f>IF(OR(ISBLANK('Precision '!L425),N$2="N"),NA(),'Precision '!L425)</f>
        <v>#N/A</v>
      </c>
      <c r="AP423" s="209" t="e">
        <f>IF(OR(ISBLANK('Precision '!M425),O$2="N"),NA(),'Precision '!M425)</f>
        <v>#N/A</v>
      </c>
      <c r="AQ423" s="209" t="e">
        <f>IF(OR(ISBLANK('Precision '!N425),P$2="N"),NA(),'Precision '!N425)</f>
        <v>#N/A</v>
      </c>
      <c r="AR423" s="209" t="e">
        <f>IF(OR(ISBLANK('Precision '!O425),E$3="N"),NA(),'Precision '!O425)</f>
        <v>#N/A</v>
      </c>
      <c r="AS423" s="209" t="e">
        <f>IF(OR(ISBLANK('Precision '!P425),F$3="N"),NA(),'Precision '!P425)</f>
        <v>#N/A</v>
      </c>
      <c r="AT423" s="209" t="e">
        <f>IF(OR(ISBLANK('Precision '!Q425),G$3="N"),NA(),'Precision '!Q425)</f>
        <v>#N/A</v>
      </c>
      <c r="AU423" s="209" t="e">
        <f>IF(OR(ISBLANK('Precision '!R425),H$3="N"),NA(),'Precision '!R425)</f>
        <v>#N/A</v>
      </c>
      <c r="AV423" s="209" t="e">
        <f>IF(OR(ISBLANK('Precision '!S425),I$3="N"),NA(),'Precision '!S425)</f>
        <v>#N/A</v>
      </c>
      <c r="AW423" s="209" t="e">
        <f>IF(OR(ISBLANK('Precision '!T425),J$3="N"),NA(),'Precision '!T425)</f>
        <v>#N/A</v>
      </c>
      <c r="AX423" s="209" t="e">
        <f>IF(OR(ISBLANK('Precision '!U425),K$3="N"),NA(),'Precision '!U425)</f>
        <v>#N/A</v>
      </c>
      <c r="AY423" s="209" t="e">
        <f>IF(OR(ISBLANK('Precision '!V425),L$3="N"),NA(),'Precision '!V425)</f>
        <v>#N/A</v>
      </c>
      <c r="AZ423" s="209" t="e">
        <f>IF(OR(ISBLANK('Precision '!W425),M$3="N"),NA(),'Precision '!W425)</f>
        <v>#N/A</v>
      </c>
      <c r="BA423" s="209" t="e">
        <f>IF(OR(ISBLANK('Precision '!X425),N$3="N"),NA(),'Precision '!X425)</f>
        <v>#N/A</v>
      </c>
      <c r="BB423" s="209" t="e">
        <f>IF(OR(ISBLANK('Precision '!Y425),O$3="N"),NA(),'Precision '!Y425)</f>
        <v>#N/A</v>
      </c>
      <c r="BC423" s="209" t="e">
        <f>IF(OR(ISBLANK('Precision '!Z425),P$3="N"),NA(),'Precision '!Z425)</f>
        <v>#N/A</v>
      </c>
      <c r="BD423" s="204"/>
      <c r="BE423" s="204"/>
      <c r="BF423" s="204"/>
      <c r="BG423" s="204"/>
      <c r="BH423" s="204"/>
    </row>
    <row r="424" spans="1:60" x14ac:dyDescent="0.2">
      <c r="A424" s="204"/>
      <c r="B424" s="204"/>
      <c r="C424" s="204" t="str">
        <f>IF(AND(ISNUMBER('Precision '!C426),E$2="Y"),'Precision '!C426,"")</f>
        <v/>
      </c>
      <c r="D424" s="204" t="str">
        <f>IF(AND(ISNUMBER('Precision '!D426),F$2="Y"),'Precision '!D426,"")</f>
        <v/>
      </c>
      <c r="E424" s="204" t="str">
        <f>IF(AND(ISNUMBER('Precision '!E426),G$2="Y"),'Precision '!E426,"")</f>
        <v/>
      </c>
      <c r="F424" s="204" t="str">
        <f>IF(AND(ISNUMBER('Precision '!F426),H$2="Y"),'Precision '!F426,"")</f>
        <v/>
      </c>
      <c r="G424" s="204" t="str">
        <f>IF(AND(ISNUMBER('Precision '!G426),I$2="Y"),'Precision '!G426,"")</f>
        <v/>
      </c>
      <c r="H424" s="204" t="str">
        <f>IF(AND(ISNUMBER('Precision '!H426),J$2="Y"),'Precision '!H426,"")</f>
        <v/>
      </c>
      <c r="I424" s="204" t="str">
        <f>IF(AND(ISNUMBER('Precision '!I426),K$2="Y"),'Precision '!I426,"")</f>
        <v/>
      </c>
      <c r="J424" s="204" t="str">
        <f>IF(AND(ISNUMBER('Precision '!J426),L$2="Y"),'Precision '!J426,"")</f>
        <v/>
      </c>
      <c r="K424" s="204" t="str">
        <f>IF(AND(ISNUMBER('Precision '!K426),M$2="Y"),'Precision '!K426,"")</f>
        <v/>
      </c>
      <c r="L424" s="204" t="str">
        <f>IF(AND(ISNUMBER('Precision '!L426),N$2="Y"),'Precision '!L426,"")</f>
        <v/>
      </c>
      <c r="M424" s="204" t="str">
        <f>IF(AND(ISNUMBER('Precision '!M426),O$2="Y"),'Precision '!M426,"")</f>
        <v/>
      </c>
      <c r="N424" s="204" t="str">
        <f>IF(AND(ISNUMBER('Precision '!N426),P$2="Y"),'Precision '!N426,"")</f>
        <v/>
      </c>
      <c r="O424" s="204" t="str">
        <f>IF(AND(ISNUMBER('Precision '!O426),E$3="Y"),'Precision '!O426,"")</f>
        <v/>
      </c>
      <c r="P424" s="204" t="str">
        <f>IF(AND(ISNUMBER('Precision '!P426),F$3="Y"),'Precision '!P426,"")</f>
        <v/>
      </c>
      <c r="Q424" s="204" t="str">
        <f>IF(AND(ISNUMBER('Precision '!Q426),G$3="Y"),'Precision '!Q426,"")</f>
        <v/>
      </c>
      <c r="R424" s="204" t="str">
        <f>IF(AND(ISNUMBER('Precision '!R426),H$3="Y"),'Precision '!R426,"")</f>
        <v/>
      </c>
      <c r="S424" s="204" t="str">
        <f>IF(AND(ISNUMBER('Precision '!S426),I$3="Y"),'Precision '!S426,"")</f>
        <v/>
      </c>
      <c r="T424" s="204" t="str">
        <f>IF(AND(ISNUMBER('Precision '!T426),J$3="Y"),'Precision '!T426,"")</f>
        <v/>
      </c>
      <c r="U424" s="204" t="str">
        <f>IF(AND(ISNUMBER('Precision '!U426),K$3="Y"),'Precision '!U426,"")</f>
        <v/>
      </c>
      <c r="V424" s="204" t="str">
        <f>IF(AND(ISNUMBER('Precision '!V426),L$3="Y"),'Precision '!V426,"")</f>
        <v/>
      </c>
      <c r="W424" s="204" t="str">
        <f>IF(AND(ISNUMBER('Precision '!W426),M$3="Y"),'Precision '!W426,"")</f>
        <v/>
      </c>
      <c r="X424" s="204" t="str">
        <f>IF(AND(ISNUMBER('Precision '!X426),N$3="Y"),'Precision '!X426,"")</f>
        <v/>
      </c>
      <c r="Y424" s="204" t="str">
        <f>IF(AND(ISNUMBER('Precision '!Y426),O$3="Y"),'Precision '!Y426,"")</f>
        <v/>
      </c>
      <c r="Z424" s="204" t="str">
        <f>IF(AND(ISNUMBER('Precision '!Z426),P$3="Y"),'Precision '!Z426,"")</f>
        <v/>
      </c>
      <c r="AA424" s="204"/>
      <c r="AB424" s="204"/>
      <c r="AC424" s="204"/>
      <c r="AD424" s="204"/>
      <c r="AE424" s="300">
        <v>388</v>
      </c>
      <c r="AF424" s="209" t="e">
        <f>IF(OR(ISBLANK('Precision '!C426),E$2="N"),NA(),'Precision '!C426)</f>
        <v>#N/A</v>
      </c>
      <c r="AG424" s="209" t="e">
        <f>IF(OR(ISBLANK('Precision '!D426),F$2="N"),NA(),'Precision '!D426)</f>
        <v>#N/A</v>
      </c>
      <c r="AH424" s="209" t="e">
        <f>IF(OR(ISBLANK('Precision '!E426),G$2="N"),NA(),'Precision '!E426)</f>
        <v>#N/A</v>
      </c>
      <c r="AI424" s="209" t="e">
        <f>IF(OR(ISBLANK('Precision '!F426),H$2="N"),NA(),'Precision '!F426)</f>
        <v>#N/A</v>
      </c>
      <c r="AJ424" s="209" t="e">
        <f>IF(OR(ISBLANK('Precision '!G426),I$2="N"),NA(),'Precision '!G426)</f>
        <v>#N/A</v>
      </c>
      <c r="AK424" s="209" t="e">
        <f>IF(OR(ISBLANK('Precision '!H426),J$2="N"),NA(),'Precision '!H426)</f>
        <v>#N/A</v>
      </c>
      <c r="AL424" s="209" t="e">
        <f>IF(OR(ISBLANK('Precision '!I426),K$2="N"),NA(),'Precision '!I426)</f>
        <v>#N/A</v>
      </c>
      <c r="AM424" s="209" t="e">
        <f>IF(OR(ISBLANK('Precision '!J426),L$2="N"),NA(),'Precision '!J426)</f>
        <v>#N/A</v>
      </c>
      <c r="AN424" s="209" t="e">
        <f>IF(OR(ISBLANK('Precision '!K426),M$2="N"),NA(),'Precision '!K426)</f>
        <v>#N/A</v>
      </c>
      <c r="AO424" s="209" t="e">
        <f>IF(OR(ISBLANK('Precision '!L426),N$2="N"),NA(),'Precision '!L426)</f>
        <v>#N/A</v>
      </c>
      <c r="AP424" s="209" t="e">
        <f>IF(OR(ISBLANK('Precision '!M426),O$2="N"),NA(),'Precision '!M426)</f>
        <v>#N/A</v>
      </c>
      <c r="AQ424" s="209" t="e">
        <f>IF(OR(ISBLANK('Precision '!N426),P$2="N"),NA(),'Precision '!N426)</f>
        <v>#N/A</v>
      </c>
      <c r="AR424" s="209" t="e">
        <f>IF(OR(ISBLANK('Precision '!O426),E$3="N"),NA(),'Precision '!O426)</f>
        <v>#N/A</v>
      </c>
      <c r="AS424" s="209" t="e">
        <f>IF(OR(ISBLANK('Precision '!P426),F$3="N"),NA(),'Precision '!P426)</f>
        <v>#N/A</v>
      </c>
      <c r="AT424" s="209" t="e">
        <f>IF(OR(ISBLANK('Precision '!Q426),G$3="N"),NA(),'Precision '!Q426)</f>
        <v>#N/A</v>
      </c>
      <c r="AU424" s="209" t="e">
        <f>IF(OR(ISBLANK('Precision '!R426),H$3="N"),NA(),'Precision '!R426)</f>
        <v>#N/A</v>
      </c>
      <c r="AV424" s="209" t="e">
        <f>IF(OR(ISBLANK('Precision '!S426),I$3="N"),NA(),'Precision '!S426)</f>
        <v>#N/A</v>
      </c>
      <c r="AW424" s="209" t="e">
        <f>IF(OR(ISBLANK('Precision '!T426),J$3="N"),NA(),'Precision '!T426)</f>
        <v>#N/A</v>
      </c>
      <c r="AX424" s="209" t="e">
        <f>IF(OR(ISBLANK('Precision '!U426),K$3="N"),NA(),'Precision '!U426)</f>
        <v>#N/A</v>
      </c>
      <c r="AY424" s="209" t="e">
        <f>IF(OR(ISBLANK('Precision '!V426),L$3="N"),NA(),'Precision '!V426)</f>
        <v>#N/A</v>
      </c>
      <c r="AZ424" s="209" t="e">
        <f>IF(OR(ISBLANK('Precision '!W426),M$3="N"),NA(),'Precision '!W426)</f>
        <v>#N/A</v>
      </c>
      <c r="BA424" s="209" t="e">
        <f>IF(OR(ISBLANK('Precision '!X426),N$3="N"),NA(),'Precision '!X426)</f>
        <v>#N/A</v>
      </c>
      <c r="BB424" s="209" t="e">
        <f>IF(OR(ISBLANK('Precision '!Y426),O$3="N"),NA(),'Precision '!Y426)</f>
        <v>#N/A</v>
      </c>
      <c r="BC424" s="209" t="e">
        <f>IF(OR(ISBLANK('Precision '!Z426),P$3="N"),NA(),'Precision '!Z426)</f>
        <v>#N/A</v>
      </c>
      <c r="BD424" s="204"/>
      <c r="BE424" s="204"/>
      <c r="BF424" s="204"/>
      <c r="BG424" s="204"/>
      <c r="BH424" s="204"/>
    </row>
    <row r="425" spans="1:60" x14ac:dyDescent="0.2">
      <c r="A425" s="204"/>
      <c r="B425" s="204"/>
      <c r="C425" s="204" t="str">
        <f>IF(AND(ISNUMBER('Precision '!C427),E$2="Y"),'Precision '!C427,"")</f>
        <v/>
      </c>
      <c r="D425" s="204" t="str">
        <f>IF(AND(ISNUMBER('Precision '!D427),F$2="Y"),'Precision '!D427,"")</f>
        <v/>
      </c>
      <c r="E425" s="204" t="str">
        <f>IF(AND(ISNUMBER('Precision '!E427),G$2="Y"),'Precision '!E427,"")</f>
        <v/>
      </c>
      <c r="F425" s="204" t="str">
        <f>IF(AND(ISNUMBER('Precision '!F427),H$2="Y"),'Precision '!F427,"")</f>
        <v/>
      </c>
      <c r="G425" s="204" t="str">
        <f>IF(AND(ISNUMBER('Precision '!G427),I$2="Y"),'Precision '!G427,"")</f>
        <v/>
      </c>
      <c r="H425" s="204" t="str">
        <f>IF(AND(ISNUMBER('Precision '!H427),J$2="Y"),'Precision '!H427,"")</f>
        <v/>
      </c>
      <c r="I425" s="204" t="str">
        <f>IF(AND(ISNUMBER('Precision '!I427),K$2="Y"),'Precision '!I427,"")</f>
        <v/>
      </c>
      <c r="J425" s="204" t="str">
        <f>IF(AND(ISNUMBER('Precision '!J427),L$2="Y"),'Precision '!J427,"")</f>
        <v/>
      </c>
      <c r="K425" s="204" t="str">
        <f>IF(AND(ISNUMBER('Precision '!K427),M$2="Y"),'Precision '!K427,"")</f>
        <v/>
      </c>
      <c r="L425" s="204" t="str">
        <f>IF(AND(ISNUMBER('Precision '!L427),N$2="Y"),'Precision '!L427,"")</f>
        <v/>
      </c>
      <c r="M425" s="204" t="str">
        <f>IF(AND(ISNUMBER('Precision '!M427),O$2="Y"),'Precision '!M427,"")</f>
        <v/>
      </c>
      <c r="N425" s="204" t="str">
        <f>IF(AND(ISNUMBER('Precision '!N427),P$2="Y"),'Precision '!N427,"")</f>
        <v/>
      </c>
      <c r="O425" s="204" t="str">
        <f>IF(AND(ISNUMBER('Precision '!O427),E$3="Y"),'Precision '!O427,"")</f>
        <v/>
      </c>
      <c r="P425" s="204" t="str">
        <f>IF(AND(ISNUMBER('Precision '!P427),F$3="Y"),'Precision '!P427,"")</f>
        <v/>
      </c>
      <c r="Q425" s="204" t="str">
        <f>IF(AND(ISNUMBER('Precision '!Q427),G$3="Y"),'Precision '!Q427,"")</f>
        <v/>
      </c>
      <c r="R425" s="204" t="str">
        <f>IF(AND(ISNUMBER('Precision '!R427),H$3="Y"),'Precision '!R427,"")</f>
        <v/>
      </c>
      <c r="S425" s="204" t="str">
        <f>IF(AND(ISNUMBER('Precision '!S427),I$3="Y"),'Precision '!S427,"")</f>
        <v/>
      </c>
      <c r="T425" s="204" t="str">
        <f>IF(AND(ISNUMBER('Precision '!T427),J$3="Y"),'Precision '!T427,"")</f>
        <v/>
      </c>
      <c r="U425" s="204" t="str">
        <f>IF(AND(ISNUMBER('Precision '!U427),K$3="Y"),'Precision '!U427,"")</f>
        <v/>
      </c>
      <c r="V425" s="204" t="str">
        <f>IF(AND(ISNUMBER('Precision '!V427),L$3="Y"),'Precision '!V427,"")</f>
        <v/>
      </c>
      <c r="W425" s="204" t="str">
        <f>IF(AND(ISNUMBER('Precision '!W427),M$3="Y"),'Precision '!W427,"")</f>
        <v/>
      </c>
      <c r="X425" s="204" t="str">
        <f>IF(AND(ISNUMBER('Precision '!X427),N$3="Y"),'Precision '!X427,"")</f>
        <v/>
      </c>
      <c r="Y425" s="204" t="str">
        <f>IF(AND(ISNUMBER('Precision '!Y427),O$3="Y"),'Precision '!Y427,"")</f>
        <v/>
      </c>
      <c r="Z425" s="204" t="str">
        <f>IF(AND(ISNUMBER('Precision '!Z427),P$3="Y"),'Precision '!Z427,"")</f>
        <v/>
      </c>
      <c r="AA425" s="204"/>
      <c r="AB425" s="204"/>
      <c r="AC425" s="204"/>
      <c r="AD425" s="204"/>
      <c r="AE425" s="300">
        <v>389</v>
      </c>
      <c r="AF425" s="209" t="e">
        <f>IF(OR(ISBLANK('Precision '!C427),E$2="N"),NA(),'Precision '!C427)</f>
        <v>#N/A</v>
      </c>
      <c r="AG425" s="209" t="e">
        <f>IF(OR(ISBLANK('Precision '!D427),F$2="N"),NA(),'Precision '!D427)</f>
        <v>#N/A</v>
      </c>
      <c r="AH425" s="209" t="e">
        <f>IF(OR(ISBLANK('Precision '!E427),G$2="N"),NA(),'Precision '!E427)</f>
        <v>#N/A</v>
      </c>
      <c r="AI425" s="209" t="e">
        <f>IF(OR(ISBLANK('Precision '!F427),H$2="N"),NA(),'Precision '!F427)</f>
        <v>#N/A</v>
      </c>
      <c r="AJ425" s="209" t="e">
        <f>IF(OR(ISBLANK('Precision '!G427),I$2="N"),NA(),'Precision '!G427)</f>
        <v>#N/A</v>
      </c>
      <c r="AK425" s="209" t="e">
        <f>IF(OR(ISBLANK('Precision '!H427),J$2="N"),NA(),'Precision '!H427)</f>
        <v>#N/A</v>
      </c>
      <c r="AL425" s="209" t="e">
        <f>IF(OR(ISBLANK('Precision '!I427),K$2="N"),NA(),'Precision '!I427)</f>
        <v>#N/A</v>
      </c>
      <c r="AM425" s="209" t="e">
        <f>IF(OR(ISBLANK('Precision '!J427),L$2="N"),NA(),'Precision '!J427)</f>
        <v>#N/A</v>
      </c>
      <c r="AN425" s="209" t="e">
        <f>IF(OR(ISBLANK('Precision '!K427),M$2="N"),NA(),'Precision '!K427)</f>
        <v>#N/A</v>
      </c>
      <c r="AO425" s="209" t="e">
        <f>IF(OR(ISBLANK('Precision '!L427),N$2="N"),NA(),'Precision '!L427)</f>
        <v>#N/A</v>
      </c>
      <c r="AP425" s="209" t="e">
        <f>IF(OR(ISBLANK('Precision '!M427),O$2="N"),NA(),'Precision '!M427)</f>
        <v>#N/A</v>
      </c>
      <c r="AQ425" s="209" t="e">
        <f>IF(OR(ISBLANK('Precision '!N427),P$2="N"),NA(),'Precision '!N427)</f>
        <v>#N/A</v>
      </c>
      <c r="AR425" s="209" t="e">
        <f>IF(OR(ISBLANK('Precision '!O427),E$3="N"),NA(),'Precision '!O427)</f>
        <v>#N/A</v>
      </c>
      <c r="AS425" s="209" t="e">
        <f>IF(OR(ISBLANK('Precision '!P427),F$3="N"),NA(),'Precision '!P427)</f>
        <v>#N/A</v>
      </c>
      <c r="AT425" s="209" t="e">
        <f>IF(OR(ISBLANK('Precision '!Q427),G$3="N"),NA(),'Precision '!Q427)</f>
        <v>#N/A</v>
      </c>
      <c r="AU425" s="209" t="e">
        <f>IF(OR(ISBLANK('Precision '!R427),H$3="N"),NA(),'Precision '!R427)</f>
        <v>#N/A</v>
      </c>
      <c r="AV425" s="209" t="e">
        <f>IF(OR(ISBLANK('Precision '!S427),I$3="N"),NA(),'Precision '!S427)</f>
        <v>#N/A</v>
      </c>
      <c r="AW425" s="209" t="e">
        <f>IF(OR(ISBLANK('Precision '!T427),J$3="N"),NA(),'Precision '!T427)</f>
        <v>#N/A</v>
      </c>
      <c r="AX425" s="209" t="e">
        <f>IF(OR(ISBLANK('Precision '!U427),K$3="N"),NA(),'Precision '!U427)</f>
        <v>#N/A</v>
      </c>
      <c r="AY425" s="209" t="e">
        <f>IF(OR(ISBLANK('Precision '!V427),L$3="N"),NA(),'Precision '!V427)</f>
        <v>#N/A</v>
      </c>
      <c r="AZ425" s="209" t="e">
        <f>IF(OR(ISBLANK('Precision '!W427),M$3="N"),NA(),'Precision '!W427)</f>
        <v>#N/A</v>
      </c>
      <c r="BA425" s="209" t="e">
        <f>IF(OR(ISBLANK('Precision '!X427),N$3="N"),NA(),'Precision '!X427)</f>
        <v>#N/A</v>
      </c>
      <c r="BB425" s="209" t="e">
        <f>IF(OR(ISBLANK('Precision '!Y427),O$3="N"),NA(),'Precision '!Y427)</f>
        <v>#N/A</v>
      </c>
      <c r="BC425" s="209" t="e">
        <f>IF(OR(ISBLANK('Precision '!Z427),P$3="N"),NA(),'Precision '!Z427)</f>
        <v>#N/A</v>
      </c>
      <c r="BD425" s="204"/>
      <c r="BE425" s="204"/>
      <c r="BF425" s="204"/>
      <c r="BG425" s="204"/>
      <c r="BH425" s="204"/>
    </row>
    <row r="426" spans="1:60" x14ac:dyDescent="0.2">
      <c r="A426" s="204"/>
      <c r="B426" s="204"/>
      <c r="C426" s="204" t="str">
        <f>IF(AND(ISNUMBER('Precision '!C428),E$2="Y"),'Precision '!C428,"")</f>
        <v/>
      </c>
      <c r="D426" s="204" t="str">
        <f>IF(AND(ISNUMBER('Precision '!D428),F$2="Y"),'Precision '!D428,"")</f>
        <v/>
      </c>
      <c r="E426" s="204" t="str">
        <f>IF(AND(ISNUMBER('Precision '!E428),G$2="Y"),'Precision '!E428,"")</f>
        <v/>
      </c>
      <c r="F426" s="204" t="str">
        <f>IF(AND(ISNUMBER('Precision '!F428),H$2="Y"),'Precision '!F428,"")</f>
        <v/>
      </c>
      <c r="G426" s="204" t="str">
        <f>IF(AND(ISNUMBER('Precision '!G428),I$2="Y"),'Precision '!G428,"")</f>
        <v/>
      </c>
      <c r="H426" s="204" t="str">
        <f>IF(AND(ISNUMBER('Precision '!H428),J$2="Y"),'Precision '!H428,"")</f>
        <v/>
      </c>
      <c r="I426" s="204" t="str">
        <f>IF(AND(ISNUMBER('Precision '!I428),K$2="Y"),'Precision '!I428,"")</f>
        <v/>
      </c>
      <c r="J426" s="204" t="str">
        <f>IF(AND(ISNUMBER('Precision '!J428),L$2="Y"),'Precision '!J428,"")</f>
        <v/>
      </c>
      <c r="K426" s="204" t="str">
        <f>IF(AND(ISNUMBER('Precision '!K428),M$2="Y"),'Precision '!K428,"")</f>
        <v/>
      </c>
      <c r="L426" s="204" t="str">
        <f>IF(AND(ISNUMBER('Precision '!L428),N$2="Y"),'Precision '!L428,"")</f>
        <v/>
      </c>
      <c r="M426" s="204" t="str">
        <f>IF(AND(ISNUMBER('Precision '!M428),O$2="Y"),'Precision '!M428,"")</f>
        <v/>
      </c>
      <c r="N426" s="204" t="str">
        <f>IF(AND(ISNUMBER('Precision '!N428),P$2="Y"),'Precision '!N428,"")</f>
        <v/>
      </c>
      <c r="O426" s="204" t="str">
        <f>IF(AND(ISNUMBER('Precision '!O428),E$3="Y"),'Precision '!O428,"")</f>
        <v/>
      </c>
      <c r="P426" s="204" t="str">
        <f>IF(AND(ISNUMBER('Precision '!P428),F$3="Y"),'Precision '!P428,"")</f>
        <v/>
      </c>
      <c r="Q426" s="204" t="str">
        <f>IF(AND(ISNUMBER('Precision '!Q428),G$3="Y"),'Precision '!Q428,"")</f>
        <v/>
      </c>
      <c r="R426" s="204" t="str">
        <f>IF(AND(ISNUMBER('Precision '!R428),H$3="Y"),'Precision '!R428,"")</f>
        <v/>
      </c>
      <c r="S426" s="204" t="str">
        <f>IF(AND(ISNUMBER('Precision '!S428),I$3="Y"),'Precision '!S428,"")</f>
        <v/>
      </c>
      <c r="T426" s="204" t="str">
        <f>IF(AND(ISNUMBER('Precision '!T428),J$3="Y"),'Precision '!T428,"")</f>
        <v/>
      </c>
      <c r="U426" s="204" t="str">
        <f>IF(AND(ISNUMBER('Precision '!U428),K$3="Y"),'Precision '!U428,"")</f>
        <v/>
      </c>
      <c r="V426" s="204" t="str">
        <f>IF(AND(ISNUMBER('Precision '!V428),L$3="Y"),'Precision '!V428,"")</f>
        <v/>
      </c>
      <c r="W426" s="204" t="str">
        <f>IF(AND(ISNUMBER('Precision '!W428),M$3="Y"),'Precision '!W428,"")</f>
        <v/>
      </c>
      <c r="X426" s="204" t="str">
        <f>IF(AND(ISNUMBER('Precision '!X428),N$3="Y"),'Precision '!X428,"")</f>
        <v/>
      </c>
      <c r="Y426" s="204" t="str">
        <f>IF(AND(ISNUMBER('Precision '!Y428),O$3="Y"),'Precision '!Y428,"")</f>
        <v/>
      </c>
      <c r="Z426" s="204" t="str">
        <f>IF(AND(ISNUMBER('Precision '!Z428),P$3="Y"),'Precision '!Z428,"")</f>
        <v/>
      </c>
      <c r="AA426" s="204"/>
      <c r="AB426" s="204"/>
      <c r="AC426" s="204"/>
      <c r="AD426" s="204"/>
      <c r="AE426" s="300">
        <v>390</v>
      </c>
      <c r="AF426" s="209" t="e">
        <f>IF(OR(ISBLANK('Precision '!C428),E$2="N"),NA(),'Precision '!C428)</f>
        <v>#N/A</v>
      </c>
      <c r="AG426" s="209" t="e">
        <f>IF(OR(ISBLANK('Precision '!D428),F$2="N"),NA(),'Precision '!D428)</f>
        <v>#N/A</v>
      </c>
      <c r="AH426" s="209" t="e">
        <f>IF(OR(ISBLANK('Precision '!E428),G$2="N"),NA(),'Precision '!E428)</f>
        <v>#N/A</v>
      </c>
      <c r="AI426" s="209" t="e">
        <f>IF(OR(ISBLANK('Precision '!F428),H$2="N"),NA(),'Precision '!F428)</f>
        <v>#N/A</v>
      </c>
      <c r="AJ426" s="209" t="e">
        <f>IF(OR(ISBLANK('Precision '!G428),I$2="N"),NA(),'Precision '!G428)</f>
        <v>#N/A</v>
      </c>
      <c r="AK426" s="209" t="e">
        <f>IF(OR(ISBLANK('Precision '!H428),J$2="N"),NA(),'Precision '!H428)</f>
        <v>#N/A</v>
      </c>
      <c r="AL426" s="209" t="e">
        <f>IF(OR(ISBLANK('Precision '!I428),K$2="N"),NA(),'Precision '!I428)</f>
        <v>#N/A</v>
      </c>
      <c r="AM426" s="209" t="e">
        <f>IF(OR(ISBLANK('Precision '!J428),L$2="N"),NA(),'Precision '!J428)</f>
        <v>#N/A</v>
      </c>
      <c r="AN426" s="209" t="e">
        <f>IF(OR(ISBLANK('Precision '!K428),M$2="N"),NA(),'Precision '!K428)</f>
        <v>#N/A</v>
      </c>
      <c r="AO426" s="209" t="e">
        <f>IF(OR(ISBLANK('Precision '!L428),N$2="N"),NA(),'Precision '!L428)</f>
        <v>#N/A</v>
      </c>
      <c r="AP426" s="209" t="e">
        <f>IF(OR(ISBLANK('Precision '!M428),O$2="N"),NA(),'Precision '!M428)</f>
        <v>#N/A</v>
      </c>
      <c r="AQ426" s="209" t="e">
        <f>IF(OR(ISBLANK('Precision '!N428),P$2="N"),NA(),'Precision '!N428)</f>
        <v>#N/A</v>
      </c>
      <c r="AR426" s="209" t="e">
        <f>IF(OR(ISBLANK('Precision '!O428),E$3="N"),NA(),'Precision '!O428)</f>
        <v>#N/A</v>
      </c>
      <c r="AS426" s="209" t="e">
        <f>IF(OR(ISBLANK('Precision '!P428),F$3="N"),NA(),'Precision '!P428)</f>
        <v>#N/A</v>
      </c>
      <c r="AT426" s="209" t="e">
        <f>IF(OR(ISBLANK('Precision '!Q428),G$3="N"),NA(),'Precision '!Q428)</f>
        <v>#N/A</v>
      </c>
      <c r="AU426" s="209" t="e">
        <f>IF(OR(ISBLANK('Precision '!R428),H$3="N"),NA(),'Precision '!R428)</f>
        <v>#N/A</v>
      </c>
      <c r="AV426" s="209" t="e">
        <f>IF(OR(ISBLANK('Precision '!S428),I$3="N"),NA(),'Precision '!S428)</f>
        <v>#N/A</v>
      </c>
      <c r="AW426" s="209" t="e">
        <f>IF(OR(ISBLANK('Precision '!T428),J$3="N"),NA(),'Precision '!T428)</f>
        <v>#N/A</v>
      </c>
      <c r="AX426" s="209" t="e">
        <f>IF(OR(ISBLANK('Precision '!U428),K$3="N"),NA(),'Precision '!U428)</f>
        <v>#N/A</v>
      </c>
      <c r="AY426" s="209" t="e">
        <f>IF(OR(ISBLANK('Precision '!V428),L$3="N"),NA(),'Precision '!V428)</f>
        <v>#N/A</v>
      </c>
      <c r="AZ426" s="209" t="e">
        <f>IF(OR(ISBLANK('Precision '!W428),M$3="N"),NA(),'Precision '!W428)</f>
        <v>#N/A</v>
      </c>
      <c r="BA426" s="209" t="e">
        <f>IF(OR(ISBLANK('Precision '!X428),N$3="N"),NA(),'Precision '!X428)</f>
        <v>#N/A</v>
      </c>
      <c r="BB426" s="209" t="e">
        <f>IF(OR(ISBLANK('Precision '!Y428),O$3="N"),NA(),'Precision '!Y428)</f>
        <v>#N/A</v>
      </c>
      <c r="BC426" s="209" t="e">
        <f>IF(OR(ISBLANK('Precision '!Z428),P$3="N"),NA(),'Precision '!Z428)</f>
        <v>#N/A</v>
      </c>
      <c r="BD426" s="204"/>
      <c r="BE426" s="204"/>
      <c r="BF426" s="204"/>
      <c r="BG426" s="204"/>
      <c r="BH426" s="204"/>
    </row>
    <row r="427" spans="1:60" x14ac:dyDescent="0.2">
      <c r="A427" s="204"/>
      <c r="B427" s="204"/>
      <c r="C427" s="204" t="str">
        <f>IF(AND(ISNUMBER('Precision '!C429),E$2="Y"),'Precision '!C429,"")</f>
        <v/>
      </c>
      <c r="D427" s="204" t="str">
        <f>IF(AND(ISNUMBER('Precision '!D429),F$2="Y"),'Precision '!D429,"")</f>
        <v/>
      </c>
      <c r="E427" s="204" t="str">
        <f>IF(AND(ISNUMBER('Precision '!E429),G$2="Y"),'Precision '!E429,"")</f>
        <v/>
      </c>
      <c r="F427" s="204" t="str">
        <f>IF(AND(ISNUMBER('Precision '!F429),H$2="Y"),'Precision '!F429,"")</f>
        <v/>
      </c>
      <c r="G427" s="204" t="str">
        <f>IF(AND(ISNUMBER('Precision '!G429),I$2="Y"),'Precision '!G429,"")</f>
        <v/>
      </c>
      <c r="H427" s="204" t="str">
        <f>IF(AND(ISNUMBER('Precision '!H429),J$2="Y"),'Precision '!H429,"")</f>
        <v/>
      </c>
      <c r="I427" s="204" t="str">
        <f>IF(AND(ISNUMBER('Precision '!I429),K$2="Y"),'Precision '!I429,"")</f>
        <v/>
      </c>
      <c r="J427" s="204" t="str">
        <f>IF(AND(ISNUMBER('Precision '!J429),L$2="Y"),'Precision '!J429,"")</f>
        <v/>
      </c>
      <c r="K427" s="204" t="str">
        <f>IF(AND(ISNUMBER('Precision '!K429),M$2="Y"),'Precision '!K429,"")</f>
        <v/>
      </c>
      <c r="L427" s="204" t="str">
        <f>IF(AND(ISNUMBER('Precision '!L429),N$2="Y"),'Precision '!L429,"")</f>
        <v/>
      </c>
      <c r="M427" s="204" t="str">
        <f>IF(AND(ISNUMBER('Precision '!M429),O$2="Y"),'Precision '!M429,"")</f>
        <v/>
      </c>
      <c r="N427" s="204" t="str">
        <f>IF(AND(ISNUMBER('Precision '!N429),P$2="Y"),'Precision '!N429,"")</f>
        <v/>
      </c>
      <c r="O427" s="204" t="str">
        <f>IF(AND(ISNUMBER('Precision '!O429),E$3="Y"),'Precision '!O429,"")</f>
        <v/>
      </c>
      <c r="P427" s="204" t="str">
        <f>IF(AND(ISNUMBER('Precision '!P429),F$3="Y"),'Precision '!P429,"")</f>
        <v/>
      </c>
      <c r="Q427" s="204" t="str">
        <f>IF(AND(ISNUMBER('Precision '!Q429),G$3="Y"),'Precision '!Q429,"")</f>
        <v/>
      </c>
      <c r="R427" s="204" t="str">
        <f>IF(AND(ISNUMBER('Precision '!R429),H$3="Y"),'Precision '!R429,"")</f>
        <v/>
      </c>
      <c r="S427" s="204" t="str">
        <f>IF(AND(ISNUMBER('Precision '!S429),I$3="Y"),'Precision '!S429,"")</f>
        <v/>
      </c>
      <c r="T427" s="204" t="str">
        <f>IF(AND(ISNUMBER('Precision '!T429),J$3="Y"),'Precision '!T429,"")</f>
        <v/>
      </c>
      <c r="U427" s="204" t="str">
        <f>IF(AND(ISNUMBER('Precision '!U429),K$3="Y"),'Precision '!U429,"")</f>
        <v/>
      </c>
      <c r="V427" s="204" t="str">
        <f>IF(AND(ISNUMBER('Precision '!V429),L$3="Y"),'Precision '!V429,"")</f>
        <v/>
      </c>
      <c r="W427" s="204" t="str">
        <f>IF(AND(ISNUMBER('Precision '!W429),M$3="Y"),'Precision '!W429,"")</f>
        <v/>
      </c>
      <c r="X427" s="204" t="str">
        <f>IF(AND(ISNUMBER('Precision '!X429),N$3="Y"),'Precision '!X429,"")</f>
        <v/>
      </c>
      <c r="Y427" s="204" t="str">
        <f>IF(AND(ISNUMBER('Precision '!Y429),O$3="Y"),'Precision '!Y429,"")</f>
        <v/>
      </c>
      <c r="Z427" s="204" t="str">
        <f>IF(AND(ISNUMBER('Precision '!Z429),P$3="Y"),'Precision '!Z429,"")</f>
        <v/>
      </c>
      <c r="AA427" s="204"/>
      <c r="AB427" s="204"/>
      <c r="AC427" s="204"/>
      <c r="AD427" s="204"/>
      <c r="AE427" s="300">
        <v>391</v>
      </c>
      <c r="AF427" s="209" t="e">
        <f>IF(OR(ISBLANK('Precision '!C429),E$2="N"),NA(),'Precision '!C429)</f>
        <v>#N/A</v>
      </c>
      <c r="AG427" s="209" t="e">
        <f>IF(OR(ISBLANK('Precision '!D429),F$2="N"),NA(),'Precision '!D429)</f>
        <v>#N/A</v>
      </c>
      <c r="AH427" s="209" t="e">
        <f>IF(OR(ISBLANK('Precision '!E429),G$2="N"),NA(),'Precision '!E429)</f>
        <v>#N/A</v>
      </c>
      <c r="AI427" s="209" t="e">
        <f>IF(OR(ISBLANK('Precision '!F429),H$2="N"),NA(),'Precision '!F429)</f>
        <v>#N/A</v>
      </c>
      <c r="AJ427" s="209" t="e">
        <f>IF(OR(ISBLANK('Precision '!G429),I$2="N"),NA(),'Precision '!G429)</f>
        <v>#N/A</v>
      </c>
      <c r="AK427" s="209" t="e">
        <f>IF(OR(ISBLANK('Precision '!H429),J$2="N"),NA(),'Precision '!H429)</f>
        <v>#N/A</v>
      </c>
      <c r="AL427" s="209" t="e">
        <f>IF(OR(ISBLANK('Precision '!I429),K$2="N"),NA(),'Precision '!I429)</f>
        <v>#N/A</v>
      </c>
      <c r="AM427" s="209" t="e">
        <f>IF(OR(ISBLANK('Precision '!J429),L$2="N"),NA(),'Precision '!J429)</f>
        <v>#N/A</v>
      </c>
      <c r="AN427" s="209" t="e">
        <f>IF(OR(ISBLANK('Precision '!K429),M$2="N"),NA(),'Precision '!K429)</f>
        <v>#N/A</v>
      </c>
      <c r="AO427" s="209" t="e">
        <f>IF(OR(ISBLANK('Precision '!L429),N$2="N"),NA(),'Precision '!L429)</f>
        <v>#N/A</v>
      </c>
      <c r="AP427" s="209" t="e">
        <f>IF(OR(ISBLANK('Precision '!M429),O$2="N"),NA(),'Precision '!M429)</f>
        <v>#N/A</v>
      </c>
      <c r="AQ427" s="209" t="e">
        <f>IF(OR(ISBLANK('Precision '!N429),P$2="N"),NA(),'Precision '!N429)</f>
        <v>#N/A</v>
      </c>
      <c r="AR427" s="209" t="e">
        <f>IF(OR(ISBLANK('Precision '!O429),E$3="N"),NA(),'Precision '!O429)</f>
        <v>#N/A</v>
      </c>
      <c r="AS427" s="209" t="e">
        <f>IF(OR(ISBLANK('Precision '!P429),F$3="N"),NA(),'Precision '!P429)</f>
        <v>#N/A</v>
      </c>
      <c r="AT427" s="209" t="e">
        <f>IF(OR(ISBLANK('Precision '!Q429),G$3="N"),NA(),'Precision '!Q429)</f>
        <v>#N/A</v>
      </c>
      <c r="AU427" s="209" t="e">
        <f>IF(OR(ISBLANK('Precision '!R429),H$3="N"),NA(),'Precision '!R429)</f>
        <v>#N/A</v>
      </c>
      <c r="AV427" s="209" t="e">
        <f>IF(OR(ISBLANK('Precision '!S429),I$3="N"),NA(),'Precision '!S429)</f>
        <v>#N/A</v>
      </c>
      <c r="AW427" s="209" t="e">
        <f>IF(OR(ISBLANK('Precision '!T429),J$3="N"),NA(),'Precision '!T429)</f>
        <v>#N/A</v>
      </c>
      <c r="AX427" s="209" t="e">
        <f>IF(OR(ISBLANK('Precision '!U429),K$3="N"),NA(),'Precision '!U429)</f>
        <v>#N/A</v>
      </c>
      <c r="AY427" s="209" t="e">
        <f>IF(OR(ISBLANK('Precision '!V429),L$3="N"),NA(),'Precision '!V429)</f>
        <v>#N/A</v>
      </c>
      <c r="AZ427" s="209" t="e">
        <f>IF(OR(ISBLANK('Precision '!W429),M$3="N"),NA(),'Precision '!W429)</f>
        <v>#N/A</v>
      </c>
      <c r="BA427" s="209" t="e">
        <f>IF(OR(ISBLANK('Precision '!X429),N$3="N"),NA(),'Precision '!X429)</f>
        <v>#N/A</v>
      </c>
      <c r="BB427" s="209" t="e">
        <f>IF(OR(ISBLANK('Precision '!Y429),O$3="N"),NA(),'Precision '!Y429)</f>
        <v>#N/A</v>
      </c>
      <c r="BC427" s="209" t="e">
        <f>IF(OR(ISBLANK('Precision '!Z429),P$3="N"),NA(),'Precision '!Z429)</f>
        <v>#N/A</v>
      </c>
      <c r="BD427" s="204"/>
      <c r="BE427" s="204"/>
      <c r="BF427" s="204"/>
      <c r="BG427" s="204"/>
      <c r="BH427" s="204"/>
    </row>
    <row r="428" spans="1:60" x14ac:dyDescent="0.2">
      <c r="A428" s="204"/>
      <c r="B428" s="204"/>
      <c r="C428" s="204" t="str">
        <f>IF(AND(ISNUMBER('Precision '!C430),E$2="Y"),'Precision '!C430,"")</f>
        <v/>
      </c>
      <c r="D428" s="204" t="str">
        <f>IF(AND(ISNUMBER('Precision '!D430),F$2="Y"),'Precision '!D430,"")</f>
        <v/>
      </c>
      <c r="E428" s="204" t="str">
        <f>IF(AND(ISNUMBER('Precision '!E430),G$2="Y"),'Precision '!E430,"")</f>
        <v/>
      </c>
      <c r="F428" s="204" t="str">
        <f>IF(AND(ISNUMBER('Precision '!F430),H$2="Y"),'Precision '!F430,"")</f>
        <v/>
      </c>
      <c r="G428" s="204" t="str">
        <f>IF(AND(ISNUMBER('Precision '!G430),I$2="Y"),'Precision '!G430,"")</f>
        <v/>
      </c>
      <c r="H428" s="204" t="str">
        <f>IF(AND(ISNUMBER('Precision '!H430),J$2="Y"),'Precision '!H430,"")</f>
        <v/>
      </c>
      <c r="I428" s="204" t="str">
        <f>IF(AND(ISNUMBER('Precision '!I430),K$2="Y"),'Precision '!I430,"")</f>
        <v/>
      </c>
      <c r="J428" s="204" t="str">
        <f>IF(AND(ISNUMBER('Precision '!J430),L$2="Y"),'Precision '!J430,"")</f>
        <v/>
      </c>
      <c r="K428" s="204" t="str">
        <f>IF(AND(ISNUMBER('Precision '!K430),M$2="Y"),'Precision '!K430,"")</f>
        <v/>
      </c>
      <c r="L428" s="204" t="str">
        <f>IF(AND(ISNUMBER('Precision '!L430),N$2="Y"),'Precision '!L430,"")</f>
        <v/>
      </c>
      <c r="M428" s="204" t="str">
        <f>IF(AND(ISNUMBER('Precision '!M430),O$2="Y"),'Precision '!M430,"")</f>
        <v/>
      </c>
      <c r="N428" s="204" t="str">
        <f>IF(AND(ISNUMBER('Precision '!N430),P$2="Y"),'Precision '!N430,"")</f>
        <v/>
      </c>
      <c r="O428" s="204" t="str">
        <f>IF(AND(ISNUMBER('Precision '!O430),E$3="Y"),'Precision '!O430,"")</f>
        <v/>
      </c>
      <c r="P428" s="204" t="str">
        <f>IF(AND(ISNUMBER('Precision '!P430),F$3="Y"),'Precision '!P430,"")</f>
        <v/>
      </c>
      <c r="Q428" s="204" t="str">
        <f>IF(AND(ISNUMBER('Precision '!Q430),G$3="Y"),'Precision '!Q430,"")</f>
        <v/>
      </c>
      <c r="R428" s="204" t="str">
        <f>IF(AND(ISNUMBER('Precision '!R430),H$3="Y"),'Precision '!R430,"")</f>
        <v/>
      </c>
      <c r="S428" s="204" t="str">
        <f>IF(AND(ISNUMBER('Precision '!S430),I$3="Y"),'Precision '!S430,"")</f>
        <v/>
      </c>
      <c r="T428" s="204" t="str">
        <f>IF(AND(ISNUMBER('Precision '!T430),J$3="Y"),'Precision '!T430,"")</f>
        <v/>
      </c>
      <c r="U428" s="204" t="str">
        <f>IF(AND(ISNUMBER('Precision '!U430),K$3="Y"),'Precision '!U430,"")</f>
        <v/>
      </c>
      <c r="V428" s="204" t="str">
        <f>IF(AND(ISNUMBER('Precision '!V430),L$3="Y"),'Precision '!V430,"")</f>
        <v/>
      </c>
      <c r="W428" s="204" t="str">
        <f>IF(AND(ISNUMBER('Precision '!W430),M$3="Y"),'Precision '!W430,"")</f>
        <v/>
      </c>
      <c r="X428" s="204" t="str">
        <f>IF(AND(ISNUMBER('Precision '!X430),N$3="Y"),'Precision '!X430,"")</f>
        <v/>
      </c>
      <c r="Y428" s="204" t="str">
        <f>IF(AND(ISNUMBER('Precision '!Y430),O$3="Y"),'Precision '!Y430,"")</f>
        <v/>
      </c>
      <c r="Z428" s="204" t="str">
        <f>IF(AND(ISNUMBER('Precision '!Z430),P$3="Y"),'Precision '!Z430,"")</f>
        <v/>
      </c>
      <c r="AA428" s="204"/>
      <c r="AB428" s="204"/>
      <c r="AC428" s="204"/>
      <c r="AD428" s="204"/>
      <c r="AE428" s="300">
        <v>392</v>
      </c>
      <c r="AF428" s="209" t="e">
        <f>IF(OR(ISBLANK('Precision '!C430),E$2="N"),NA(),'Precision '!C430)</f>
        <v>#N/A</v>
      </c>
      <c r="AG428" s="209" t="e">
        <f>IF(OR(ISBLANK('Precision '!D430),F$2="N"),NA(),'Precision '!D430)</f>
        <v>#N/A</v>
      </c>
      <c r="AH428" s="209" t="e">
        <f>IF(OR(ISBLANK('Precision '!E430),G$2="N"),NA(),'Precision '!E430)</f>
        <v>#N/A</v>
      </c>
      <c r="AI428" s="209" t="e">
        <f>IF(OR(ISBLANK('Precision '!F430),H$2="N"),NA(),'Precision '!F430)</f>
        <v>#N/A</v>
      </c>
      <c r="AJ428" s="209" t="e">
        <f>IF(OR(ISBLANK('Precision '!G430),I$2="N"),NA(),'Precision '!G430)</f>
        <v>#N/A</v>
      </c>
      <c r="AK428" s="209" t="e">
        <f>IF(OR(ISBLANK('Precision '!H430),J$2="N"),NA(),'Precision '!H430)</f>
        <v>#N/A</v>
      </c>
      <c r="AL428" s="209" t="e">
        <f>IF(OR(ISBLANK('Precision '!I430),K$2="N"),NA(),'Precision '!I430)</f>
        <v>#N/A</v>
      </c>
      <c r="AM428" s="209" t="e">
        <f>IF(OR(ISBLANK('Precision '!J430),L$2="N"),NA(),'Precision '!J430)</f>
        <v>#N/A</v>
      </c>
      <c r="AN428" s="209" t="e">
        <f>IF(OR(ISBLANK('Precision '!K430),M$2="N"),NA(),'Precision '!K430)</f>
        <v>#N/A</v>
      </c>
      <c r="AO428" s="209" t="e">
        <f>IF(OR(ISBLANK('Precision '!L430),N$2="N"),NA(),'Precision '!L430)</f>
        <v>#N/A</v>
      </c>
      <c r="AP428" s="209" t="e">
        <f>IF(OR(ISBLANK('Precision '!M430),O$2="N"),NA(),'Precision '!M430)</f>
        <v>#N/A</v>
      </c>
      <c r="AQ428" s="209" t="e">
        <f>IF(OR(ISBLANK('Precision '!N430),P$2="N"),NA(),'Precision '!N430)</f>
        <v>#N/A</v>
      </c>
      <c r="AR428" s="209" t="e">
        <f>IF(OR(ISBLANK('Precision '!O430),E$3="N"),NA(),'Precision '!O430)</f>
        <v>#N/A</v>
      </c>
      <c r="AS428" s="209" t="e">
        <f>IF(OR(ISBLANK('Precision '!P430),F$3="N"),NA(),'Precision '!P430)</f>
        <v>#N/A</v>
      </c>
      <c r="AT428" s="209" t="e">
        <f>IF(OR(ISBLANK('Precision '!Q430),G$3="N"),NA(),'Precision '!Q430)</f>
        <v>#N/A</v>
      </c>
      <c r="AU428" s="209" t="e">
        <f>IF(OR(ISBLANK('Precision '!R430),H$3="N"),NA(),'Precision '!R430)</f>
        <v>#N/A</v>
      </c>
      <c r="AV428" s="209" t="e">
        <f>IF(OR(ISBLANK('Precision '!S430),I$3="N"),NA(),'Precision '!S430)</f>
        <v>#N/A</v>
      </c>
      <c r="AW428" s="209" t="e">
        <f>IF(OR(ISBLANK('Precision '!T430),J$3="N"),NA(),'Precision '!T430)</f>
        <v>#N/A</v>
      </c>
      <c r="AX428" s="209" t="e">
        <f>IF(OR(ISBLANK('Precision '!U430),K$3="N"),NA(),'Precision '!U430)</f>
        <v>#N/A</v>
      </c>
      <c r="AY428" s="209" t="e">
        <f>IF(OR(ISBLANK('Precision '!V430),L$3="N"),NA(),'Precision '!V430)</f>
        <v>#N/A</v>
      </c>
      <c r="AZ428" s="209" t="e">
        <f>IF(OR(ISBLANK('Precision '!W430),M$3="N"),NA(),'Precision '!W430)</f>
        <v>#N/A</v>
      </c>
      <c r="BA428" s="209" t="e">
        <f>IF(OR(ISBLANK('Precision '!X430),N$3="N"),NA(),'Precision '!X430)</f>
        <v>#N/A</v>
      </c>
      <c r="BB428" s="209" t="e">
        <f>IF(OR(ISBLANK('Precision '!Y430),O$3="N"),NA(),'Precision '!Y430)</f>
        <v>#N/A</v>
      </c>
      <c r="BC428" s="209" t="e">
        <f>IF(OR(ISBLANK('Precision '!Z430),P$3="N"),NA(),'Precision '!Z430)</f>
        <v>#N/A</v>
      </c>
      <c r="BD428" s="204"/>
      <c r="BE428" s="204"/>
      <c r="BF428" s="204"/>
      <c r="BG428" s="204"/>
      <c r="BH428" s="204"/>
    </row>
    <row r="429" spans="1:60" x14ac:dyDescent="0.2">
      <c r="A429" s="204"/>
      <c r="B429" s="204"/>
      <c r="C429" s="204" t="str">
        <f>IF(AND(ISNUMBER('Precision '!C431),E$2="Y"),'Precision '!C431,"")</f>
        <v/>
      </c>
      <c r="D429" s="204" t="str">
        <f>IF(AND(ISNUMBER('Precision '!D431),F$2="Y"),'Precision '!D431,"")</f>
        <v/>
      </c>
      <c r="E429" s="204" t="str">
        <f>IF(AND(ISNUMBER('Precision '!E431),G$2="Y"),'Precision '!E431,"")</f>
        <v/>
      </c>
      <c r="F429" s="204" t="str">
        <f>IF(AND(ISNUMBER('Precision '!F431),H$2="Y"),'Precision '!F431,"")</f>
        <v/>
      </c>
      <c r="G429" s="204" t="str">
        <f>IF(AND(ISNUMBER('Precision '!G431),I$2="Y"),'Precision '!G431,"")</f>
        <v/>
      </c>
      <c r="H429" s="204" t="str">
        <f>IF(AND(ISNUMBER('Precision '!H431),J$2="Y"),'Precision '!H431,"")</f>
        <v/>
      </c>
      <c r="I429" s="204" t="str">
        <f>IF(AND(ISNUMBER('Precision '!I431),K$2="Y"),'Precision '!I431,"")</f>
        <v/>
      </c>
      <c r="J429" s="204" t="str">
        <f>IF(AND(ISNUMBER('Precision '!J431),L$2="Y"),'Precision '!J431,"")</f>
        <v/>
      </c>
      <c r="K429" s="204" t="str">
        <f>IF(AND(ISNUMBER('Precision '!K431),M$2="Y"),'Precision '!K431,"")</f>
        <v/>
      </c>
      <c r="L429" s="204" t="str">
        <f>IF(AND(ISNUMBER('Precision '!L431),N$2="Y"),'Precision '!L431,"")</f>
        <v/>
      </c>
      <c r="M429" s="204" t="str">
        <f>IF(AND(ISNUMBER('Precision '!M431),O$2="Y"),'Precision '!M431,"")</f>
        <v/>
      </c>
      <c r="N429" s="204" t="str">
        <f>IF(AND(ISNUMBER('Precision '!N431),P$2="Y"),'Precision '!N431,"")</f>
        <v/>
      </c>
      <c r="O429" s="204" t="str">
        <f>IF(AND(ISNUMBER('Precision '!O431),E$3="Y"),'Precision '!O431,"")</f>
        <v/>
      </c>
      <c r="P429" s="204" t="str">
        <f>IF(AND(ISNUMBER('Precision '!P431),F$3="Y"),'Precision '!P431,"")</f>
        <v/>
      </c>
      <c r="Q429" s="204" t="str">
        <f>IF(AND(ISNUMBER('Precision '!Q431),G$3="Y"),'Precision '!Q431,"")</f>
        <v/>
      </c>
      <c r="R429" s="204" t="str">
        <f>IF(AND(ISNUMBER('Precision '!R431),H$3="Y"),'Precision '!R431,"")</f>
        <v/>
      </c>
      <c r="S429" s="204" t="str">
        <f>IF(AND(ISNUMBER('Precision '!S431),I$3="Y"),'Precision '!S431,"")</f>
        <v/>
      </c>
      <c r="T429" s="204" t="str">
        <f>IF(AND(ISNUMBER('Precision '!T431),J$3="Y"),'Precision '!T431,"")</f>
        <v/>
      </c>
      <c r="U429" s="204" t="str">
        <f>IF(AND(ISNUMBER('Precision '!U431),K$3="Y"),'Precision '!U431,"")</f>
        <v/>
      </c>
      <c r="V429" s="204" t="str">
        <f>IF(AND(ISNUMBER('Precision '!V431),L$3="Y"),'Precision '!V431,"")</f>
        <v/>
      </c>
      <c r="W429" s="204" t="str">
        <f>IF(AND(ISNUMBER('Precision '!W431),M$3="Y"),'Precision '!W431,"")</f>
        <v/>
      </c>
      <c r="X429" s="204" t="str">
        <f>IF(AND(ISNUMBER('Precision '!X431),N$3="Y"),'Precision '!X431,"")</f>
        <v/>
      </c>
      <c r="Y429" s="204" t="str">
        <f>IF(AND(ISNUMBER('Precision '!Y431),O$3="Y"),'Precision '!Y431,"")</f>
        <v/>
      </c>
      <c r="Z429" s="204" t="str">
        <f>IF(AND(ISNUMBER('Precision '!Z431),P$3="Y"),'Precision '!Z431,"")</f>
        <v/>
      </c>
      <c r="AA429" s="204"/>
      <c r="AB429" s="204"/>
      <c r="AC429" s="204"/>
      <c r="AD429" s="204"/>
      <c r="AE429" s="300">
        <v>393</v>
      </c>
      <c r="AF429" s="209" t="e">
        <f>IF(OR(ISBLANK('Precision '!C431),E$2="N"),NA(),'Precision '!C431)</f>
        <v>#N/A</v>
      </c>
      <c r="AG429" s="209" t="e">
        <f>IF(OR(ISBLANK('Precision '!D431),F$2="N"),NA(),'Precision '!D431)</f>
        <v>#N/A</v>
      </c>
      <c r="AH429" s="209" t="e">
        <f>IF(OR(ISBLANK('Precision '!E431),G$2="N"),NA(),'Precision '!E431)</f>
        <v>#N/A</v>
      </c>
      <c r="AI429" s="209" t="e">
        <f>IF(OR(ISBLANK('Precision '!F431),H$2="N"),NA(),'Precision '!F431)</f>
        <v>#N/A</v>
      </c>
      <c r="AJ429" s="209" t="e">
        <f>IF(OR(ISBLANK('Precision '!G431),I$2="N"),NA(),'Precision '!G431)</f>
        <v>#N/A</v>
      </c>
      <c r="AK429" s="209" t="e">
        <f>IF(OR(ISBLANK('Precision '!H431),J$2="N"),NA(),'Precision '!H431)</f>
        <v>#N/A</v>
      </c>
      <c r="AL429" s="209" t="e">
        <f>IF(OR(ISBLANK('Precision '!I431),K$2="N"),NA(),'Precision '!I431)</f>
        <v>#N/A</v>
      </c>
      <c r="AM429" s="209" t="e">
        <f>IF(OR(ISBLANK('Precision '!J431),L$2="N"),NA(),'Precision '!J431)</f>
        <v>#N/A</v>
      </c>
      <c r="AN429" s="209" t="e">
        <f>IF(OR(ISBLANK('Precision '!K431),M$2="N"),NA(),'Precision '!K431)</f>
        <v>#N/A</v>
      </c>
      <c r="AO429" s="209" t="e">
        <f>IF(OR(ISBLANK('Precision '!L431),N$2="N"),NA(),'Precision '!L431)</f>
        <v>#N/A</v>
      </c>
      <c r="AP429" s="209" t="e">
        <f>IF(OR(ISBLANK('Precision '!M431),O$2="N"),NA(),'Precision '!M431)</f>
        <v>#N/A</v>
      </c>
      <c r="AQ429" s="209" t="e">
        <f>IF(OR(ISBLANK('Precision '!N431),P$2="N"),NA(),'Precision '!N431)</f>
        <v>#N/A</v>
      </c>
      <c r="AR429" s="209" t="e">
        <f>IF(OR(ISBLANK('Precision '!O431),E$3="N"),NA(),'Precision '!O431)</f>
        <v>#N/A</v>
      </c>
      <c r="AS429" s="209" t="e">
        <f>IF(OR(ISBLANK('Precision '!P431),F$3="N"),NA(),'Precision '!P431)</f>
        <v>#N/A</v>
      </c>
      <c r="AT429" s="209" t="e">
        <f>IF(OR(ISBLANK('Precision '!Q431),G$3="N"),NA(),'Precision '!Q431)</f>
        <v>#N/A</v>
      </c>
      <c r="AU429" s="209" t="e">
        <f>IF(OR(ISBLANK('Precision '!R431),H$3="N"),NA(),'Precision '!R431)</f>
        <v>#N/A</v>
      </c>
      <c r="AV429" s="209" t="e">
        <f>IF(OR(ISBLANK('Precision '!S431),I$3="N"),NA(),'Precision '!S431)</f>
        <v>#N/A</v>
      </c>
      <c r="AW429" s="209" t="e">
        <f>IF(OR(ISBLANK('Precision '!T431),J$3="N"),NA(),'Precision '!T431)</f>
        <v>#N/A</v>
      </c>
      <c r="AX429" s="209" t="e">
        <f>IF(OR(ISBLANK('Precision '!U431),K$3="N"),NA(),'Precision '!U431)</f>
        <v>#N/A</v>
      </c>
      <c r="AY429" s="209" t="e">
        <f>IF(OR(ISBLANK('Precision '!V431),L$3="N"),NA(),'Precision '!V431)</f>
        <v>#N/A</v>
      </c>
      <c r="AZ429" s="209" t="e">
        <f>IF(OR(ISBLANK('Precision '!W431),M$3="N"),NA(),'Precision '!W431)</f>
        <v>#N/A</v>
      </c>
      <c r="BA429" s="209" t="e">
        <f>IF(OR(ISBLANK('Precision '!X431),N$3="N"),NA(),'Precision '!X431)</f>
        <v>#N/A</v>
      </c>
      <c r="BB429" s="209" t="e">
        <f>IF(OR(ISBLANK('Precision '!Y431),O$3="N"),NA(),'Precision '!Y431)</f>
        <v>#N/A</v>
      </c>
      <c r="BC429" s="209" t="e">
        <f>IF(OR(ISBLANK('Precision '!Z431),P$3="N"),NA(),'Precision '!Z431)</f>
        <v>#N/A</v>
      </c>
      <c r="BD429" s="204"/>
      <c r="BE429" s="204"/>
      <c r="BF429" s="204"/>
      <c r="BG429" s="204"/>
      <c r="BH429" s="204"/>
    </row>
    <row r="430" spans="1:60" x14ac:dyDescent="0.2">
      <c r="A430" s="204"/>
      <c r="B430" s="204"/>
      <c r="C430" s="204" t="str">
        <f>IF(AND(ISNUMBER('Precision '!C432),E$2="Y"),'Precision '!C432,"")</f>
        <v/>
      </c>
      <c r="D430" s="204" t="str">
        <f>IF(AND(ISNUMBER('Precision '!D432),F$2="Y"),'Precision '!D432,"")</f>
        <v/>
      </c>
      <c r="E430" s="204" t="str">
        <f>IF(AND(ISNUMBER('Precision '!E432),G$2="Y"),'Precision '!E432,"")</f>
        <v/>
      </c>
      <c r="F430" s="204" t="str">
        <f>IF(AND(ISNUMBER('Precision '!F432),H$2="Y"),'Precision '!F432,"")</f>
        <v/>
      </c>
      <c r="G430" s="204" t="str">
        <f>IF(AND(ISNUMBER('Precision '!G432),I$2="Y"),'Precision '!G432,"")</f>
        <v/>
      </c>
      <c r="H430" s="204" t="str">
        <f>IF(AND(ISNUMBER('Precision '!H432),J$2="Y"),'Precision '!H432,"")</f>
        <v/>
      </c>
      <c r="I430" s="204" t="str">
        <f>IF(AND(ISNUMBER('Precision '!I432),K$2="Y"),'Precision '!I432,"")</f>
        <v/>
      </c>
      <c r="J430" s="204" t="str">
        <f>IF(AND(ISNUMBER('Precision '!J432),L$2="Y"),'Precision '!J432,"")</f>
        <v/>
      </c>
      <c r="K430" s="204" t="str">
        <f>IF(AND(ISNUMBER('Precision '!K432),M$2="Y"),'Precision '!K432,"")</f>
        <v/>
      </c>
      <c r="L430" s="204" t="str">
        <f>IF(AND(ISNUMBER('Precision '!L432),N$2="Y"),'Precision '!L432,"")</f>
        <v/>
      </c>
      <c r="M430" s="204" t="str">
        <f>IF(AND(ISNUMBER('Precision '!M432),O$2="Y"),'Precision '!M432,"")</f>
        <v/>
      </c>
      <c r="N430" s="204" t="str">
        <f>IF(AND(ISNUMBER('Precision '!N432),P$2="Y"),'Precision '!N432,"")</f>
        <v/>
      </c>
      <c r="O430" s="204" t="str">
        <f>IF(AND(ISNUMBER('Precision '!O432),E$3="Y"),'Precision '!O432,"")</f>
        <v/>
      </c>
      <c r="P430" s="204" t="str">
        <f>IF(AND(ISNUMBER('Precision '!P432),F$3="Y"),'Precision '!P432,"")</f>
        <v/>
      </c>
      <c r="Q430" s="204" t="str">
        <f>IF(AND(ISNUMBER('Precision '!Q432),G$3="Y"),'Precision '!Q432,"")</f>
        <v/>
      </c>
      <c r="R430" s="204" t="str">
        <f>IF(AND(ISNUMBER('Precision '!R432),H$3="Y"),'Precision '!R432,"")</f>
        <v/>
      </c>
      <c r="S430" s="204" t="str">
        <f>IF(AND(ISNUMBER('Precision '!S432),I$3="Y"),'Precision '!S432,"")</f>
        <v/>
      </c>
      <c r="T430" s="204" t="str">
        <f>IF(AND(ISNUMBER('Precision '!T432),J$3="Y"),'Precision '!T432,"")</f>
        <v/>
      </c>
      <c r="U430" s="204" t="str">
        <f>IF(AND(ISNUMBER('Precision '!U432),K$3="Y"),'Precision '!U432,"")</f>
        <v/>
      </c>
      <c r="V430" s="204" t="str">
        <f>IF(AND(ISNUMBER('Precision '!V432),L$3="Y"),'Precision '!V432,"")</f>
        <v/>
      </c>
      <c r="W430" s="204" t="str">
        <f>IF(AND(ISNUMBER('Precision '!W432),M$3="Y"),'Precision '!W432,"")</f>
        <v/>
      </c>
      <c r="X430" s="204" t="str">
        <f>IF(AND(ISNUMBER('Precision '!X432),N$3="Y"),'Precision '!X432,"")</f>
        <v/>
      </c>
      <c r="Y430" s="204" t="str">
        <f>IF(AND(ISNUMBER('Precision '!Y432),O$3="Y"),'Precision '!Y432,"")</f>
        <v/>
      </c>
      <c r="Z430" s="204" t="str">
        <f>IF(AND(ISNUMBER('Precision '!Z432),P$3="Y"),'Precision '!Z432,"")</f>
        <v/>
      </c>
      <c r="AA430" s="204"/>
      <c r="AB430" s="204"/>
      <c r="AC430" s="204"/>
      <c r="AD430" s="204"/>
      <c r="AE430" s="300">
        <v>394</v>
      </c>
      <c r="AF430" s="209" t="e">
        <f>IF(OR(ISBLANK('Precision '!C432),E$2="N"),NA(),'Precision '!C432)</f>
        <v>#N/A</v>
      </c>
      <c r="AG430" s="209" t="e">
        <f>IF(OR(ISBLANK('Precision '!D432),F$2="N"),NA(),'Precision '!D432)</f>
        <v>#N/A</v>
      </c>
      <c r="AH430" s="209" t="e">
        <f>IF(OR(ISBLANK('Precision '!E432),G$2="N"),NA(),'Precision '!E432)</f>
        <v>#N/A</v>
      </c>
      <c r="AI430" s="209" t="e">
        <f>IF(OR(ISBLANK('Precision '!F432),H$2="N"),NA(),'Precision '!F432)</f>
        <v>#N/A</v>
      </c>
      <c r="AJ430" s="209" t="e">
        <f>IF(OR(ISBLANK('Precision '!G432),I$2="N"),NA(),'Precision '!G432)</f>
        <v>#N/A</v>
      </c>
      <c r="AK430" s="209" t="e">
        <f>IF(OR(ISBLANK('Precision '!H432),J$2="N"),NA(),'Precision '!H432)</f>
        <v>#N/A</v>
      </c>
      <c r="AL430" s="209" t="e">
        <f>IF(OR(ISBLANK('Precision '!I432),K$2="N"),NA(),'Precision '!I432)</f>
        <v>#N/A</v>
      </c>
      <c r="AM430" s="209" t="e">
        <f>IF(OR(ISBLANK('Precision '!J432),L$2="N"),NA(),'Precision '!J432)</f>
        <v>#N/A</v>
      </c>
      <c r="AN430" s="209" t="e">
        <f>IF(OR(ISBLANK('Precision '!K432),M$2="N"),NA(),'Precision '!K432)</f>
        <v>#N/A</v>
      </c>
      <c r="AO430" s="209" t="e">
        <f>IF(OR(ISBLANK('Precision '!L432),N$2="N"),NA(),'Precision '!L432)</f>
        <v>#N/A</v>
      </c>
      <c r="AP430" s="209" t="e">
        <f>IF(OR(ISBLANK('Precision '!M432),O$2="N"),NA(),'Precision '!M432)</f>
        <v>#N/A</v>
      </c>
      <c r="AQ430" s="209" t="e">
        <f>IF(OR(ISBLANK('Precision '!N432),P$2="N"),NA(),'Precision '!N432)</f>
        <v>#N/A</v>
      </c>
      <c r="AR430" s="209" t="e">
        <f>IF(OR(ISBLANK('Precision '!O432),E$3="N"),NA(),'Precision '!O432)</f>
        <v>#N/A</v>
      </c>
      <c r="AS430" s="209" t="e">
        <f>IF(OR(ISBLANK('Precision '!P432),F$3="N"),NA(),'Precision '!P432)</f>
        <v>#N/A</v>
      </c>
      <c r="AT430" s="209" t="e">
        <f>IF(OR(ISBLANK('Precision '!Q432),G$3="N"),NA(),'Precision '!Q432)</f>
        <v>#N/A</v>
      </c>
      <c r="AU430" s="209" t="e">
        <f>IF(OR(ISBLANK('Precision '!R432),H$3="N"),NA(),'Precision '!R432)</f>
        <v>#N/A</v>
      </c>
      <c r="AV430" s="209" t="e">
        <f>IF(OR(ISBLANK('Precision '!S432),I$3="N"),NA(),'Precision '!S432)</f>
        <v>#N/A</v>
      </c>
      <c r="AW430" s="209" t="e">
        <f>IF(OR(ISBLANK('Precision '!T432),J$3="N"),NA(),'Precision '!T432)</f>
        <v>#N/A</v>
      </c>
      <c r="AX430" s="209" t="e">
        <f>IF(OR(ISBLANK('Precision '!U432),K$3="N"),NA(),'Precision '!U432)</f>
        <v>#N/A</v>
      </c>
      <c r="AY430" s="209" t="e">
        <f>IF(OR(ISBLANK('Precision '!V432),L$3="N"),NA(),'Precision '!V432)</f>
        <v>#N/A</v>
      </c>
      <c r="AZ430" s="209" t="e">
        <f>IF(OR(ISBLANK('Precision '!W432),M$3="N"),NA(),'Precision '!W432)</f>
        <v>#N/A</v>
      </c>
      <c r="BA430" s="209" t="e">
        <f>IF(OR(ISBLANK('Precision '!X432),N$3="N"),NA(),'Precision '!X432)</f>
        <v>#N/A</v>
      </c>
      <c r="BB430" s="209" t="e">
        <f>IF(OR(ISBLANK('Precision '!Y432),O$3="N"),NA(),'Precision '!Y432)</f>
        <v>#N/A</v>
      </c>
      <c r="BC430" s="209" t="e">
        <f>IF(OR(ISBLANK('Precision '!Z432),P$3="N"),NA(),'Precision '!Z432)</f>
        <v>#N/A</v>
      </c>
      <c r="BD430" s="204"/>
      <c r="BE430" s="204"/>
      <c r="BF430" s="204"/>
      <c r="BG430" s="204"/>
      <c r="BH430" s="204"/>
    </row>
    <row r="431" spans="1:60" x14ac:dyDescent="0.2">
      <c r="A431" s="204"/>
      <c r="B431" s="204"/>
      <c r="C431" s="204" t="str">
        <f>IF(AND(ISNUMBER('Precision '!C433),E$2="Y"),'Precision '!C433,"")</f>
        <v/>
      </c>
      <c r="D431" s="204" t="str">
        <f>IF(AND(ISNUMBER('Precision '!D433),F$2="Y"),'Precision '!D433,"")</f>
        <v/>
      </c>
      <c r="E431" s="204" t="str">
        <f>IF(AND(ISNUMBER('Precision '!E433),G$2="Y"),'Precision '!E433,"")</f>
        <v/>
      </c>
      <c r="F431" s="204" t="str">
        <f>IF(AND(ISNUMBER('Precision '!F433),H$2="Y"),'Precision '!F433,"")</f>
        <v/>
      </c>
      <c r="G431" s="204" t="str">
        <f>IF(AND(ISNUMBER('Precision '!G433),I$2="Y"),'Precision '!G433,"")</f>
        <v/>
      </c>
      <c r="H431" s="204" t="str">
        <f>IF(AND(ISNUMBER('Precision '!H433),J$2="Y"),'Precision '!H433,"")</f>
        <v/>
      </c>
      <c r="I431" s="204" t="str">
        <f>IF(AND(ISNUMBER('Precision '!I433),K$2="Y"),'Precision '!I433,"")</f>
        <v/>
      </c>
      <c r="J431" s="204" t="str">
        <f>IF(AND(ISNUMBER('Precision '!J433),L$2="Y"),'Precision '!J433,"")</f>
        <v/>
      </c>
      <c r="K431" s="204" t="str">
        <f>IF(AND(ISNUMBER('Precision '!K433),M$2="Y"),'Precision '!K433,"")</f>
        <v/>
      </c>
      <c r="L431" s="204" t="str">
        <f>IF(AND(ISNUMBER('Precision '!L433),N$2="Y"),'Precision '!L433,"")</f>
        <v/>
      </c>
      <c r="M431" s="204" t="str">
        <f>IF(AND(ISNUMBER('Precision '!M433),O$2="Y"),'Precision '!M433,"")</f>
        <v/>
      </c>
      <c r="N431" s="204" t="str">
        <f>IF(AND(ISNUMBER('Precision '!N433),P$2="Y"),'Precision '!N433,"")</f>
        <v/>
      </c>
      <c r="O431" s="204" t="str">
        <f>IF(AND(ISNUMBER('Precision '!O433),E$3="Y"),'Precision '!O433,"")</f>
        <v/>
      </c>
      <c r="P431" s="204" t="str">
        <f>IF(AND(ISNUMBER('Precision '!P433),F$3="Y"),'Precision '!P433,"")</f>
        <v/>
      </c>
      <c r="Q431" s="204" t="str">
        <f>IF(AND(ISNUMBER('Precision '!Q433),G$3="Y"),'Precision '!Q433,"")</f>
        <v/>
      </c>
      <c r="R431" s="204" t="str">
        <f>IF(AND(ISNUMBER('Precision '!R433),H$3="Y"),'Precision '!R433,"")</f>
        <v/>
      </c>
      <c r="S431" s="204" t="str">
        <f>IF(AND(ISNUMBER('Precision '!S433),I$3="Y"),'Precision '!S433,"")</f>
        <v/>
      </c>
      <c r="T431" s="204" t="str">
        <f>IF(AND(ISNUMBER('Precision '!T433),J$3="Y"),'Precision '!T433,"")</f>
        <v/>
      </c>
      <c r="U431" s="204" t="str">
        <f>IF(AND(ISNUMBER('Precision '!U433),K$3="Y"),'Precision '!U433,"")</f>
        <v/>
      </c>
      <c r="V431" s="204" t="str">
        <f>IF(AND(ISNUMBER('Precision '!V433),L$3="Y"),'Precision '!V433,"")</f>
        <v/>
      </c>
      <c r="W431" s="204" t="str">
        <f>IF(AND(ISNUMBER('Precision '!W433),M$3="Y"),'Precision '!W433,"")</f>
        <v/>
      </c>
      <c r="X431" s="204" t="str">
        <f>IF(AND(ISNUMBER('Precision '!X433),N$3="Y"),'Precision '!X433,"")</f>
        <v/>
      </c>
      <c r="Y431" s="204" t="str">
        <f>IF(AND(ISNUMBER('Precision '!Y433),O$3="Y"),'Precision '!Y433,"")</f>
        <v/>
      </c>
      <c r="Z431" s="204" t="str">
        <f>IF(AND(ISNUMBER('Precision '!Z433),P$3="Y"),'Precision '!Z433,"")</f>
        <v/>
      </c>
      <c r="AA431" s="204"/>
      <c r="AB431" s="204"/>
      <c r="AC431" s="204"/>
      <c r="AD431" s="204"/>
      <c r="AE431" s="300">
        <v>395</v>
      </c>
      <c r="AF431" s="209" t="e">
        <f>IF(OR(ISBLANK('Precision '!C433),E$2="N"),NA(),'Precision '!C433)</f>
        <v>#N/A</v>
      </c>
      <c r="AG431" s="209" t="e">
        <f>IF(OR(ISBLANK('Precision '!D433),F$2="N"),NA(),'Precision '!D433)</f>
        <v>#N/A</v>
      </c>
      <c r="AH431" s="209" t="e">
        <f>IF(OR(ISBLANK('Precision '!E433),G$2="N"),NA(),'Precision '!E433)</f>
        <v>#N/A</v>
      </c>
      <c r="AI431" s="209" t="e">
        <f>IF(OR(ISBLANK('Precision '!F433),H$2="N"),NA(),'Precision '!F433)</f>
        <v>#N/A</v>
      </c>
      <c r="AJ431" s="209" t="e">
        <f>IF(OR(ISBLANK('Precision '!G433),I$2="N"),NA(),'Precision '!G433)</f>
        <v>#N/A</v>
      </c>
      <c r="AK431" s="209" t="e">
        <f>IF(OR(ISBLANK('Precision '!H433),J$2="N"),NA(),'Precision '!H433)</f>
        <v>#N/A</v>
      </c>
      <c r="AL431" s="209" t="e">
        <f>IF(OR(ISBLANK('Precision '!I433),K$2="N"),NA(),'Precision '!I433)</f>
        <v>#N/A</v>
      </c>
      <c r="AM431" s="209" t="e">
        <f>IF(OR(ISBLANK('Precision '!J433),L$2="N"),NA(),'Precision '!J433)</f>
        <v>#N/A</v>
      </c>
      <c r="AN431" s="209" t="e">
        <f>IF(OR(ISBLANK('Precision '!K433),M$2="N"),NA(),'Precision '!K433)</f>
        <v>#N/A</v>
      </c>
      <c r="AO431" s="209" t="e">
        <f>IF(OR(ISBLANK('Precision '!L433),N$2="N"),NA(),'Precision '!L433)</f>
        <v>#N/A</v>
      </c>
      <c r="AP431" s="209" t="e">
        <f>IF(OR(ISBLANK('Precision '!M433),O$2="N"),NA(),'Precision '!M433)</f>
        <v>#N/A</v>
      </c>
      <c r="AQ431" s="209" t="e">
        <f>IF(OR(ISBLANK('Precision '!N433),P$2="N"),NA(),'Precision '!N433)</f>
        <v>#N/A</v>
      </c>
      <c r="AR431" s="209" t="e">
        <f>IF(OR(ISBLANK('Precision '!O433),E$3="N"),NA(),'Precision '!O433)</f>
        <v>#N/A</v>
      </c>
      <c r="AS431" s="209" t="e">
        <f>IF(OR(ISBLANK('Precision '!P433),F$3="N"),NA(),'Precision '!P433)</f>
        <v>#N/A</v>
      </c>
      <c r="AT431" s="209" t="e">
        <f>IF(OR(ISBLANK('Precision '!Q433),G$3="N"),NA(),'Precision '!Q433)</f>
        <v>#N/A</v>
      </c>
      <c r="AU431" s="209" t="e">
        <f>IF(OR(ISBLANK('Precision '!R433),H$3="N"),NA(),'Precision '!R433)</f>
        <v>#N/A</v>
      </c>
      <c r="AV431" s="209" t="e">
        <f>IF(OR(ISBLANK('Precision '!S433),I$3="N"),NA(),'Precision '!S433)</f>
        <v>#N/A</v>
      </c>
      <c r="AW431" s="209" t="e">
        <f>IF(OR(ISBLANK('Precision '!T433),J$3="N"),NA(),'Precision '!T433)</f>
        <v>#N/A</v>
      </c>
      <c r="AX431" s="209" t="e">
        <f>IF(OR(ISBLANK('Precision '!U433),K$3="N"),NA(),'Precision '!U433)</f>
        <v>#N/A</v>
      </c>
      <c r="AY431" s="209" t="e">
        <f>IF(OR(ISBLANK('Precision '!V433),L$3="N"),NA(),'Precision '!V433)</f>
        <v>#N/A</v>
      </c>
      <c r="AZ431" s="209" t="e">
        <f>IF(OR(ISBLANK('Precision '!W433),M$3="N"),NA(),'Precision '!W433)</f>
        <v>#N/A</v>
      </c>
      <c r="BA431" s="209" t="e">
        <f>IF(OR(ISBLANK('Precision '!X433),N$3="N"),NA(),'Precision '!X433)</f>
        <v>#N/A</v>
      </c>
      <c r="BB431" s="209" t="e">
        <f>IF(OR(ISBLANK('Precision '!Y433),O$3="N"),NA(),'Precision '!Y433)</f>
        <v>#N/A</v>
      </c>
      <c r="BC431" s="209" t="e">
        <f>IF(OR(ISBLANK('Precision '!Z433),P$3="N"),NA(),'Precision '!Z433)</f>
        <v>#N/A</v>
      </c>
      <c r="BD431" s="204"/>
      <c r="BE431" s="204"/>
      <c r="BF431" s="204"/>
      <c r="BG431" s="204"/>
      <c r="BH431" s="204"/>
    </row>
    <row r="432" spans="1:60" x14ac:dyDescent="0.2">
      <c r="A432" s="204"/>
      <c r="B432" s="204"/>
      <c r="C432" s="204" t="str">
        <f>IF(AND(ISNUMBER('Precision '!C434),E$2="Y"),'Precision '!C434,"")</f>
        <v/>
      </c>
      <c r="D432" s="204" t="str">
        <f>IF(AND(ISNUMBER('Precision '!D434),F$2="Y"),'Precision '!D434,"")</f>
        <v/>
      </c>
      <c r="E432" s="204" t="str">
        <f>IF(AND(ISNUMBER('Precision '!E434),G$2="Y"),'Precision '!E434,"")</f>
        <v/>
      </c>
      <c r="F432" s="204" t="str">
        <f>IF(AND(ISNUMBER('Precision '!F434),H$2="Y"),'Precision '!F434,"")</f>
        <v/>
      </c>
      <c r="G432" s="204" t="str">
        <f>IF(AND(ISNUMBER('Precision '!G434),I$2="Y"),'Precision '!G434,"")</f>
        <v/>
      </c>
      <c r="H432" s="204" t="str">
        <f>IF(AND(ISNUMBER('Precision '!H434),J$2="Y"),'Precision '!H434,"")</f>
        <v/>
      </c>
      <c r="I432" s="204" t="str">
        <f>IF(AND(ISNUMBER('Precision '!I434),K$2="Y"),'Precision '!I434,"")</f>
        <v/>
      </c>
      <c r="J432" s="204" t="str">
        <f>IF(AND(ISNUMBER('Precision '!J434),L$2="Y"),'Precision '!J434,"")</f>
        <v/>
      </c>
      <c r="K432" s="204" t="str">
        <f>IF(AND(ISNUMBER('Precision '!K434),M$2="Y"),'Precision '!K434,"")</f>
        <v/>
      </c>
      <c r="L432" s="204" t="str">
        <f>IF(AND(ISNUMBER('Precision '!L434),N$2="Y"),'Precision '!L434,"")</f>
        <v/>
      </c>
      <c r="M432" s="204" t="str">
        <f>IF(AND(ISNUMBER('Precision '!M434),O$2="Y"),'Precision '!M434,"")</f>
        <v/>
      </c>
      <c r="N432" s="204" t="str">
        <f>IF(AND(ISNUMBER('Precision '!N434),P$2="Y"),'Precision '!N434,"")</f>
        <v/>
      </c>
      <c r="O432" s="204" t="str">
        <f>IF(AND(ISNUMBER('Precision '!O434),E$3="Y"),'Precision '!O434,"")</f>
        <v/>
      </c>
      <c r="P432" s="204" t="str">
        <f>IF(AND(ISNUMBER('Precision '!P434),F$3="Y"),'Precision '!P434,"")</f>
        <v/>
      </c>
      <c r="Q432" s="204" t="str">
        <f>IF(AND(ISNUMBER('Precision '!Q434),G$3="Y"),'Precision '!Q434,"")</f>
        <v/>
      </c>
      <c r="R432" s="204" t="str">
        <f>IF(AND(ISNUMBER('Precision '!R434),H$3="Y"),'Precision '!R434,"")</f>
        <v/>
      </c>
      <c r="S432" s="204" t="str">
        <f>IF(AND(ISNUMBER('Precision '!S434),I$3="Y"),'Precision '!S434,"")</f>
        <v/>
      </c>
      <c r="T432" s="204" t="str">
        <f>IF(AND(ISNUMBER('Precision '!T434),J$3="Y"),'Precision '!T434,"")</f>
        <v/>
      </c>
      <c r="U432" s="204" t="str">
        <f>IF(AND(ISNUMBER('Precision '!U434),K$3="Y"),'Precision '!U434,"")</f>
        <v/>
      </c>
      <c r="V432" s="204" t="str">
        <f>IF(AND(ISNUMBER('Precision '!V434),L$3="Y"),'Precision '!V434,"")</f>
        <v/>
      </c>
      <c r="W432" s="204" t="str">
        <f>IF(AND(ISNUMBER('Precision '!W434),M$3="Y"),'Precision '!W434,"")</f>
        <v/>
      </c>
      <c r="X432" s="204" t="str">
        <f>IF(AND(ISNUMBER('Precision '!X434),N$3="Y"),'Precision '!X434,"")</f>
        <v/>
      </c>
      <c r="Y432" s="204" t="str">
        <f>IF(AND(ISNUMBER('Precision '!Y434),O$3="Y"),'Precision '!Y434,"")</f>
        <v/>
      </c>
      <c r="Z432" s="204" t="str">
        <f>IF(AND(ISNUMBER('Precision '!Z434),P$3="Y"),'Precision '!Z434,"")</f>
        <v/>
      </c>
      <c r="AA432" s="204"/>
      <c r="AB432" s="204"/>
      <c r="AC432" s="204"/>
      <c r="AD432" s="204"/>
      <c r="AE432" s="300">
        <v>396</v>
      </c>
      <c r="AF432" s="209" t="e">
        <f>IF(OR(ISBLANK('Precision '!C434),E$2="N"),NA(),'Precision '!C434)</f>
        <v>#N/A</v>
      </c>
      <c r="AG432" s="209" t="e">
        <f>IF(OR(ISBLANK('Precision '!D434),F$2="N"),NA(),'Precision '!D434)</f>
        <v>#N/A</v>
      </c>
      <c r="AH432" s="209" t="e">
        <f>IF(OR(ISBLANK('Precision '!E434),G$2="N"),NA(),'Precision '!E434)</f>
        <v>#N/A</v>
      </c>
      <c r="AI432" s="209" t="e">
        <f>IF(OR(ISBLANK('Precision '!F434),H$2="N"),NA(),'Precision '!F434)</f>
        <v>#N/A</v>
      </c>
      <c r="AJ432" s="209" t="e">
        <f>IF(OR(ISBLANK('Precision '!G434),I$2="N"),NA(),'Precision '!G434)</f>
        <v>#N/A</v>
      </c>
      <c r="AK432" s="209" t="e">
        <f>IF(OR(ISBLANK('Precision '!H434),J$2="N"),NA(),'Precision '!H434)</f>
        <v>#N/A</v>
      </c>
      <c r="AL432" s="209" t="e">
        <f>IF(OR(ISBLANK('Precision '!I434),K$2="N"),NA(),'Precision '!I434)</f>
        <v>#N/A</v>
      </c>
      <c r="AM432" s="209" t="e">
        <f>IF(OR(ISBLANK('Precision '!J434),L$2="N"),NA(),'Precision '!J434)</f>
        <v>#N/A</v>
      </c>
      <c r="AN432" s="209" t="e">
        <f>IF(OR(ISBLANK('Precision '!K434),M$2="N"),NA(),'Precision '!K434)</f>
        <v>#N/A</v>
      </c>
      <c r="AO432" s="209" t="e">
        <f>IF(OR(ISBLANK('Precision '!L434),N$2="N"),NA(),'Precision '!L434)</f>
        <v>#N/A</v>
      </c>
      <c r="AP432" s="209" t="e">
        <f>IF(OR(ISBLANK('Precision '!M434),O$2="N"),NA(),'Precision '!M434)</f>
        <v>#N/A</v>
      </c>
      <c r="AQ432" s="209" t="e">
        <f>IF(OR(ISBLANK('Precision '!N434),P$2="N"),NA(),'Precision '!N434)</f>
        <v>#N/A</v>
      </c>
      <c r="AR432" s="209" t="e">
        <f>IF(OR(ISBLANK('Precision '!O434),E$3="N"),NA(),'Precision '!O434)</f>
        <v>#N/A</v>
      </c>
      <c r="AS432" s="209" t="e">
        <f>IF(OR(ISBLANK('Precision '!P434),F$3="N"),NA(),'Precision '!P434)</f>
        <v>#N/A</v>
      </c>
      <c r="AT432" s="209" t="e">
        <f>IF(OR(ISBLANK('Precision '!Q434),G$3="N"),NA(),'Precision '!Q434)</f>
        <v>#N/A</v>
      </c>
      <c r="AU432" s="209" t="e">
        <f>IF(OR(ISBLANK('Precision '!R434),H$3="N"),NA(),'Precision '!R434)</f>
        <v>#N/A</v>
      </c>
      <c r="AV432" s="209" t="e">
        <f>IF(OR(ISBLANK('Precision '!S434),I$3="N"),NA(),'Precision '!S434)</f>
        <v>#N/A</v>
      </c>
      <c r="AW432" s="209" t="e">
        <f>IF(OR(ISBLANK('Precision '!T434),J$3="N"),NA(),'Precision '!T434)</f>
        <v>#N/A</v>
      </c>
      <c r="AX432" s="209" t="e">
        <f>IF(OR(ISBLANK('Precision '!U434),K$3="N"),NA(),'Precision '!U434)</f>
        <v>#N/A</v>
      </c>
      <c r="AY432" s="209" t="e">
        <f>IF(OR(ISBLANK('Precision '!V434),L$3="N"),NA(),'Precision '!V434)</f>
        <v>#N/A</v>
      </c>
      <c r="AZ432" s="209" t="e">
        <f>IF(OR(ISBLANK('Precision '!W434),M$3="N"),NA(),'Precision '!W434)</f>
        <v>#N/A</v>
      </c>
      <c r="BA432" s="209" t="e">
        <f>IF(OR(ISBLANK('Precision '!X434),N$3="N"),NA(),'Precision '!X434)</f>
        <v>#N/A</v>
      </c>
      <c r="BB432" s="209" t="e">
        <f>IF(OR(ISBLANK('Precision '!Y434),O$3="N"),NA(),'Precision '!Y434)</f>
        <v>#N/A</v>
      </c>
      <c r="BC432" s="209" t="e">
        <f>IF(OR(ISBLANK('Precision '!Z434),P$3="N"),NA(),'Precision '!Z434)</f>
        <v>#N/A</v>
      </c>
      <c r="BD432" s="204"/>
      <c r="BE432" s="204"/>
      <c r="BF432" s="204"/>
      <c r="BG432" s="204"/>
      <c r="BH432" s="204"/>
    </row>
    <row r="433" spans="1:60" x14ac:dyDescent="0.2">
      <c r="A433" s="204"/>
      <c r="B433" s="204"/>
      <c r="C433" s="204" t="str">
        <f>IF(AND(ISNUMBER('Precision '!C435),E$2="Y"),'Precision '!C435,"")</f>
        <v/>
      </c>
      <c r="D433" s="204" t="str">
        <f>IF(AND(ISNUMBER('Precision '!D435),F$2="Y"),'Precision '!D435,"")</f>
        <v/>
      </c>
      <c r="E433" s="204" t="str">
        <f>IF(AND(ISNUMBER('Precision '!E435),G$2="Y"),'Precision '!E435,"")</f>
        <v/>
      </c>
      <c r="F433" s="204" t="str">
        <f>IF(AND(ISNUMBER('Precision '!F435),H$2="Y"),'Precision '!F435,"")</f>
        <v/>
      </c>
      <c r="G433" s="204" t="str">
        <f>IF(AND(ISNUMBER('Precision '!G435),I$2="Y"),'Precision '!G435,"")</f>
        <v/>
      </c>
      <c r="H433" s="204" t="str">
        <f>IF(AND(ISNUMBER('Precision '!H435),J$2="Y"),'Precision '!H435,"")</f>
        <v/>
      </c>
      <c r="I433" s="204" t="str">
        <f>IF(AND(ISNUMBER('Precision '!I435),K$2="Y"),'Precision '!I435,"")</f>
        <v/>
      </c>
      <c r="J433" s="204" t="str">
        <f>IF(AND(ISNUMBER('Precision '!J435),L$2="Y"),'Precision '!J435,"")</f>
        <v/>
      </c>
      <c r="K433" s="204" t="str">
        <f>IF(AND(ISNUMBER('Precision '!K435),M$2="Y"),'Precision '!K435,"")</f>
        <v/>
      </c>
      <c r="L433" s="204" t="str">
        <f>IF(AND(ISNUMBER('Precision '!L435),N$2="Y"),'Precision '!L435,"")</f>
        <v/>
      </c>
      <c r="M433" s="204" t="str">
        <f>IF(AND(ISNUMBER('Precision '!M435),O$2="Y"),'Precision '!M435,"")</f>
        <v/>
      </c>
      <c r="N433" s="204" t="str">
        <f>IF(AND(ISNUMBER('Precision '!N435),P$2="Y"),'Precision '!N435,"")</f>
        <v/>
      </c>
      <c r="O433" s="204" t="str">
        <f>IF(AND(ISNUMBER('Precision '!O435),E$3="Y"),'Precision '!O435,"")</f>
        <v/>
      </c>
      <c r="P433" s="204" t="str">
        <f>IF(AND(ISNUMBER('Precision '!P435),F$3="Y"),'Precision '!P435,"")</f>
        <v/>
      </c>
      <c r="Q433" s="204" t="str">
        <f>IF(AND(ISNUMBER('Precision '!Q435),G$3="Y"),'Precision '!Q435,"")</f>
        <v/>
      </c>
      <c r="R433" s="204" t="str">
        <f>IF(AND(ISNUMBER('Precision '!R435),H$3="Y"),'Precision '!R435,"")</f>
        <v/>
      </c>
      <c r="S433" s="204" t="str">
        <f>IF(AND(ISNUMBER('Precision '!S435),I$3="Y"),'Precision '!S435,"")</f>
        <v/>
      </c>
      <c r="T433" s="204" t="str">
        <f>IF(AND(ISNUMBER('Precision '!T435),J$3="Y"),'Precision '!T435,"")</f>
        <v/>
      </c>
      <c r="U433" s="204" t="str">
        <f>IF(AND(ISNUMBER('Precision '!U435),K$3="Y"),'Precision '!U435,"")</f>
        <v/>
      </c>
      <c r="V433" s="204" t="str">
        <f>IF(AND(ISNUMBER('Precision '!V435),L$3="Y"),'Precision '!V435,"")</f>
        <v/>
      </c>
      <c r="W433" s="204" t="str">
        <f>IF(AND(ISNUMBER('Precision '!W435),M$3="Y"),'Precision '!W435,"")</f>
        <v/>
      </c>
      <c r="X433" s="204" t="str">
        <f>IF(AND(ISNUMBER('Precision '!X435),N$3="Y"),'Precision '!X435,"")</f>
        <v/>
      </c>
      <c r="Y433" s="204" t="str">
        <f>IF(AND(ISNUMBER('Precision '!Y435),O$3="Y"),'Precision '!Y435,"")</f>
        <v/>
      </c>
      <c r="Z433" s="204" t="str">
        <f>IF(AND(ISNUMBER('Precision '!Z435),P$3="Y"),'Precision '!Z435,"")</f>
        <v/>
      </c>
      <c r="AA433" s="204"/>
      <c r="AB433" s="204"/>
      <c r="AC433" s="204"/>
      <c r="AD433" s="204"/>
      <c r="AE433" s="300">
        <v>397</v>
      </c>
      <c r="AF433" s="209" t="e">
        <f>IF(OR(ISBLANK('Precision '!C435),E$2="N"),NA(),'Precision '!C435)</f>
        <v>#N/A</v>
      </c>
      <c r="AG433" s="209" t="e">
        <f>IF(OR(ISBLANK('Precision '!D435),F$2="N"),NA(),'Precision '!D435)</f>
        <v>#N/A</v>
      </c>
      <c r="AH433" s="209" t="e">
        <f>IF(OR(ISBLANK('Precision '!E435),G$2="N"),NA(),'Precision '!E435)</f>
        <v>#N/A</v>
      </c>
      <c r="AI433" s="209" t="e">
        <f>IF(OR(ISBLANK('Precision '!F435),H$2="N"),NA(),'Precision '!F435)</f>
        <v>#N/A</v>
      </c>
      <c r="AJ433" s="209" t="e">
        <f>IF(OR(ISBLANK('Precision '!G435),I$2="N"),NA(),'Precision '!G435)</f>
        <v>#N/A</v>
      </c>
      <c r="AK433" s="209" t="e">
        <f>IF(OR(ISBLANK('Precision '!H435),J$2="N"),NA(),'Precision '!H435)</f>
        <v>#N/A</v>
      </c>
      <c r="AL433" s="209" t="e">
        <f>IF(OR(ISBLANK('Precision '!I435),K$2="N"),NA(),'Precision '!I435)</f>
        <v>#N/A</v>
      </c>
      <c r="AM433" s="209" t="e">
        <f>IF(OR(ISBLANK('Precision '!J435),L$2="N"),NA(),'Precision '!J435)</f>
        <v>#N/A</v>
      </c>
      <c r="AN433" s="209" t="e">
        <f>IF(OR(ISBLANK('Precision '!K435),M$2="N"),NA(),'Precision '!K435)</f>
        <v>#N/A</v>
      </c>
      <c r="AO433" s="209" t="e">
        <f>IF(OR(ISBLANK('Precision '!L435),N$2="N"),NA(),'Precision '!L435)</f>
        <v>#N/A</v>
      </c>
      <c r="AP433" s="209" t="e">
        <f>IF(OR(ISBLANK('Precision '!M435),O$2="N"),NA(),'Precision '!M435)</f>
        <v>#N/A</v>
      </c>
      <c r="AQ433" s="209" t="e">
        <f>IF(OR(ISBLANK('Precision '!N435),P$2="N"),NA(),'Precision '!N435)</f>
        <v>#N/A</v>
      </c>
      <c r="AR433" s="209" t="e">
        <f>IF(OR(ISBLANK('Precision '!O435),E$3="N"),NA(),'Precision '!O435)</f>
        <v>#N/A</v>
      </c>
      <c r="AS433" s="209" t="e">
        <f>IF(OR(ISBLANK('Precision '!P435),F$3="N"),NA(),'Precision '!P435)</f>
        <v>#N/A</v>
      </c>
      <c r="AT433" s="209" t="e">
        <f>IF(OR(ISBLANK('Precision '!Q435),G$3="N"),NA(),'Precision '!Q435)</f>
        <v>#N/A</v>
      </c>
      <c r="AU433" s="209" t="e">
        <f>IF(OR(ISBLANK('Precision '!R435),H$3="N"),NA(),'Precision '!R435)</f>
        <v>#N/A</v>
      </c>
      <c r="AV433" s="209" t="e">
        <f>IF(OR(ISBLANK('Precision '!S435),I$3="N"),NA(),'Precision '!S435)</f>
        <v>#N/A</v>
      </c>
      <c r="AW433" s="209" t="e">
        <f>IF(OR(ISBLANK('Precision '!T435),J$3="N"),NA(),'Precision '!T435)</f>
        <v>#N/A</v>
      </c>
      <c r="AX433" s="209" t="e">
        <f>IF(OR(ISBLANK('Precision '!U435),K$3="N"),NA(),'Precision '!U435)</f>
        <v>#N/A</v>
      </c>
      <c r="AY433" s="209" t="e">
        <f>IF(OR(ISBLANK('Precision '!V435),L$3="N"),NA(),'Precision '!V435)</f>
        <v>#N/A</v>
      </c>
      <c r="AZ433" s="209" t="e">
        <f>IF(OR(ISBLANK('Precision '!W435),M$3="N"),NA(),'Precision '!W435)</f>
        <v>#N/A</v>
      </c>
      <c r="BA433" s="209" t="e">
        <f>IF(OR(ISBLANK('Precision '!X435),N$3="N"),NA(),'Precision '!X435)</f>
        <v>#N/A</v>
      </c>
      <c r="BB433" s="209" t="e">
        <f>IF(OR(ISBLANK('Precision '!Y435),O$3="N"),NA(),'Precision '!Y435)</f>
        <v>#N/A</v>
      </c>
      <c r="BC433" s="209" t="e">
        <f>IF(OR(ISBLANK('Precision '!Z435),P$3="N"),NA(),'Precision '!Z435)</f>
        <v>#N/A</v>
      </c>
      <c r="BD433" s="204"/>
      <c r="BE433" s="204"/>
      <c r="BF433" s="204"/>
      <c r="BG433" s="204"/>
      <c r="BH433" s="204"/>
    </row>
    <row r="434" spans="1:60" x14ac:dyDescent="0.2">
      <c r="A434" s="204"/>
      <c r="B434" s="204"/>
      <c r="C434" s="204" t="str">
        <f>IF(AND(ISNUMBER('Precision '!C436),E$2="Y"),'Precision '!C436,"")</f>
        <v/>
      </c>
      <c r="D434" s="204" t="str">
        <f>IF(AND(ISNUMBER('Precision '!D436),F$2="Y"),'Precision '!D436,"")</f>
        <v/>
      </c>
      <c r="E434" s="204" t="str">
        <f>IF(AND(ISNUMBER('Precision '!E436),G$2="Y"),'Precision '!E436,"")</f>
        <v/>
      </c>
      <c r="F434" s="204" t="str">
        <f>IF(AND(ISNUMBER('Precision '!F436),H$2="Y"),'Precision '!F436,"")</f>
        <v/>
      </c>
      <c r="G434" s="204" t="str">
        <f>IF(AND(ISNUMBER('Precision '!G436),I$2="Y"),'Precision '!G436,"")</f>
        <v/>
      </c>
      <c r="H434" s="204" t="str">
        <f>IF(AND(ISNUMBER('Precision '!H436),J$2="Y"),'Precision '!H436,"")</f>
        <v/>
      </c>
      <c r="I434" s="204" t="str">
        <f>IF(AND(ISNUMBER('Precision '!I436),K$2="Y"),'Precision '!I436,"")</f>
        <v/>
      </c>
      <c r="J434" s="204" t="str">
        <f>IF(AND(ISNUMBER('Precision '!J436),L$2="Y"),'Precision '!J436,"")</f>
        <v/>
      </c>
      <c r="K434" s="204" t="str">
        <f>IF(AND(ISNUMBER('Precision '!K436),M$2="Y"),'Precision '!K436,"")</f>
        <v/>
      </c>
      <c r="L434" s="204" t="str">
        <f>IF(AND(ISNUMBER('Precision '!L436),N$2="Y"),'Precision '!L436,"")</f>
        <v/>
      </c>
      <c r="M434" s="204" t="str">
        <f>IF(AND(ISNUMBER('Precision '!M436),O$2="Y"),'Precision '!M436,"")</f>
        <v/>
      </c>
      <c r="N434" s="204" t="str">
        <f>IF(AND(ISNUMBER('Precision '!N436),P$2="Y"),'Precision '!N436,"")</f>
        <v/>
      </c>
      <c r="O434" s="204" t="str">
        <f>IF(AND(ISNUMBER('Precision '!O436),E$3="Y"),'Precision '!O436,"")</f>
        <v/>
      </c>
      <c r="P434" s="204" t="str">
        <f>IF(AND(ISNUMBER('Precision '!P436),F$3="Y"),'Precision '!P436,"")</f>
        <v/>
      </c>
      <c r="Q434" s="204" t="str">
        <f>IF(AND(ISNUMBER('Precision '!Q436),G$3="Y"),'Precision '!Q436,"")</f>
        <v/>
      </c>
      <c r="R434" s="204" t="str">
        <f>IF(AND(ISNUMBER('Precision '!R436),H$3="Y"),'Precision '!R436,"")</f>
        <v/>
      </c>
      <c r="S434" s="204" t="str">
        <f>IF(AND(ISNUMBER('Precision '!S436),I$3="Y"),'Precision '!S436,"")</f>
        <v/>
      </c>
      <c r="T434" s="204" t="str">
        <f>IF(AND(ISNUMBER('Precision '!T436),J$3="Y"),'Precision '!T436,"")</f>
        <v/>
      </c>
      <c r="U434" s="204" t="str">
        <f>IF(AND(ISNUMBER('Precision '!U436),K$3="Y"),'Precision '!U436,"")</f>
        <v/>
      </c>
      <c r="V434" s="204" t="str">
        <f>IF(AND(ISNUMBER('Precision '!V436),L$3="Y"),'Precision '!V436,"")</f>
        <v/>
      </c>
      <c r="W434" s="204" t="str">
        <f>IF(AND(ISNUMBER('Precision '!W436),M$3="Y"),'Precision '!W436,"")</f>
        <v/>
      </c>
      <c r="X434" s="204" t="str">
        <f>IF(AND(ISNUMBER('Precision '!X436),N$3="Y"),'Precision '!X436,"")</f>
        <v/>
      </c>
      <c r="Y434" s="204" t="str">
        <f>IF(AND(ISNUMBER('Precision '!Y436),O$3="Y"),'Precision '!Y436,"")</f>
        <v/>
      </c>
      <c r="Z434" s="204" t="str">
        <f>IF(AND(ISNUMBER('Precision '!Z436),P$3="Y"),'Precision '!Z436,"")</f>
        <v/>
      </c>
      <c r="AA434" s="204"/>
      <c r="AB434" s="204"/>
      <c r="AC434" s="204"/>
      <c r="AD434" s="204"/>
      <c r="AE434" s="300">
        <v>398</v>
      </c>
      <c r="AF434" s="209" t="e">
        <f>IF(OR(ISBLANK('Precision '!C436),E$2="N"),NA(),'Precision '!C436)</f>
        <v>#N/A</v>
      </c>
      <c r="AG434" s="209" t="e">
        <f>IF(OR(ISBLANK('Precision '!D436),F$2="N"),NA(),'Precision '!D436)</f>
        <v>#N/A</v>
      </c>
      <c r="AH434" s="209" t="e">
        <f>IF(OR(ISBLANK('Precision '!E436),G$2="N"),NA(),'Precision '!E436)</f>
        <v>#N/A</v>
      </c>
      <c r="AI434" s="209" t="e">
        <f>IF(OR(ISBLANK('Precision '!F436),H$2="N"),NA(),'Precision '!F436)</f>
        <v>#N/A</v>
      </c>
      <c r="AJ434" s="209" t="e">
        <f>IF(OR(ISBLANK('Precision '!G436),I$2="N"),NA(),'Precision '!G436)</f>
        <v>#N/A</v>
      </c>
      <c r="AK434" s="209" t="e">
        <f>IF(OR(ISBLANK('Precision '!H436),J$2="N"),NA(),'Precision '!H436)</f>
        <v>#N/A</v>
      </c>
      <c r="AL434" s="209" t="e">
        <f>IF(OR(ISBLANK('Precision '!I436),K$2="N"),NA(),'Precision '!I436)</f>
        <v>#N/A</v>
      </c>
      <c r="AM434" s="209" t="e">
        <f>IF(OR(ISBLANK('Precision '!J436),L$2="N"),NA(),'Precision '!J436)</f>
        <v>#N/A</v>
      </c>
      <c r="AN434" s="209" t="e">
        <f>IF(OR(ISBLANK('Precision '!K436),M$2="N"),NA(),'Precision '!K436)</f>
        <v>#N/A</v>
      </c>
      <c r="AO434" s="209" t="e">
        <f>IF(OR(ISBLANK('Precision '!L436),N$2="N"),NA(),'Precision '!L436)</f>
        <v>#N/A</v>
      </c>
      <c r="AP434" s="209" t="e">
        <f>IF(OR(ISBLANK('Precision '!M436),O$2="N"),NA(),'Precision '!M436)</f>
        <v>#N/A</v>
      </c>
      <c r="AQ434" s="209" t="e">
        <f>IF(OR(ISBLANK('Precision '!N436),P$2="N"),NA(),'Precision '!N436)</f>
        <v>#N/A</v>
      </c>
      <c r="AR434" s="209" t="e">
        <f>IF(OR(ISBLANK('Precision '!O436),E$3="N"),NA(),'Precision '!O436)</f>
        <v>#N/A</v>
      </c>
      <c r="AS434" s="209" t="e">
        <f>IF(OR(ISBLANK('Precision '!P436),F$3="N"),NA(),'Precision '!P436)</f>
        <v>#N/A</v>
      </c>
      <c r="AT434" s="209" t="e">
        <f>IF(OR(ISBLANK('Precision '!Q436),G$3="N"),NA(),'Precision '!Q436)</f>
        <v>#N/A</v>
      </c>
      <c r="AU434" s="209" t="e">
        <f>IF(OR(ISBLANK('Precision '!R436),H$3="N"),NA(),'Precision '!R436)</f>
        <v>#N/A</v>
      </c>
      <c r="AV434" s="209" t="e">
        <f>IF(OR(ISBLANK('Precision '!S436),I$3="N"),NA(),'Precision '!S436)</f>
        <v>#N/A</v>
      </c>
      <c r="AW434" s="209" t="e">
        <f>IF(OR(ISBLANK('Precision '!T436),J$3="N"),NA(),'Precision '!T436)</f>
        <v>#N/A</v>
      </c>
      <c r="AX434" s="209" t="e">
        <f>IF(OR(ISBLANK('Precision '!U436),K$3="N"),NA(),'Precision '!U436)</f>
        <v>#N/A</v>
      </c>
      <c r="AY434" s="209" t="e">
        <f>IF(OR(ISBLANK('Precision '!V436),L$3="N"),NA(),'Precision '!V436)</f>
        <v>#N/A</v>
      </c>
      <c r="AZ434" s="209" t="e">
        <f>IF(OR(ISBLANK('Precision '!W436),M$3="N"),NA(),'Precision '!W436)</f>
        <v>#N/A</v>
      </c>
      <c r="BA434" s="209" t="e">
        <f>IF(OR(ISBLANK('Precision '!X436),N$3="N"),NA(),'Precision '!X436)</f>
        <v>#N/A</v>
      </c>
      <c r="BB434" s="209" t="e">
        <f>IF(OR(ISBLANK('Precision '!Y436),O$3="N"),NA(),'Precision '!Y436)</f>
        <v>#N/A</v>
      </c>
      <c r="BC434" s="209" t="e">
        <f>IF(OR(ISBLANK('Precision '!Z436),P$3="N"),NA(),'Precision '!Z436)</f>
        <v>#N/A</v>
      </c>
      <c r="BD434" s="204"/>
      <c r="BE434" s="204"/>
      <c r="BF434" s="204"/>
      <c r="BG434" s="204"/>
      <c r="BH434" s="204"/>
    </row>
    <row r="435" spans="1:60" x14ac:dyDescent="0.2">
      <c r="A435" s="204"/>
      <c r="B435" s="204"/>
      <c r="C435" s="204" t="str">
        <f>IF(AND(ISNUMBER('Precision '!C437),E$2="Y"),'Precision '!C437,"")</f>
        <v/>
      </c>
      <c r="D435" s="204" t="str">
        <f>IF(AND(ISNUMBER('Precision '!D437),F$2="Y"),'Precision '!D437,"")</f>
        <v/>
      </c>
      <c r="E435" s="204" t="str">
        <f>IF(AND(ISNUMBER('Precision '!E437),G$2="Y"),'Precision '!E437,"")</f>
        <v/>
      </c>
      <c r="F435" s="204" t="str">
        <f>IF(AND(ISNUMBER('Precision '!F437),H$2="Y"),'Precision '!F437,"")</f>
        <v/>
      </c>
      <c r="G435" s="204" t="str">
        <f>IF(AND(ISNUMBER('Precision '!G437),I$2="Y"),'Precision '!G437,"")</f>
        <v/>
      </c>
      <c r="H435" s="204" t="str">
        <f>IF(AND(ISNUMBER('Precision '!H437),J$2="Y"),'Precision '!H437,"")</f>
        <v/>
      </c>
      <c r="I435" s="204" t="str">
        <f>IF(AND(ISNUMBER('Precision '!I437),K$2="Y"),'Precision '!I437,"")</f>
        <v/>
      </c>
      <c r="J435" s="204" t="str">
        <f>IF(AND(ISNUMBER('Precision '!J437),L$2="Y"),'Precision '!J437,"")</f>
        <v/>
      </c>
      <c r="K435" s="204" t="str">
        <f>IF(AND(ISNUMBER('Precision '!K437),M$2="Y"),'Precision '!K437,"")</f>
        <v/>
      </c>
      <c r="L435" s="204" t="str">
        <f>IF(AND(ISNUMBER('Precision '!L437),N$2="Y"),'Precision '!L437,"")</f>
        <v/>
      </c>
      <c r="M435" s="204" t="str">
        <f>IF(AND(ISNUMBER('Precision '!M437),O$2="Y"),'Precision '!M437,"")</f>
        <v/>
      </c>
      <c r="N435" s="204" t="str">
        <f>IF(AND(ISNUMBER('Precision '!N437),P$2="Y"),'Precision '!N437,"")</f>
        <v/>
      </c>
      <c r="O435" s="204" t="str">
        <f>IF(AND(ISNUMBER('Precision '!O437),E$3="Y"),'Precision '!O437,"")</f>
        <v/>
      </c>
      <c r="P435" s="204" t="str">
        <f>IF(AND(ISNUMBER('Precision '!P437),F$3="Y"),'Precision '!P437,"")</f>
        <v/>
      </c>
      <c r="Q435" s="204" t="str">
        <f>IF(AND(ISNUMBER('Precision '!Q437),G$3="Y"),'Precision '!Q437,"")</f>
        <v/>
      </c>
      <c r="R435" s="204" t="str">
        <f>IF(AND(ISNUMBER('Precision '!R437),H$3="Y"),'Precision '!R437,"")</f>
        <v/>
      </c>
      <c r="S435" s="204" t="str">
        <f>IF(AND(ISNUMBER('Precision '!S437),I$3="Y"),'Precision '!S437,"")</f>
        <v/>
      </c>
      <c r="T435" s="204" t="str">
        <f>IF(AND(ISNUMBER('Precision '!T437),J$3="Y"),'Precision '!T437,"")</f>
        <v/>
      </c>
      <c r="U435" s="204" t="str">
        <f>IF(AND(ISNUMBER('Precision '!U437),K$3="Y"),'Precision '!U437,"")</f>
        <v/>
      </c>
      <c r="V435" s="204" t="str">
        <f>IF(AND(ISNUMBER('Precision '!V437),L$3="Y"),'Precision '!V437,"")</f>
        <v/>
      </c>
      <c r="W435" s="204" t="str">
        <f>IF(AND(ISNUMBER('Precision '!W437),M$3="Y"),'Precision '!W437,"")</f>
        <v/>
      </c>
      <c r="X435" s="204" t="str">
        <f>IF(AND(ISNUMBER('Precision '!X437),N$3="Y"),'Precision '!X437,"")</f>
        <v/>
      </c>
      <c r="Y435" s="204" t="str">
        <f>IF(AND(ISNUMBER('Precision '!Y437),O$3="Y"),'Precision '!Y437,"")</f>
        <v/>
      </c>
      <c r="Z435" s="204" t="str">
        <f>IF(AND(ISNUMBER('Precision '!Z437),P$3="Y"),'Precision '!Z437,"")</f>
        <v/>
      </c>
      <c r="AA435" s="204"/>
      <c r="AB435" s="204"/>
      <c r="AC435" s="204"/>
      <c r="AD435" s="204"/>
      <c r="AE435" s="300">
        <v>399</v>
      </c>
      <c r="AF435" s="209" t="e">
        <f>IF(OR(ISBLANK('Precision '!C437),E$2="N"),NA(),'Precision '!C437)</f>
        <v>#N/A</v>
      </c>
      <c r="AG435" s="209" t="e">
        <f>IF(OR(ISBLANK('Precision '!D437),F$2="N"),NA(),'Precision '!D437)</f>
        <v>#N/A</v>
      </c>
      <c r="AH435" s="209" t="e">
        <f>IF(OR(ISBLANK('Precision '!E437),G$2="N"),NA(),'Precision '!E437)</f>
        <v>#N/A</v>
      </c>
      <c r="AI435" s="209" t="e">
        <f>IF(OR(ISBLANK('Precision '!F437),H$2="N"),NA(),'Precision '!F437)</f>
        <v>#N/A</v>
      </c>
      <c r="AJ435" s="209" t="e">
        <f>IF(OR(ISBLANK('Precision '!G437),I$2="N"),NA(),'Precision '!G437)</f>
        <v>#N/A</v>
      </c>
      <c r="AK435" s="209" t="e">
        <f>IF(OR(ISBLANK('Precision '!H437),J$2="N"),NA(),'Precision '!H437)</f>
        <v>#N/A</v>
      </c>
      <c r="AL435" s="209" t="e">
        <f>IF(OR(ISBLANK('Precision '!I437),K$2="N"),NA(),'Precision '!I437)</f>
        <v>#N/A</v>
      </c>
      <c r="AM435" s="209" t="e">
        <f>IF(OR(ISBLANK('Precision '!J437),L$2="N"),NA(),'Precision '!J437)</f>
        <v>#N/A</v>
      </c>
      <c r="AN435" s="209" t="e">
        <f>IF(OR(ISBLANK('Precision '!K437),M$2="N"),NA(),'Precision '!K437)</f>
        <v>#N/A</v>
      </c>
      <c r="AO435" s="209" t="e">
        <f>IF(OR(ISBLANK('Precision '!L437),N$2="N"),NA(),'Precision '!L437)</f>
        <v>#N/A</v>
      </c>
      <c r="AP435" s="209" t="e">
        <f>IF(OR(ISBLANK('Precision '!M437),O$2="N"),NA(),'Precision '!M437)</f>
        <v>#N/A</v>
      </c>
      <c r="AQ435" s="209" t="e">
        <f>IF(OR(ISBLANK('Precision '!N437),P$2="N"),NA(),'Precision '!N437)</f>
        <v>#N/A</v>
      </c>
      <c r="AR435" s="209" t="e">
        <f>IF(OR(ISBLANK('Precision '!O437),E$3="N"),NA(),'Precision '!O437)</f>
        <v>#N/A</v>
      </c>
      <c r="AS435" s="209" t="e">
        <f>IF(OR(ISBLANK('Precision '!P437),F$3="N"),NA(),'Precision '!P437)</f>
        <v>#N/A</v>
      </c>
      <c r="AT435" s="209" t="e">
        <f>IF(OR(ISBLANK('Precision '!Q437),G$3="N"),NA(),'Precision '!Q437)</f>
        <v>#N/A</v>
      </c>
      <c r="AU435" s="209" t="e">
        <f>IF(OR(ISBLANK('Precision '!R437),H$3="N"),NA(),'Precision '!R437)</f>
        <v>#N/A</v>
      </c>
      <c r="AV435" s="209" t="e">
        <f>IF(OR(ISBLANK('Precision '!S437),I$3="N"),NA(),'Precision '!S437)</f>
        <v>#N/A</v>
      </c>
      <c r="AW435" s="209" t="e">
        <f>IF(OR(ISBLANK('Precision '!T437),J$3="N"),NA(),'Precision '!T437)</f>
        <v>#N/A</v>
      </c>
      <c r="AX435" s="209" t="e">
        <f>IF(OR(ISBLANK('Precision '!U437),K$3="N"),NA(),'Precision '!U437)</f>
        <v>#N/A</v>
      </c>
      <c r="AY435" s="209" t="e">
        <f>IF(OR(ISBLANK('Precision '!V437),L$3="N"),NA(),'Precision '!V437)</f>
        <v>#N/A</v>
      </c>
      <c r="AZ435" s="209" t="e">
        <f>IF(OR(ISBLANK('Precision '!W437),M$3="N"),NA(),'Precision '!W437)</f>
        <v>#N/A</v>
      </c>
      <c r="BA435" s="209" t="e">
        <f>IF(OR(ISBLANK('Precision '!X437),N$3="N"),NA(),'Precision '!X437)</f>
        <v>#N/A</v>
      </c>
      <c r="BB435" s="209" t="e">
        <f>IF(OR(ISBLANK('Precision '!Y437),O$3="N"),NA(),'Precision '!Y437)</f>
        <v>#N/A</v>
      </c>
      <c r="BC435" s="209" t="e">
        <f>IF(OR(ISBLANK('Precision '!Z437),P$3="N"),NA(),'Precision '!Z437)</f>
        <v>#N/A</v>
      </c>
      <c r="BD435" s="204"/>
      <c r="BE435" s="204"/>
      <c r="BF435" s="204"/>
      <c r="BG435" s="204"/>
      <c r="BH435" s="204"/>
    </row>
    <row r="436" spans="1:60" x14ac:dyDescent="0.2">
      <c r="A436" s="204"/>
      <c r="B436" s="204"/>
      <c r="C436" s="204" t="str">
        <f>IF(AND(ISNUMBER('Precision '!C438),E$2="Y"),'Precision '!C438,"")</f>
        <v/>
      </c>
      <c r="D436" s="204" t="str">
        <f>IF(AND(ISNUMBER('Precision '!D438),F$2="Y"),'Precision '!D438,"")</f>
        <v/>
      </c>
      <c r="E436" s="204" t="str">
        <f>IF(AND(ISNUMBER('Precision '!E438),G$2="Y"),'Precision '!E438,"")</f>
        <v/>
      </c>
      <c r="F436" s="204" t="str">
        <f>IF(AND(ISNUMBER('Precision '!F438),H$2="Y"),'Precision '!F438,"")</f>
        <v/>
      </c>
      <c r="G436" s="204" t="str">
        <f>IF(AND(ISNUMBER('Precision '!G438),I$2="Y"),'Precision '!G438,"")</f>
        <v/>
      </c>
      <c r="H436" s="204" t="str">
        <f>IF(AND(ISNUMBER('Precision '!H438),J$2="Y"),'Precision '!H438,"")</f>
        <v/>
      </c>
      <c r="I436" s="204" t="str">
        <f>IF(AND(ISNUMBER('Precision '!I438),K$2="Y"),'Precision '!I438,"")</f>
        <v/>
      </c>
      <c r="J436" s="204" t="str">
        <f>IF(AND(ISNUMBER('Precision '!J438),L$2="Y"),'Precision '!J438,"")</f>
        <v/>
      </c>
      <c r="K436" s="204" t="str">
        <f>IF(AND(ISNUMBER('Precision '!K438),M$2="Y"),'Precision '!K438,"")</f>
        <v/>
      </c>
      <c r="L436" s="204" t="str">
        <f>IF(AND(ISNUMBER('Precision '!L438),N$2="Y"),'Precision '!L438,"")</f>
        <v/>
      </c>
      <c r="M436" s="204" t="str">
        <f>IF(AND(ISNUMBER('Precision '!M438),O$2="Y"),'Precision '!M438,"")</f>
        <v/>
      </c>
      <c r="N436" s="204" t="str">
        <f>IF(AND(ISNUMBER('Precision '!N438),P$2="Y"),'Precision '!N438,"")</f>
        <v/>
      </c>
      <c r="O436" s="204" t="str">
        <f>IF(AND(ISNUMBER('Precision '!O438),E$3="Y"),'Precision '!O438,"")</f>
        <v/>
      </c>
      <c r="P436" s="204" t="str">
        <f>IF(AND(ISNUMBER('Precision '!P438),F$3="Y"),'Precision '!P438,"")</f>
        <v/>
      </c>
      <c r="Q436" s="204" t="str">
        <f>IF(AND(ISNUMBER('Precision '!Q438),G$3="Y"),'Precision '!Q438,"")</f>
        <v/>
      </c>
      <c r="R436" s="204" t="str">
        <f>IF(AND(ISNUMBER('Precision '!R438),H$3="Y"),'Precision '!R438,"")</f>
        <v/>
      </c>
      <c r="S436" s="204" t="str">
        <f>IF(AND(ISNUMBER('Precision '!S438),I$3="Y"),'Precision '!S438,"")</f>
        <v/>
      </c>
      <c r="T436" s="204" t="str">
        <f>IF(AND(ISNUMBER('Precision '!T438),J$3="Y"),'Precision '!T438,"")</f>
        <v/>
      </c>
      <c r="U436" s="204" t="str">
        <f>IF(AND(ISNUMBER('Precision '!U438),K$3="Y"),'Precision '!U438,"")</f>
        <v/>
      </c>
      <c r="V436" s="204" t="str">
        <f>IF(AND(ISNUMBER('Precision '!V438),L$3="Y"),'Precision '!V438,"")</f>
        <v/>
      </c>
      <c r="W436" s="204" t="str">
        <f>IF(AND(ISNUMBER('Precision '!W438),M$3="Y"),'Precision '!W438,"")</f>
        <v/>
      </c>
      <c r="X436" s="204" t="str">
        <f>IF(AND(ISNUMBER('Precision '!X438),N$3="Y"),'Precision '!X438,"")</f>
        <v/>
      </c>
      <c r="Y436" s="204" t="str">
        <f>IF(AND(ISNUMBER('Precision '!Y438),O$3="Y"),'Precision '!Y438,"")</f>
        <v/>
      </c>
      <c r="Z436" s="204" t="str">
        <f>IF(AND(ISNUMBER('Precision '!Z438),P$3="Y"),'Precision '!Z438,"")</f>
        <v/>
      </c>
      <c r="AA436" s="204"/>
      <c r="AB436" s="204"/>
      <c r="AC436" s="204"/>
      <c r="AD436" s="204"/>
      <c r="AE436" s="300">
        <v>400</v>
      </c>
      <c r="AF436" s="209" t="e">
        <f>IF(OR(ISBLANK('Precision '!C438),E$2="N"),NA(),'Precision '!C438)</f>
        <v>#N/A</v>
      </c>
      <c r="AG436" s="209" t="e">
        <f>IF(OR(ISBLANK('Precision '!D438),F$2="N"),NA(),'Precision '!D438)</f>
        <v>#N/A</v>
      </c>
      <c r="AH436" s="209" t="e">
        <f>IF(OR(ISBLANK('Precision '!E438),G$2="N"),NA(),'Precision '!E438)</f>
        <v>#N/A</v>
      </c>
      <c r="AI436" s="209" t="e">
        <f>IF(OR(ISBLANK('Precision '!F438),H$2="N"),NA(),'Precision '!F438)</f>
        <v>#N/A</v>
      </c>
      <c r="AJ436" s="209" t="e">
        <f>IF(OR(ISBLANK('Precision '!G438),I$2="N"),NA(),'Precision '!G438)</f>
        <v>#N/A</v>
      </c>
      <c r="AK436" s="209" t="e">
        <f>IF(OR(ISBLANK('Precision '!H438),J$2="N"),NA(),'Precision '!H438)</f>
        <v>#N/A</v>
      </c>
      <c r="AL436" s="209" t="e">
        <f>IF(OR(ISBLANK('Precision '!I438),K$2="N"),NA(),'Precision '!I438)</f>
        <v>#N/A</v>
      </c>
      <c r="AM436" s="209" t="e">
        <f>IF(OR(ISBLANK('Precision '!J438),L$2="N"),NA(),'Precision '!J438)</f>
        <v>#N/A</v>
      </c>
      <c r="AN436" s="209" t="e">
        <f>IF(OR(ISBLANK('Precision '!K438),M$2="N"),NA(),'Precision '!K438)</f>
        <v>#N/A</v>
      </c>
      <c r="AO436" s="209" t="e">
        <f>IF(OR(ISBLANK('Precision '!L438),N$2="N"),NA(),'Precision '!L438)</f>
        <v>#N/A</v>
      </c>
      <c r="AP436" s="209" t="e">
        <f>IF(OR(ISBLANK('Precision '!M438),O$2="N"),NA(),'Precision '!M438)</f>
        <v>#N/A</v>
      </c>
      <c r="AQ436" s="209" t="e">
        <f>IF(OR(ISBLANK('Precision '!N438),P$2="N"),NA(),'Precision '!N438)</f>
        <v>#N/A</v>
      </c>
      <c r="AR436" s="209" t="e">
        <f>IF(OR(ISBLANK('Precision '!O438),E$3="N"),NA(),'Precision '!O438)</f>
        <v>#N/A</v>
      </c>
      <c r="AS436" s="209" t="e">
        <f>IF(OR(ISBLANK('Precision '!P438),F$3="N"),NA(),'Precision '!P438)</f>
        <v>#N/A</v>
      </c>
      <c r="AT436" s="209" t="e">
        <f>IF(OR(ISBLANK('Precision '!Q438),G$3="N"),NA(),'Precision '!Q438)</f>
        <v>#N/A</v>
      </c>
      <c r="AU436" s="209" t="e">
        <f>IF(OR(ISBLANK('Precision '!R438),H$3="N"),NA(),'Precision '!R438)</f>
        <v>#N/A</v>
      </c>
      <c r="AV436" s="209" t="e">
        <f>IF(OR(ISBLANK('Precision '!S438),I$3="N"),NA(),'Precision '!S438)</f>
        <v>#N/A</v>
      </c>
      <c r="AW436" s="209" t="e">
        <f>IF(OR(ISBLANK('Precision '!T438),J$3="N"),NA(),'Precision '!T438)</f>
        <v>#N/A</v>
      </c>
      <c r="AX436" s="209" t="e">
        <f>IF(OR(ISBLANK('Precision '!U438),K$3="N"),NA(),'Precision '!U438)</f>
        <v>#N/A</v>
      </c>
      <c r="AY436" s="209" t="e">
        <f>IF(OR(ISBLANK('Precision '!V438),L$3="N"),NA(),'Precision '!V438)</f>
        <v>#N/A</v>
      </c>
      <c r="AZ436" s="209" t="e">
        <f>IF(OR(ISBLANK('Precision '!W438),M$3="N"),NA(),'Precision '!W438)</f>
        <v>#N/A</v>
      </c>
      <c r="BA436" s="209" t="e">
        <f>IF(OR(ISBLANK('Precision '!X438),N$3="N"),NA(),'Precision '!X438)</f>
        <v>#N/A</v>
      </c>
      <c r="BB436" s="209" t="e">
        <f>IF(OR(ISBLANK('Precision '!Y438),O$3="N"),NA(),'Precision '!Y438)</f>
        <v>#N/A</v>
      </c>
      <c r="BC436" s="209" t="e">
        <f>IF(OR(ISBLANK('Precision '!Z438),P$3="N"),NA(),'Precision '!Z438)</f>
        <v>#N/A</v>
      </c>
      <c r="BD436" s="204"/>
      <c r="BE436" s="204"/>
      <c r="BF436" s="204"/>
      <c r="BG436" s="204"/>
      <c r="BH436" s="204"/>
    </row>
    <row r="437" spans="1:60" x14ac:dyDescent="0.2">
      <c r="A437" s="204"/>
      <c r="B437" s="204"/>
      <c r="C437" s="204" t="str">
        <f>IF(AND(ISNUMBER('Precision '!C439),E$2="Y"),'Precision '!C439,"")</f>
        <v/>
      </c>
      <c r="D437" s="204" t="str">
        <f>IF(AND(ISNUMBER('Precision '!D439),F$2="Y"),'Precision '!D439,"")</f>
        <v/>
      </c>
      <c r="E437" s="204" t="str">
        <f>IF(AND(ISNUMBER('Precision '!E439),G$2="Y"),'Precision '!E439,"")</f>
        <v/>
      </c>
      <c r="F437" s="204" t="str">
        <f>IF(AND(ISNUMBER('Precision '!F439),H$2="Y"),'Precision '!F439,"")</f>
        <v/>
      </c>
      <c r="G437" s="204" t="str">
        <f>IF(AND(ISNUMBER('Precision '!G439),I$2="Y"),'Precision '!G439,"")</f>
        <v/>
      </c>
      <c r="H437" s="204" t="str">
        <f>IF(AND(ISNUMBER('Precision '!H439),J$2="Y"),'Precision '!H439,"")</f>
        <v/>
      </c>
      <c r="I437" s="204" t="str">
        <f>IF(AND(ISNUMBER('Precision '!I439),K$2="Y"),'Precision '!I439,"")</f>
        <v/>
      </c>
      <c r="J437" s="204" t="str">
        <f>IF(AND(ISNUMBER('Precision '!J439),L$2="Y"),'Precision '!J439,"")</f>
        <v/>
      </c>
      <c r="K437" s="204" t="str">
        <f>IF(AND(ISNUMBER('Precision '!K439),M$2="Y"),'Precision '!K439,"")</f>
        <v/>
      </c>
      <c r="L437" s="204" t="str">
        <f>IF(AND(ISNUMBER('Precision '!L439),N$2="Y"),'Precision '!L439,"")</f>
        <v/>
      </c>
      <c r="M437" s="204" t="str">
        <f>IF(AND(ISNUMBER('Precision '!M439),O$2="Y"),'Precision '!M439,"")</f>
        <v/>
      </c>
      <c r="N437" s="204" t="str">
        <f>IF(AND(ISNUMBER('Precision '!N439),P$2="Y"),'Precision '!N439,"")</f>
        <v/>
      </c>
      <c r="O437" s="204" t="str">
        <f>IF(AND(ISNUMBER('Precision '!O439),E$3="Y"),'Precision '!O439,"")</f>
        <v/>
      </c>
      <c r="P437" s="204" t="str">
        <f>IF(AND(ISNUMBER('Precision '!P439),F$3="Y"),'Precision '!P439,"")</f>
        <v/>
      </c>
      <c r="Q437" s="204" t="str">
        <f>IF(AND(ISNUMBER('Precision '!Q439),G$3="Y"),'Precision '!Q439,"")</f>
        <v/>
      </c>
      <c r="R437" s="204" t="str">
        <f>IF(AND(ISNUMBER('Precision '!R439),H$3="Y"),'Precision '!R439,"")</f>
        <v/>
      </c>
      <c r="S437" s="204" t="str">
        <f>IF(AND(ISNUMBER('Precision '!S439),I$3="Y"),'Precision '!S439,"")</f>
        <v/>
      </c>
      <c r="T437" s="204" t="str">
        <f>IF(AND(ISNUMBER('Precision '!T439),J$3="Y"),'Precision '!T439,"")</f>
        <v/>
      </c>
      <c r="U437" s="204" t="str">
        <f>IF(AND(ISNUMBER('Precision '!U439),K$3="Y"),'Precision '!U439,"")</f>
        <v/>
      </c>
      <c r="V437" s="204" t="str">
        <f>IF(AND(ISNUMBER('Precision '!V439),L$3="Y"),'Precision '!V439,"")</f>
        <v/>
      </c>
      <c r="W437" s="204" t="str">
        <f>IF(AND(ISNUMBER('Precision '!W439),M$3="Y"),'Precision '!W439,"")</f>
        <v/>
      </c>
      <c r="X437" s="204" t="str">
        <f>IF(AND(ISNUMBER('Precision '!X439),N$3="Y"),'Precision '!X439,"")</f>
        <v/>
      </c>
      <c r="Y437" s="204" t="str">
        <f>IF(AND(ISNUMBER('Precision '!Y439),O$3="Y"),'Precision '!Y439,"")</f>
        <v/>
      </c>
      <c r="Z437" s="204" t="str">
        <f>IF(AND(ISNUMBER('Precision '!Z439),P$3="Y"),'Precision '!Z439,"")</f>
        <v/>
      </c>
      <c r="AA437" s="204"/>
      <c r="AB437" s="204"/>
      <c r="AC437" s="204"/>
      <c r="AD437" s="204"/>
      <c r="AE437" s="300">
        <v>401</v>
      </c>
      <c r="AF437" s="209" t="e">
        <f>IF(OR(ISBLANK('Precision '!C439),E$2="N"),NA(),'Precision '!C439)</f>
        <v>#N/A</v>
      </c>
      <c r="AG437" s="209" t="e">
        <f>IF(OR(ISBLANK('Precision '!D439),F$2="N"),NA(),'Precision '!D439)</f>
        <v>#N/A</v>
      </c>
      <c r="AH437" s="209" t="e">
        <f>IF(OR(ISBLANK('Precision '!E439),G$2="N"),NA(),'Precision '!E439)</f>
        <v>#N/A</v>
      </c>
      <c r="AI437" s="209" t="e">
        <f>IF(OR(ISBLANK('Precision '!F439),H$2="N"),NA(),'Precision '!F439)</f>
        <v>#N/A</v>
      </c>
      <c r="AJ437" s="209" t="e">
        <f>IF(OR(ISBLANK('Precision '!G439),I$2="N"),NA(),'Precision '!G439)</f>
        <v>#N/A</v>
      </c>
      <c r="AK437" s="209" t="e">
        <f>IF(OR(ISBLANK('Precision '!H439),J$2="N"),NA(),'Precision '!H439)</f>
        <v>#N/A</v>
      </c>
      <c r="AL437" s="209" t="e">
        <f>IF(OR(ISBLANK('Precision '!I439),K$2="N"),NA(),'Precision '!I439)</f>
        <v>#N/A</v>
      </c>
      <c r="AM437" s="209" t="e">
        <f>IF(OR(ISBLANK('Precision '!J439),L$2="N"),NA(),'Precision '!J439)</f>
        <v>#N/A</v>
      </c>
      <c r="AN437" s="209" t="e">
        <f>IF(OR(ISBLANK('Precision '!K439),M$2="N"),NA(),'Precision '!K439)</f>
        <v>#N/A</v>
      </c>
      <c r="AO437" s="209" t="e">
        <f>IF(OR(ISBLANK('Precision '!L439),N$2="N"),NA(),'Precision '!L439)</f>
        <v>#N/A</v>
      </c>
      <c r="AP437" s="209" t="e">
        <f>IF(OR(ISBLANK('Precision '!M439),O$2="N"),NA(),'Precision '!M439)</f>
        <v>#N/A</v>
      </c>
      <c r="AQ437" s="209" t="e">
        <f>IF(OR(ISBLANK('Precision '!N439),P$2="N"),NA(),'Precision '!N439)</f>
        <v>#N/A</v>
      </c>
      <c r="AR437" s="209" t="e">
        <f>IF(OR(ISBLANK('Precision '!O439),E$3="N"),NA(),'Precision '!O439)</f>
        <v>#N/A</v>
      </c>
      <c r="AS437" s="209" t="e">
        <f>IF(OR(ISBLANK('Precision '!P439),F$3="N"),NA(),'Precision '!P439)</f>
        <v>#N/A</v>
      </c>
      <c r="AT437" s="209" t="e">
        <f>IF(OR(ISBLANK('Precision '!Q439),G$3="N"),NA(),'Precision '!Q439)</f>
        <v>#N/A</v>
      </c>
      <c r="AU437" s="209" t="e">
        <f>IF(OR(ISBLANK('Precision '!R439),H$3="N"),NA(),'Precision '!R439)</f>
        <v>#N/A</v>
      </c>
      <c r="AV437" s="209" t="e">
        <f>IF(OR(ISBLANK('Precision '!S439),I$3="N"),NA(),'Precision '!S439)</f>
        <v>#N/A</v>
      </c>
      <c r="AW437" s="209" t="e">
        <f>IF(OR(ISBLANK('Precision '!T439),J$3="N"),NA(),'Precision '!T439)</f>
        <v>#N/A</v>
      </c>
      <c r="AX437" s="209" t="e">
        <f>IF(OR(ISBLANK('Precision '!U439),K$3="N"),NA(),'Precision '!U439)</f>
        <v>#N/A</v>
      </c>
      <c r="AY437" s="209" t="e">
        <f>IF(OR(ISBLANK('Precision '!V439),L$3="N"),NA(),'Precision '!V439)</f>
        <v>#N/A</v>
      </c>
      <c r="AZ437" s="209" t="e">
        <f>IF(OR(ISBLANK('Precision '!W439),M$3="N"),NA(),'Precision '!W439)</f>
        <v>#N/A</v>
      </c>
      <c r="BA437" s="209" t="e">
        <f>IF(OR(ISBLANK('Precision '!X439),N$3="N"),NA(),'Precision '!X439)</f>
        <v>#N/A</v>
      </c>
      <c r="BB437" s="209" t="e">
        <f>IF(OR(ISBLANK('Precision '!Y439),O$3="N"),NA(),'Precision '!Y439)</f>
        <v>#N/A</v>
      </c>
      <c r="BC437" s="209" t="e">
        <f>IF(OR(ISBLANK('Precision '!Z439),P$3="N"),NA(),'Precision '!Z439)</f>
        <v>#N/A</v>
      </c>
      <c r="BD437" s="204"/>
      <c r="BE437" s="204"/>
      <c r="BF437" s="204"/>
      <c r="BG437" s="204"/>
      <c r="BH437" s="204"/>
    </row>
    <row r="438" spans="1:60" x14ac:dyDescent="0.2">
      <c r="A438" s="204"/>
      <c r="B438" s="204"/>
      <c r="C438" s="204" t="str">
        <f>IF(AND(ISNUMBER('Precision '!C440),E$2="Y"),'Precision '!C440,"")</f>
        <v/>
      </c>
      <c r="D438" s="204" t="str">
        <f>IF(AND(ISNUMBER('Precision '!D440),F$2="Y"),'Precision '!D440,"")</f>
        <v/>
      </c>
      <c r="E438" s="204" t="str">
        <f>IF(AND(ISNUMBER('Precision '!E440),G$2="Y"),'Precision '!E440,"")</f>
        <v/>
      </c>
      <c r="F438" s="204" t="str">
        <f>IF(AND(ISNUMBER('Precision '!F440),H$2="Y"),'Precision '!F440,"")</f>
        <v/>
      </c>
      <c r="G438" s="204" t="str">
        <f>IF(AND(ISNUMBER('Precision '!G440),I$2="Y"),'Precision '!G440,"")</f>
        <v/>
      </c>
      <c r="H438" s="204" t="str">
        <f>IF(AND(ISNUMBER('Precision '!H440),J$2="Y"),'Precision '!H440,"")</f>
        <v/>
      </c>
      <c r="I438" s="204" t="str">
        <f>IF(AND(ISNUMBER('Precision '!I440),K$2="Y"),'Precision '!I440,"")</f>
        <v/>
      </c>
      <c r="J438" s="204" t="str">
        <f>IF(AND(ISNUMBER('Precision '!J440),L$2="Y"),'Precision '!J440,"")</f>
        <v/>
      </c>
      <c r="K438" s="204" t="str">
        <f>IF(AND(ISNUMBER('Precision '!K440),M$2="Y"),'Precision '!K440,"")</f>
        <v/>
      </c>
      <c r="L438" s="204" t="str">
        <f>IF(AND(ISNUMBER('Precision '!L440),N$2="Y"),'Precision '!L440,"")</f>
        <v/>
      </c>
      <c r="M438" s="204" t="str">
        <f>IF(AND(ISNUMBER('Precision '!M440),O$2="Y"),'Precision '!M440,"")</f>
        <v/>
      </c>
      <c r="N438" s="204" t="str">
        <f>IF(AND(ISNUMBER('Precision '!N440),P$2="Y"),'Precision '!N440,"")</f>
        <v/>
      </c>
      <c r="O438" s="204" t="str">
        <f>IF(AND(ISNUMBER('Precision '!O440),E$3="Y"),'Precision '!O440,"")</f>
        <v/>
      </c>
      <c r="P438" s="204" t="str">
        <f>IF(AND(ISNUMBER('Precision '!P440),F$3="Y"),'Precision '!P440,"")</f>
        <v/>
      </c>
      <c r="Q438" s="204" t="str">
        <f>IF(AND(ISNUMBER('Precision '!Q440),G$3="Y"),'Precision '!Q440,"")</f>
        <v/>
      </c>
      <c r="R438" s="204" t="str">
        <f>IF(AND(ISNUMBER('Precision '!R440),H$3="Y"),'Precision '!R440,"")</f>
        <v/>
      </c>
      <c r="S438" s="204" t="str">
        <f>IF(AND(ISNUMBER('Precision '!S440),I$3="Y"),'Precision '!S440,"")</f>
        <v/>
      </c>
      <c r="T438" s="204" t="str">
        <f>IF(AND(ISNUMBER('Precision '!T440),J$3="Y"),'Precision '!T440,"")</f>
        <v/>
      </c>
      <c r="U438" s="204" t="str">
        <f>IF(AND(ISNUMBER('Precision '!U440),K$3="Y"),'Precision '!U440,"")</f>
        <v/>
      </c>
      <c r="V438" s="204" t="str">
        <f>IF(AND(ISNUMBER('Precision '!V440),L$3="Y"),'Precision '!V440,"")</f>
        <v/>
      </c>
      <c r="W438" s="204" t="str">
        <f>IF(AND(ISNUMBER('Precision '!W440),M$3="Y"),'Precision '!W440,"")</f>
        <v/>
      </c>
      <c r="X438" s="204" t="str">
        <f>IF(AND(ISNUMBER('Precision '!X440),N$3="Y"),'Precision '!X440,"")</f>
        <v/>
      </c>
      <c r="Y438" s="204" t="str">
        <f>IF(AND(ISNUMBER('Precision '!Y440),O$3="Y"),'Precision '!Y440,"")</f>
        <v/>
      </c>
      <c r="Z438" s="204" t="str">
        <f>IF(AND(ISNUMBER('Precision '!Z440),P$3="Y"),'Precision '!Z440,"")</f>
        <v/>
      </c>
      <c r="AA438" s="204"/>
      <c r="AB438" s="204"/>
      <c r="AC438" s="204"/>
      <c r="AD438" s="204"/>
      <c r="AE438" s="300">
        <v>402</v>
      </c>
      <c r="AF438" s="209" t="e">
        <f>IF(OR(ISBLANK('Precision '!C440),E$2="N"),NA(),'Precision '!C440)</f>
        <v>#N/A</v>
      </c>
      <c r="AG438" s="209" t="e">
        <f>IF(OR(ISBLANK('Precision '!D440),F$2="N"),NA(),'Precision '!D440)</f>
        <v>#N/A</v>
      </c>
      <c r="AH438" s="209" t="e">
        <f>IF(OR(ISBLANK('Precision '!E440),G$2="N"),NA(),'Precision '!E440)</f>
        <v>#N/A</v>
      </c>
      <c r="AI438" s="209" t="e">
        <f>IF(OR(ISBLANK('Precision '!F440),H$2="N"),NA(),'Precision '!F440)</f>
        <v>#N/A</v>
      </c>
      <c r="AJ438" s="209" t="e">
        <f>IF(OR(ISBLANK('Precision '!G440),I$2="N"),NA(),'Precision '!G440)</f>
        <v>#N/A</v>
      </c>
      <c r="AK438" s="209" t="e">
        <f>IF(OR(ISBLANK('Precision '!H440),J$2="N"),NA(),'Precision '!H440)</f>
        <v>#N/A</v>
      </c>
      <c r="AL438" s="209" t="e">
        <f>IF(OR(ISBLANK('Precision '!I440),K$2="N"),NA(),'Precision '!I440)</f>
        <v>#N/A</v>
      </c>
      <c r="AM438" s="209" t="e">
        <f>IF(OR(ISBLANK('Precision '!J440),L$2="N"),NA(),'Precision '!J440)</f>
        <v>#N/A</v>
      </c>
      <c r="AN438" s="209" t="e">
        <f>IF(OR(ISBLANK('Precision '!K440),M$2="N"),NA(),'Precision '!K440)</f>
        <v>#N/A</v>
      </c>
      <c r="AO438" s="209" t="e">
        <f>IF(OR(ISBLANK('Precision '!L440),N$2="N"),NA(),'Precision '!L440)</f>
        <v>#N/A</v>
      </c>
      <c r="AP438" s="209" t="e">
        <f>IF(OR(ISBLANK('Precision '!M440),O$2="N"),NA(),'Precision '!M440)</f>
        <v>#N/A</v>
      </c>
      <c r="AQ438" s="209" t="e">
        <f>IF(OR(ISBLANK('Precision '!N440),P$2="N"),NA(),'Precision '!N440)</f>
        <v>#N/A</v>
      </c>
      <c r="AR438" s="209" t="e">
        <f>IF(OR(ISBLANK('Precision '!O440),E$3="N"),NA(),'Precision '!O440)</f>
        <v>#N/A</v>
      </c>
      <c r="AS438" s="209" t="e">
        <f>IF(OR(ISBLANK('Precision '!P440),F$3="N"),NA(),'Precision '!P440)</f>
        <v>#N/A</v>
      </c>
      <c r="AT438" s="209" t="e">
        <f>IF(OR(ISBLANK('Precision '!Q440),G$3="N"),NA(),'Precision '!Q440)</f>
        <v>#N/A</v>
      </c>
      <c r="AU438" s="209" t="e">
        <f>IF(OR(ISBLANK('Precision '!R440),H$3="N"),NA(),'Precision '!R440)</f>
        <v>#N/A</v>
      </c>
      <c r="AV438" s="209" t="e">
        <f>IF(OR(ISBLANK('Precision '!S440),I$3="N"),NA(),'Precision '!S440)</f>
        <v>#N/A</v>
      </c>
      <c r="AW438" s="209" t="e">
        <f>IF(OR(ISBLANK('Precision '!T440),J$3="N"),NA(),'Precision '!T440)</f>
        <v>#N/A</v>
      </c>
      <c r="AX438" s="209" t="e">
        <f>IF(OR(ISBLANK('Precision '!U440),K$3="N"),NA(),'Precision '!U440)</f>
        <v>#N/A</v>
      </c>
      <c r="AY438" s="209" t="e">
        <f>IF(OR(ISBLANK('Precision '!V440),L$3="N"),NA(),'Precision '!V440)</f>
        <v>#N/A</v>
      </c>
      <c r="AZ438" s="209" t="e">
        <f>IF(OR(ISBLANK('Precision '!W440),M$3="N"),NA(),'Precision '!W440)</f>
        <v>#N/A</v>
      </c>
      <c r="BA438" s="209" t="e">
        <f>IF(OR(ISBLANK('Precision '!X440),N$3="N"),NA(),'Precision '!X440)</f>
        <v>#N/A</v>
      </c>
      <c r="BB438" s="209" t="e">
        <f>IF(OR(ISBLANK('Precision '!Y440),O$3="N"),NA(),'Precision '!Y440)</f>
        <v>#N/A</v>
      </c>
      <c r="BC438" s="209" t="e">
        <f>IF(OR(ISBLANK('Precision '!Z440),P$3="N"),NA(),'Precision '!Z440)</f>
        <v>#N/A</v>
      </c>
      <c r="BD438" s="204"/>
      <c r="BE438" s="204"/>
      <c r="BF438" s="204"/>
      <c r="BG438" s="204"/>
      <c r="BH438" s="204"/>
    </row>
    <row r="439" spans="1:60" x14ac:dyDescent="0.2">
      <c r="A439" s="204"/>
      <c r="B439" s="204"/>
      <c r="C439" s="204" t="str">
        <f>IF(AND(ISNUMBER('Precision '!C441),E$2="Y"),'Precision '!C441,"")</f>
        <v/>
      </c>
      <c r="D439" s="204" t="str">
        <f>IF(AND(ISNUMBER('Precision '!D441),F$2="Y"),'Precision '!D441,"")</f>
        <v/>
      </c>
      <c r="E439" s="204" t="str">
        <f>IF(AND(ISNUMBER('Precision '!E441),G$2="Y"),'Precision '!E441,"")</f>
        <v/>
      </c>
      <c r="F439" s="204" t="str">
        <f>IF(AND(ISNUMBER('Precision '!F441),H$2="Y"),'Precision '!F441,"")</f>
        <v/>
      </c>
      <c r="G439" s="204" t="str">
        <f>IF(AND(ISNUMBER('Precision '!G441),I$2="Y"),'Precision '!G441,"")</f>
        <v/>
      </c>
      <c r="H439" s="204" t="str">
        <f>IF(AND(ISNUMBER('Precision '!H441),J$2="Y"),'Precision '!H441,"")</f>
        <v/>
      </c>
      <c r="I439" s="204" t="str">
        <f>IF(AND(ISNUMBER('Precision '!I441),K$2="Y"),'Precision '!I441,"")</f>
        <v/>
      </c>
      <c r="J439" s="204" t="str">
        <f>IF(AND(ISNUMBER('Precision '!J441),L$2="Y"),'Precision '!J441,"")</f>
        <v/>
      </c>
      <c r="K439" s="204" t="str">
        <f>IF(AND(ISNUMBER('Precision '!K441),M$2="Y"),'Precision '!K441,"")</f>
        <v/>
      </c>
      <c r="L439" s="204" t="str">
        <f>IF(AND(ISNUMBER('Precision '!L441),N$2="Y"),'Precision '!L441,"")</f>
        <v/>
      </c>
      <c r="M439" s="204" t="str">
        <f>IF(AND(ISNUMBER('Precision '!M441),O$2="Y"),'Precision '!M441,"")</f>
        <v/>
      </c>
      <c r="N439" s="204" t="str">
        <f>IF(AND(ISNUMBER('Precision '!N441),P$2="Y"),'Precision '!N441,"")</f>
        <v/>
      </c>
      <c r="O439" s="204" t="str">
        <f>IF(AND(ISNUMBER('Precision '!O441),E$3="Y"),'Precision '!O441,"")</f>
        <v/>
      </c>
      <c r="P439" s="204" t="str">
        <f>IF(AND(ISNUMBER('Precision '!P441),F$3="Y"),'Precision '!P441,"")</f>
        <v/>
      </c>
      <c r="Q439" s="204" t="str">
        <f>IF(AND(ISNUMBER('Precision '!Q441),G$3="Y"),'Precision '!Q441,"")</f>
        <v/>
      </c>
      <c r="R439" s="204" t="str">
        <f>IF(AND(ISNUMBER('Precision '!R441),H$3="Y"),'Precision '!R441,"")</f>
        <v/>
      </c>
      <c r="S439" s="204" t="str">
        <f>IF(AND(ISNUMBER('Precision '!S441),I$3="Y"),'Precision '!S441,"")</f>
        <v/>
      </c>
      <c r="T439" s="204" t="str">
        <f>IF(AND(ISNUMBER('Precision '!T441),J$3="Y"),'Precision '!T441,"")</f>
        <v/>
      </c>
      <c r="U439" s="204" t="str">
        <f>IF(AND(ISNUMBER('Precision '!U441),K$3="Y"),'Precision '!U441,"")</f>
        <v/>
      </c>
      <c r="V439" s="204" t="str">
        <f>IF(AND(ISNUMBER('Precision '!V441),L$3="Y"),'Precision '!V441,"")</f>
        <v/>
      </c>
      <c r="W439" s="204" t="str">
        <f>IF(AND(ISNUMBER('Precision '!W441),M$3="Y"),'Precision '!W441,"")</f>
        <v/>
      </c>
      <c r="X439" s="204" t="str">
        <f>IF(AND(ISNUMBER('Precision '!X441),N$3="Y"),'Precision '!X441,"")</f>
        <v/>
      </c>
      <c r="Y439" s="204" t="str">
        <f>IF(AND(ISNUMBER('Precision '!Y441),O$3="Y"),'Precision '!Y441,"")</f>
        <v/>
      </c>
      <c r="Z439" s="204" t="str">
        <f>IF(AND(ISNUMBER('Precision '!Z441),P$3="Y"),'Precision '!Z441,"")</f>
        <v/>
      </c>
      <c r="AA439" s="204"/>
      <c r="AB439" s="204"/>
      <c r="AC439" s="204"/>
      <c r="AD439" s="204"/>
      <c r="AE439" s="300">
        <v>403</v>
      </c>
      <c r="AF439" s="209" t="e">
        <f>IF(OR(ISBLANK('Precision '!C441),E$2="N"),NA(),'Precision '!C441)</f>
        <v>#N/A</v>
      </c>
      <c r="AG439" s="209" t="e">
        <f>IF(OR(ISBLANK('Precision '!D441),F$2="N"),NA(),'Precision '!D441)</f>
        <v>#N/A</v>
      </c>
      <c r="AH439" s="209" t="e">
        <f>IF(OR(ISBLANK('Precision '!E441),G$2="N"),NA(),'Precision '!E441)</f>
        <v>#N/A</v>
      </c>
      <c r="AI439" s="209" t="e">
        <f>IF(OR(ISBLANK('Precision '!F441),H$2="N"),NA(),'Precision '!F441)</f>
        <v>#N/A</v>
      </c>
      <c r="AJ439" s="209" t="e">
        <f>IF(OR(ISBLANK('Precision '!G441),I$2="N"),NA(),'Precision '!G441)</f>
        <v>#N/A</v>
      </c>
      <c r="AK439" s="209" t="e">
        <f>IF(OR(ISBLANK('Precision '!H441),J$2="N"),NA(),'Precision '!H441)</f>
        <v>#N/A</v>
      </c>
      <c r="AL439" s="209" t="e">
        <f>IF(OR(ISBLANK('Precision '!I441),K$2="N"),NA(),'Precision '!I441)</f>
        <v>#N/A</v>
      </c>
      <c r="AM439" s="209" t="e">
        <f>IF(OR(ISBLANK('Precision '!J441),L$2="N"),NA(),'Precision '!J441)</f>
        <v>#N/A</v>
      </c>
      <c r="AN439" s="209" t="e">
        <f>IF(OR(ISBLANK('Precision '!K441),M$2="N"),NA(),'Precision '!K441)</f>
        <v>#N/A</v>
      </c>
      <c r="AO439" s="209" t="e">
        <f>IF(OR(ISBLANK('Precision '!L441),N$2="N"),NA(),'Precision '!L441)</f>
        <v>#N/A</v>
      </c>
      <c r="AP439" s="209" t="e">
        <f>IF(OR(ISBLANK('Precision '!M441),O$2="N"),NA(),'Precision '!M441)</f>
        <v>#N/A</v>
      </c>
      <c r="AQ439" s="209" t="e">
        <f>IF(OR(ISBLANK('Precision '!N441),P$2="N"),NA(),'Precision '!N441)</f>
        <v>#N/A</v>
      </c>
      <c r="AR439" s="209" t="e">
        <f>IF(OR(ISBLANK('Precision '!O441),E$3="N"),NA(),'Precision '!O441)</f>
        <v>#N/A</v>
      </c>
      <c r="AS439" s="209" t="e">
        <f>IF(OR(ISBLANK('Precision '!P441),F$3="N"),NA(),'Precision '!P441)</f>
        <v>#N/A</v>
      </c>
      <c r="AT439" s="209" t="e">
        <f>IF(OR(ISBLANK('Precision '!Q441),G$3="N"),NA(),'Precision '!Q441)</f>
        <v>#N/A</v>
      </c>
      <c r="AU439" s="209" t="e">
        <f>IF(OR(ISBLANK('Precision '!R441),H$3="N"),NA(),'Precision '!R441)</f>
        <v>#N/A</v>
      </c>
      <c r="AV439" s="209" t="e">
        <f>IF(OR(ISBLANK('Precision '!S441),I$3="N"),NA(),'Precision '!S441)</f>
        <v>#N/A</v>
      </c>
      <c r="AW439" s="209" t="e">
        <f>IF(OR(ISBLANK('Precision '!T441),J$3="N"),NA(),'Precision '!T441)</f>
        <v>#N/A</v>
      </c>
      <c r="AX439" s="209" t="e">
        <f>IF(OR(ISBLANK('Precision '!U441),K$3="N"),NA(),'Precision '!U441)</f>
        <v>#N/A</v>
      </c>
      <c r="AY439" s="209" t="e">
        <f>IF(OR(ISBLANK('Precision '!V441),L$3="N"),NA(),'Precision '!V441)</f>
        <v>#N/A</v>
      </c>
      <c r="AZ439" s="209" t="e">
        <f>IF(OR(ISBLANK('Precision '!W441),M$3="N"),NA(),'Precision '!W441)</f>
        <v>#N/A</v>
      </c>
      <c r="BA439" s="209" t="e">
        <f>IF(OR(ISBLANK('Precision '!X441),N$3="N"),NA(),'Precision '!X441)</f>
        <v>#N/A</v>
      </c>
      <c r="BB439" s="209" t="e">
        <f>IF(OR(ISBLANK('Precision '!Y441),O$3="N"),NA(),'Precision '!Y441)</f>
        <v>#N/A</v>
      </c>
      <c r="BC439" s="209" t="e">
        <f>IF(OR(ISBLANK('Precision '!Z441),P$3="N"),NA(),'Precision '!Z441)</f>
        <v>#N/A</v>
      </c>
      <c r="BD439" s="204"/>
      <c r="BE439" s="204"/>
      <c r="BF439" s="204"/>
      <c r="BG439" s="204"/>
      <c r="BH439" s="204"/>
    </row>
    <row r="440" spans="1:60" x14ac:dyDescent="0.2">
      <c r="A440" s="204"/>
      <c r="B440" s="204"/>
      <c r="C440" s="204" t="str">
        <f>IF(AND(ISNUMBER('Precision '!C442),E$2="Y"),'Precision '!C442,"")</f>
        <v/>
      </c>
      <c r="D440" s="204" t="str">
        <f>IF(AND(ISNUMBER('Precision '!D442),F$2="Y"),'Precision '!D442,"")</f>
        <v/>
      </c>
      <c r="E440" s="204" t="str">
        <f>IF(AND(ISNUMBER('Precision '!E442),G$2="Y"),'Precision '!E442,"")</f>
        <v/>
      </c>
      <c r="F440" s="204" t="str">
        <f>IF(AND(ISNUMBER('Precision '!F442),H$2="Y"),'Precision '!F442,"")</f>
        <v/>
      </c>
      <c r="G440" s="204" t="str">
        <f>IF(AND(ISNUMBER('Precision '!G442),I$2="Y"),'Precision '!G442,"")</f>
        <v/>
      </c>
      <c r="H440" s="204" t="str">
        <f>IF(AND(ISNUMBER('Precision '!H442),J$2="Y"),'Precision '!H442,"")</f>
        <v/>
      </c>
      <c r="I440" s="204" t="str">
        <f>IF(AND(ISNUMBER('Precision '!I442),K$2="Y"),'Precision '!I442,"")</f>
        <v/>
      </c>
      <c r="J440" s="204" t="str">
        <f>IF(AND(ISNUMBER('Precision '!J442),L$2="Y"),'Precision '!J442,"")</f>
        <v/>
      </c>
      <c r="K440" s="204" t="str">
        <f>IF(AND(ISNUMBER('Precision '!K442),M$2="Y"),'Precision '!K442,"")</f>
        <v/>
      </c>
      <c r="L440" s="204" t="str">
        <f>IF(AND(ISNUMBER('Precision '!L442),N$2="Y"),'Precision '!L442,"")</f>
        <v/>
      </c>
      <c r="M440" s="204" t="str">
        <f>IF(AND(ISNUMBER('Precision '!M442),O$2="Y"),'Precision '!M442,"")</f>
        <v/>
      </c>
      <c r="N440" s="204" t="str">
        <f>IF(AND(ISNUMBER('Precision '!N442),P$2="Y"),'Precision '!N442,"")</f>
        <v/>
      </c>
      <c r="O440" s="204" t="str">
        <f>IF(AND(ISNUMBER('Precision '!O442),E$3="Y"),'Precision '!O442,"")</f>
        <v/>
      </c>
      <c r="P440" s="204" t="str">
        <f>IF(AND(ISNUMBER('Precision '!P442),F$3="Y"),'Precision '!P442,"")</f>
        <v/>
      </c>
      <c r="Q440" s="204" t="str">
        <f>IF(AND(ISNUMBER('Precision '!Q442),G$3="Y"),'Precision '!Q442,"")</f>
        <v/>
      </c>
      <c r="R440" s="204" t="str">
        <f>IF(AND(ISNUMBER('Precision '!R442),H$3="Y"),'Precision '!R442,"")</f>
        <v/>
      </c>
      <c r="S440" s="204" t="str">
        <f>IF(AND(ISNUMBER('Precision '!S442),I$3="Y"),'Precision '!S442,"")</f>
        <v/>
      </c>
      <c r="T440" s="204" t="str">
        <f>IF(AND(ISNUMBER('Precision '!T442),J$3="Y"),'Precision '!T442,"")</f>
        <v/>
      </c>
      <c r="U440" s="204" t="str">
        <f>IF(AND(ISNUMBER('Precision '!U442),K$3="Y"),'Precision '!U442,"")</f>
        <v/>
      </c>
      <c r="V440" s="204" t="str">
        <f>IF(AND(ISNUMBER('Precision '!V442),L$3="Y"),'Precision '!V442,"")</f>
        <v/>
      </c>
      <c r="W440" s="204" t="str">
        <f>IF(AND(ISNUMBER('Precision '!W442),M$3="Y"),'Precision '!W442,"")</f>
        <v/>
      </c>
      <c r="X440" s="204" t="str">
        <f>IF(AND(ISNUMBER('Precision '!X442),N$3="Y"),'Precision '!X442,"")</f>
        <v/>
      </c>
      <c r="Y440" s="204" t="str">
        <f>IF(AND(ISNUMBER('Precision '!Y442),O$3="Y"),'Precision '!Y442,"")</f>
        <v/>
      </c>
      <c r="Z440" s="204" t="str">
        <f>IF(AND(ISNUMBER('Precision '!Z442),P$3="Y"),'Precision '!Z442,"")</f>
        <v/>
      </c>
      <c r="AA440" s="204"/>
      <c r="AB440" s="204"/>
      <c r="AC440" s="204"/>
      <c r="AD440" s="204"/>
      <c r="AE440" s="300">
        <v>404</v>
      </c>
      <c r="AF440" s="209" t="e">
        <f>IF(OR(ISBLANK('Precision '!C442),E$2="N"),NA(),'Precision '!C442)</f>
        <v>#N/A</v>
      </c>
      <c r="AG440" s="209" t="e">
        <f>IF(OR(ISBLANK('Precision '!D442),F$2="N"),NA(),'Precision '!D442)</f>
        <v>#N/A</v>
      </c>
      <c r="AH440" s="209" t="e">
        <f>IF(OR(ISBLANK('Precision '!E442),G$2="N"),NA(),'Precision '!E442)</f>
        <v>#N/A</v>
      </c>
      <c r="AI440" s="209" t="e">
        <f>IF(OR(ISBLANK('Precision '!F442),H$2="N"),NA(),'Precision '!F442)</f>
        <v>#N/A</v>
      </c>
      <c r="AJ440" s="209" t="e">
        <f>IF(OR(ISBLANK('Precision '!G442),I$2="N"),NA(),'Precision '!G442)</f>
        <v>#N/A</v>
      </c>
      <c r="AK440" s="209" t="e">
        <f>IF(OR(ISBLANK('Precision '!H442),J$2="N"),NA(),'Precision '!H442)</f>
        <v>#N/A</v>
      </c>
      <c r="AL440" s="209" t="e">
        <f>IF(OR(ISBLANK('Precision '!I442),K$2="N"),NA(),'Precision '!I442)</f>
        <v>#N/A</v>
      </c>
      <c r="AM440" s="209" t="e">
        <f>IF(OR(ISBLANK('Precision '!J442),L$2="N"),NA(),'Precision '!J442)</f>
        <v>#N/A</v>
      </c>
      <c r="AN440" s="209" t="e">
        <f>IF(OR(ISBLANK('Precision '!K442),M$2="N"),NA(),'Precision '!K442)</f>
        <v>#N/A</v>
      </c>
      <c r="AO440" s="209" t="e">
        <f>IF(OR(ISBLANK('Precision '!L442),N$2="N"),NA(),'Precision '!L442)</f>
        <v>#N/A</v>
      </c>
      <c r="AP440" s="209" t="e">
        <f>IF(OR(ISBLANK('Precision '!M442),O$2="N"),NA(),'Precision '!M442)</f>
        <v>#N/A</v>
      </c>
      <c r="AQ440" s="209" t="e">
        <f>IF(OR(ISBLANK('Precision '!N442),P$2="N"),NA(),'Precision '!N442)</f>
        <v>#N/A</v>
      </c>
      <c r="AR440" s="209" t="e">
        <f>IF(OR(ISBLANK('Precision '!O442),E$3="N"),NA(),'Precision '!O442)</f>
        <v>#N/A</v>
      </c>
      <c r="AS440" s="209" t="e">
        <f>IF(OR(ISBLANK('Precision '!P442),F$3="N"),NA(),'Precision '!P442)</f>
        <v>#N/A</v>
      </c>
      <c r="AT440" s="209" t="e">
        <f>IF(OR(ISBLANK('Precision '!Q442),G$3="N"),NA(),'Precision '!Q442)</f>
        <v>#N/A</v>
      </c>
      <c r="AU440" s="209" t="e">
        <f>IF(OR(ISBLANK('Precision '!R442),H$3="N"),NA(),'Precision '!R442)</f>
        <v>#N/A</v>
      </c>
      <c r="AV440" s="209" t="e">
        <f>IF(OR(ISBLANK('Precision '!S442),I$3="N"),NA(),'Precision '!S442)</f>
        <v>#N/A</v>
      </c>
      <c r="AW440" s="209" t="e">
        <f>IF(OR(ISBLANK('Precision '!T442),J$3="N"),NA(),'Precision '!T442)</f>
        <v>#N/A</v>
      </c>
      <c r="AX440" s="209" t="e">
        <f>IF(OR(ISBLANK('Precision '!U442),K$3="N"),NA(),'Precision '!U442)</f>
        <v>#N/A</v>
      </c>
      <c r="AY440" s="209" t="e">
        <f>IF(OR(ISBLANK('Precision '!V442),L$3="N"),NA(),'Precision '!V442)</f>
        <v>#N/A</v>
      </c>
      <c r="AZ440" s="209" t="e">
        <f>IF(OR(ISBLANK('Precision '!W442),M$3="N"),NA(),'Precision '!W442)</f>
        <v>#N/A</v>
      </c>
      <c r="BA440" s="209" t="e">
        <f>IF(OR(ISBLANK('Precision '!X442),N$3="N"),NA(),'Precision '!X442)</f>
        <v>#N/A</v>
      </c>
      <c r="BB440" s="209" t="e">
        <f>IF(OR(ISBLANK('Precision '!Y442),O$3="N"),NA(),'Precision '!Y442)</f>
        <v>#N/A</v>
      </c>
      <c r="BC440" s="209" t="e">
        <f>IF(OR(ISBLANK('Precision '!Z442),P$3="N"),NA(),'Precision '!Z442)</f>
        <v>#N/A</v>
      </c>
      <c r="BD440" s="204"/>
      <c r="BE440" s="204"/>
      <c r="BF440" s="204"/>
      <c r="BG440" s="204"/>
      <c r="BH440" s="204"/>
    </row>
    <row r="441" spans="1:60" x14ac:dyDescent="0.2">
      <c r="A441" s="204"/>
      <c r="B441" s="204"/>
      <c r="C441" s="204" t="str">
        <f>IF(AND(ISNUMBER('Precision '!C443),E$2="Y"),'Precision '!C443,"")</f>
        <v/>
      </c>
      <c r="D441" s="204" t="str">
        <f>IF(AND(ISNUMBER('Precision '!D443),F$2="Y"),'Precision '!D443,"")</f>
        <v/>
      </c>
      <c r="E441" s="204" t="str">
        <f>IF(AND(ISNUMBER('Precision '!E443),G$2="Y"),'Precision '!E443,"")</f>
        <v/>
      </c>
      <c r="F441" s="204" t="str">
        <f>IF(AND(ISNUMBER('Precision '!F443),H$2="Y"),'Precision '!F443,"")</f>
        <v/>
      </c>
      <c r="G441" s="204" t="str">
        <f>IF(AND(ISNUMBER('Precision '!G443),I$2="Y"),'Precision '!G443,"")</f>
        <v/>
      </c>
      <c r="H441" s="204" t="str">
        <f>IF(AND(ISNUMBER('Precision '!H443),J$2="Y"),'Precision '!H443,"")</f>
        <v/>
      </c>
      <c r="I441" s="204" t="str">
        <f>IF(AND(ISNUMBER('Precision '!I443),K$2="Y"),'Precision '!I443,"")</f>
        <v/>
      </c>
      <c r="J441" s="204" t="str">
        <f>IF(AND(ISNUMBER('Precision '!J443),L$2="Y"),'Precision '!J443,"")</f>
        <v/>
      </c>
      <c r="K441" s="204" t="str">
        <f>IF(AND(ISNUMBER('Precision '!K443),M$2="Y"),'Precision '!K443,"")</f>
        <v/>
      </c>
      <c r="L441" s="204" t="str">
        <f>IF(AND(ISNUMBER('Precision '!L443),N$2="Y"),'Precision '!L443,"")</f>
        <v/>
      </c>
      <c r="M441" s="204" t="str">
        <f>IF(AND(ISNUMBER('Precision '!M443),O$2="Y"),'Precision '!M443,"")</f>
        <v/>
      </c>
      <c r="N441" s="204" t="str">
        <f>IF(AND(ISNUMBER('Precision '!N443),P$2="Y"),'Precision '!N443,"")</f>
        <v/>
      </c>
      <c r="O441" s="204" t="str">
        <f>IF(AND(ISNUMBER('Precision '!O443),E$3="Y"),'Precision '!O443,"")</f>
        <v/>
      </c>
      <c r="P441" s="204" t="str">
        <f>IF(AND(ISNUMBER('Precision '!P443),F$3="Y"),'Precision '!P443,"")</f>
        <v/>
      </c>
      <c r="Q441" s="204" t="str">
        <f>IF(AND(ISNUMBER('Precision '!Q443),G$3="Y"),'Precision '!Q443,"")</f>
        <v/>
      </c>
      <c r="R441" s="204" t="str">
        <f>IF(AND(ISNUMBER('Precision '!R443),H$3="Y"),'Precision '!R443,"")</f>
        <v/>
      </c>
      <c r="S441" s="204" t="str">
        <f>IF(AND(ISNUMBER('Precision '!S443),I$3="Y"),'Precision '!S443,"")</f>
        <v/>
      </c>
      <c r="T441" s="204" t="str">
        <f>IF(AND(ISNUMBER('Precision '!T443),J$3="Y"),'Precision '!T443,"")</f>
        <v/>
      </c>
      <c r="U441" s="204" t="str">
        <f>IF(AND(ISNUMBER('Precision '!U443),K$3="Y"),'Precision '!U443,"")</f>
        <v/>
      </c>
      <c r="V441" s="204" t="str">
        <f>IF(AND(ISNUMBER('Precision '!V443),L$3="Y"),'Precision '!V443,"")</f>
        <v/>
      </c>
      <c r="W441" s="204" t="str">
        <f>IF(AND(ISNUMBER('Precision '!W443),M$3="Y"),'Precision '!W443,"")</f>
        <v/>
      </c>
      <c r="X441" s="204" t="str">
        <f>IF(AND(ISNUMBER('Precision '!X443),N$3="Y"),'Precision '!X443,"")</f>
        <v/>
      </c>
      <c r="Y441" s="204" t="str">
        <f>IF(AND(ISNUMBER('Precision '!Y443),O$3="Y"),'Precision '!Y443,"")</f>
        <v/>
      </c>
      <c r="Z441" s="204" t="str">
        <f>IF(AND(ISNUMBER('Precision '!Z443),P$3="Y"),'Precision '!Z443,"")</f>
        <v/>
      </c>
      <c r="AA441" s="204"/>
      <c r="AB441" s="204"/>
      <c r="AC441" s="204"/>
      <c r="AD441" s="204"/>
      <c r="AE441" s="300">
        <v>405</v>
      </c>
      <c r="AF441" s="209" t="e">
        <f>IF(OR(ISBLANK('Precision '!C443),E$2="N"),NA(),'Precision '!C443)</f>
        <v>#N/A</v>
      </c>
      <c r="AG441" s="209" t="e">
        <f>IF(OR(ISBLANK('Precision '!D443),F$2="N"),NA(),'Precision '!D443)</f>
        <v>#N/A</v>
      </c>
      <c r="AH441" s="209" t="e">
        <f>IF(OR(ISBLANK('Precision '!E443),G$2="N"),NA(),'Precision '!E443)</f>
        <v>#N/A</v>
      </c>
      <c r="AI441" s="209" t="e">
        <f>IF(OR(ISBLANK('Precision '!F443),H$2="N"),NA(),'Precision '!F443)</f>
        <v>#N/A</v>
      </c>
      <c r="AJ441" s="209" t="e">
        <f>IF(OR(ISBLANK('Precision '!G443),I$2="N"),NA(),'Precision '!G443)</f>
        <v>#N/A</v>
      </c>
      <c r="AK441" s="209" t="e">
        <f>IF(OR(ISBLANK('Precision '!H443),J$2="N"),NA(),'Precision '!H443)</f>
        <v>#N/A</v>
      </c>
      <c r="AL441" s="209" t="e">
        <f>IF(OR(ISBLANK('Precision '!I443),K$2="N"),NA(),'Precision '!I443)</f>
        <v>#N/A</v>
      </c>
      <c r="AM441" s="209" t="e">
        <f>IF(OR(ISBLANK('Precision '!J443),L$2="N"),NA(),'Precision '!J443)</f>
        <v>#N/A</v>
      </c>
      <c r="AN441" s="209" t="e">
        <f>IF(OR(ISBLANK('Precision '!K443),M$2="N"),NA(),'Precision '!K443)</f>
        <v>#N/A</v>
      </c>
      <c r="AO441" s="209" t="e">
        <f>IF(OR(ISBLANK('Precision '!L443),N$2="N"),NA(),'Precision '!L443)</f>
        <v>#N/A</v>
      </c>
      <c r="AP441" s="209" t="e">
        <f>IF(OR(ISBLANK('Precision '!M443),O$2="N"),NA(),'Precision '!M443)</f>
        <v>#N/A</v>
      </c>
      <c r="AQ441" s="209" t="e">
        <f>IF(OR(ISBLANK('Precision '!N443),P$2="N"),NA(),'Precision '!N443)</f>
        <v>#N/A</v>
      </c>
      <c r="AR441" s="209" t="e">
        <f>IF(OR(ISBLANK('Precision '!O443),E$3="N"),NA(),'Precision '!O443)</f>
        <v>#N/A</v>
      </c>
      <c r="AS441" s="209" t="e">
        <f>IF(OR(ISBLANK('Precision '!P443),F$3="N"),NA(),'Precision '!P443)</f>
        <v>#N/A</v>
      </c>
      <c r="AT441" s="209" t="e">
        <f>IF(OR(ISBLANK('Precision '!Q443),G$3="N"),NA(),'Precision '!Q443)</f>
        <v>#N/A</v>
      </c>
      <c r="AU441" s="209" t="e">
        <f>IF(OR(ISBLANK('Precision '!R443),H$3="N"),NA(),'Precision '!R443)</f>
        <v>#N/A</v>
      </c>
      <c r="AV441" s="209" t="e">
        <f>IF(OR(ISBLANK('Precision '!S443),I$3="N"),NA(),'Precision '!S443)</f>
        <v>#N/A</v>
      </c>
      <c r="AW441" s="209" t="e">
        <f>IF(OR(ISBLANK('Precision '!T443),J$3="N"),NA(),'Precision '!T443)</f>
        <v>#N/A</v>
      </c>
      <c r="AX441" s="209" t="e">
        <f>IF(OR(ISBLANK('Precision '!U443),K$3="N"),NA(),'Precision '!U443)</f>
        <v>#N/A</v>
      </c>
      <c r="AY441" s="209" t="e">
        <f>IF(OR(ISBLANK('Precision '!V443),L$3="N"),NA(),'Precision '!V443)</f>
        <v>#N/A</v>
      </c>
      <c r="AZ441" s="209" t="e">
        <f>IF(OR(ISBLANK('Precision '!W443),M$3="N"),NA(),'Precision '!W443)</f>
        <v>#N/A</v>
      </c>
      <c r="BA441" s="209" t="e">
        <f>IF(OR(ISBLANK('Precision '!X443),N$3="N"),NA(),'Precision '!X443)</f>
        <v>#N/A</v>
      </c>
      <c r="BB441" s="209" t="e">
        <f>IF(OR(ISBLANK('Precision '!Y443),O$3="N"),NA(),'Precision '!Y443)</f>
        <v>#N/A</v>
      </c>
      <c r="BC441" s="209" t="e">
        <f>IF(OR(ISBLANK('Precision '!Z443),P$3="N"),NA(),'Precision '!Z443)</f>
        <v>#N/A</v>
      </c>
      <c r="BD441" s="204"/>
      <c r="BE441" s="204"/>
      <c r="BF441" s="204"/>
      <c r="BG441" s="204"/>
      <c r="BH441" s="204"/>
    </row>
    <row r="442" spans="1:60" x14ac:dyDescent="0.2">
      <c r="A442" s="204"/>
      <c r="B442" s="204"/>
      <c r="C442" s="204" t="str">
        <f>IF(AND(ISNUMBER('Precision '!C444),E$2="Y"),'Precision '!C444,"")</f>
        <v/>
      </c>
      <c r="D442" s="204" t="str">
        <f>IF(AND(ISNUMBER('Precision '!D444),F$2="Y"),'Precision '!D444,"")</f>
        <v/>
      </c>
      <c r="E442" s="204" t="str">
        <f>IF(AND(ISNUMBER('Precision '!E444),G$2="Y"),'Precision '!E444,"")</f>
        <v/>
      </c>
      <c r="F442" s="204" t="str">
        <f>IF(AND(ISNUMBER('Precision '!F444),H$2="Y"),'Precision '!F444,"")</f>
        <v/>
      </c>
      <c r="G442" s="204" t="str">
        <f>IF(AND(ISNUMBER('Precision '!G444),I$2="Y"),'Precision '!G444,"")</f>
        <v/>
      </c>
      <c r="H442" s="204" t="str">
        <f>IF(AND(ISNUMBER('Precision '!H444),J$2="Y"),'Precision '!H444,"")</f>
        <v/>
      </c>
      <c r="I442" s="204" t="str">
        <f>IF(AND(ISNUMBER('Precision '!I444),K$2="Y"),'Precision '!I444,"")</f>
        <v/>
      </c>
      <c r="J442" s="204" t="str">
        <f>IF(AND(ISNUMBER('Precision '!J444),L$2="Y"),'Precision '!J444,"")</f>
        <v/>
      </c>
      <c r="K442" s="204" t="str">
        <f>IF(AND(ISNUMBER('Precision '!K444),M$2="Y"),'Precision '!K444,"")</f>
        <v/>
      </c>
      <c r="L442" s="204" t="str">
        <f>IF(AND(ISNUMBER('Precision '!L444),N$2="Y"),'Precision '!L444,"")</f>
        <v/>
      </c>
      <c r="M442" s="204" t="str">
        <f>IF(AND(ISNUMBER('Precision '!M444),O$2="Y"),'Precision '!M444,"")</f>
        <v/>
      </c>
      <c r="N442" s="204" t="str">
        <f>IF(AND(ISNUMBER('Precision '!N444),P$2="Y"),'Precision '!N444,"")</f>
        <v/>
      </c>
      <c r="O442" s="204" t="str">
        <f>IF(AND(ISNUMBER('Precision '!O444),E$3="Y"),'Precision '!O444,"")</f>
        <v/>
      </c>
      <c r="P442" s="204" t="str">
        <f>IF(AND(ISNUMBER('Precision '!P444),F$3="Y"),'Precision '!P444,"")</f>
        <v/>
      </c>
      <c r="Q442" s="204" t="str">
        <f>IF(AND(ISNUMBER('Precision '!Q444),G$3="Y"),'Precision '!Q444,"")</f>
        <v/>
      </c>
      <c r="R442" s="204" t="str">
        <f>IF(AND(ISNUMBER('Precision '!R444),H$3="Y"),'Precision '!R444,"")</f>
        <v/>
      </c>
      <c r="S442" s="204" t="str">
        <f>IF(AND(ISNUMBER('Precision '!S444),I$3="Y"),'Precision '!S444,"")</f>
        <v/>
      </c>
      <c r="T442" s="204" t="str">
        <f>IF(AND(ISNUMBER('Precision '!T444),J$3="Y"),'Precision '!T444,"")</f>
        <v/>
      </c>
      <c r="U442" s="204" t="str">
        <f>IF(AND(ISNUMBER('Precision '!U444),K$3="Y"),'Precision '!U444,"")</f>
        <v/>
      </c>
      <c r="V442" s="204" t="str">
        <f>IF(AND(ISNUMBER('Precision '!V444),L$3="Y"),'Precision '!V444,"")</f>
        <v/>
      </c>
      <c r="W442" s="204" t="str">
        <f>IF(AND(ISNUMBER('Precision '!W444),M$3="Y"),'Precision '!W444,"")</f>
        <v/>
      </c>
      <c r="X442" s="204" t="str">
        <f>IF(AND(ISNUMBER('Precision '!X444),N$3="Y"),'Precision '!X444,"")</f>
        <v/>
      </c>
      <c r="Y442" s="204" t="str">
        <f>IF(AND(ISNUMBER('Precision '!Y444),O$3="Y"),'Precision '!Y444,"")</f>
        <v/>
      </c>
      <c r="Z442" s="204" t="str">
        <f>IF(AND(ISNUMBER('Precision '!Z444),P$3="Y"),'Precision '!Z444,"")</f>
        <v/>
      </c>
      <c r="AA442" s="204"/>
      <c r="AB442" s="204"/>
      <c r="AC442" s="204"/>
      <c r="AD442" s="204"/>
      <c r="AE442" s="300">
        <v>406</v>
      </c>
      <c r="AF442" s="209" t="e">
        <f>IF(OR(ISBLANK('Precision '!C444),E$2="N"),NA(),'Precision '!C444)</f>
        <v>#N/A</v>
      </c>
      <c r="AG442" s="209" t="e">
        <f>IF(OR(ISBLANK('Precision '!D444),F$2="N"),NA(),'Precision '!D444)</f>
        <v>#N/A</v>
      </c>
      <c r="AH442" s="209" t="e">
        <f>IF(OR(ISBLANK('Precision '!E444),G$2="N"),NA(),'Precision '!E444)</f>
        <v>#N/A</v>
      </c>
      <c r="AI442" s="209" t="e">
        <f>IF(OR(ISBLANK('Precision '!F444),H$2="N"),NA(),'Precision '!F444)</f>
        <v>#N/A</v>
      </c>
      <c r="AJ442" s="209" t="e">
        <f>IF(OR(ISBLANK('Precision '!G444),I$2="N"),NA(),'Precision '!G444)</f>
        <v>#N/A</v>
      </c>
      <c r="AK442" s="209" t="e">
        <f>IF(OR(ISBLANK('Precision '!H444),J$2="N"),NA(),'Precision '!H444)</f>
        <v>#N/A</v>
      </c>
      <c r="AL442" s="209" t="e">
        <f>IF(OR(ISBLANK('Precision '!I444),K$2="N"),NA(),'Precision '!I444)</f>
        <v>#N/A</v>
      </c>
      <c r="AM442" s="209" t="e">
        <f>IF(OR(ISBLANK('Precision '!J444),L$2="N"),NA(),'Precision '!J444)</f>
        <v>#N/A</v>
      </c>
      <c r="AN442" s="209" t="e">
        <f>IF(OR(ISBLANK('Precision '!K444),M$2="N"),NA(),'Precision '!K444)</f>
        <v>#N/A</v>
      </c>
      <c r="AO442" s="209" t="e">
        <f>IF(OR(ISBLANK('Precision '!L444),N$2="N"),NA(),'Precision '!L444)</f>
        <v>#N/A</v>
      </c>
      <c r="AP442" s="209" t="e">
        <f>IF(OR(ISBLANK('Precision '!M444),O$2="N"),NA(),'Precision '!M444)</f>
        <v>#N/A</v>
      </c>
      <c r="AQ442" s="209" t="e">
        <f>IF(OR(ISBLANK('Precision '!N444),P$2="N"),NA(),'Precision '!N444)</f>
        <v>#N/A</v>
      </c>
      <c r="AR442" s="209" t="e">
        <f>IF(OR(ISBLANK('Precision '!O444),E$3="N"),NA(),'Precision '!O444)</f>
        <v>#N/A</v>
      </c>
      <c r="AS442" s="209" t="e">
        <f>IF(OR(ISBLANK('Precision '!P444),F$3="N"),NA(),'Precision '!P444)</f>
        <v>#N/A</v>
      </c>
      <c r="AT442" s="209" t="e">
        <f>IF(OR(ISBLANK('Precision '!Q444),G$3="N"),NA(),'Precision '!Q444)</f>
        <v>#N/A</v>
      </c>
      <c r="AU442" s="209" t="e">
        <f>IF(OR(ISBLANK('Precision '!R444),H$3="N"),NA(),'Precision '!R444)</f>
        <v>#N/A</v>
      </c>
      <c r="AV442" s="209" t="e">
        <f>IF(OR(ISBLANK('Precision '!S444),I$3="N"),NA(),'Precision '!S444)</f>
        <v>#N/A</v>
      </c>
      <c r="AW442" s="209" t="e">
        <f>IF(OR(ISBLANK('Precision '!T444),J$3="N"),NA(),'Precision '!T444)</f>
        <v>#N/A</v>
      </c>
      <c r="AX442" s="209" t="e">
        <f>IF(OR(ISBLANK('Precision '!U444),K$3="N"),NA(),'Precision '!U444)</f>
        <v>#N/A</v>
      </c>
      <c r="AY442" s="209" t="e">
        <f>IF(OR(ISBLANK('Precision '!V444),L$3="N"),NA(),'Precision '!V444)</f>
        <v>#N/A</v>
      </c>
      <c r="AZ442" s="209" t="e">
        <f>IF(OR(ISBLANK('Precision '!W444),M$3="N"),NA(),'Precision '!W444)</f>
        <v>#N/A</v>
      </c>
      <c r="BA442" s="209" t="e">
        <f>IF(OR(ISBLANK('Precision '!X444),N$3="N"),NA(),'Precision '!X444)</f>
        <v>#N/A</v>
      </c>
      <c r="BB442" s="209" t="e">
        <f>IF(OR(ISBLANK('Precision '!Y444),O$3="N"),NA(),'Precision '!Y444)</f>
        <v>#N/A</v>
      </c>
      <c r="BC442" s="209" t="e">
        <f>IF(OR(ISBLANK('Precision '!Z444),P$3="N"),NA(),'Precision '!Z444)</f>
        <v>#N/A</v>
      </c>
      <c r="BD442" s="204"/>
      <c r="BE442" s="204"/>
      <c r="BF442" s="204"/>
      <c r="BG442" s="204"/>
      <c r="BH442" s="204"/>
    </row>
    <row r="443" spans="1:60" x14ac:dyDescent="0.2">
      <c r="A443" s="204"/>
      <c r="B443" s="204"/>
      <c r="C443" s="204" t="str">
        <f>IF(AND(ISNUMBER('Precision '!C445),E$2="Y"),'Precision '!C445,"")</f>
        <v/>
      </c>
      <c r="D443" s="204" t="str">
        <f>IF(AND(ISNUMBER('Precision '!D445),F$2="Y"),'Precision '!D445,"")</f>
        <v/>
      </c>
      <c r="E443" s="204" t="str">
        <f>IF(AND(ISNUMBER('Precision '!E445),G$2="Y"),'Precision '!E445,"")</f>
        <v/>
      </c>
      <c r="F443" s="204" t="str">
        <f>IF(AND(ISNUMBER('Precision '!F445),H$2="Y"),'Precision '!F445,"")</f>
        <v/>
      </c>
      <c r="G443" s="204" t="str">
        <f>IF(AND(ISNUMBER('Precision '!G445),I$2="Y"),'Precision '!G445,"")</f>
        <v/>
      </c>
      <c r="H443" s="204" t="str">
        <f>IF(AND(ISNUMBER('Precision '!H445),J$2="Y"),'Precision '!H445,"")</f>
        <v/>
      </c>
      <c r="I443" s="204" t="str">
        <f>IF(AND(ISNUMBER('Precision '!I445),K$2="Y"),'Precision '!I445,"")</f>
        <v/>
      </c>
      <c r="J443" s="204" t="str">
        <f>IF(AND(ISNUMBER('Precision '!J445),L$2="Y"),'Precision '!J445,"")</f>
        <v/>
      </c>
      <c r="K443" s="204" t="str">
        <f>IF(AND(ISNUMBER('Precision '!K445),M$2="Y"),'Precision '!K445,"")</f>
        <v/>
      </c>
      <c r="L443" s="204" t="str">
        <f>IF(AND(ISNUMBER('Precision '!L445),N$2="Y"),'Precision '!L445,"")</f>
        <v/>
      </c>
      <c r="M443" s="204" t="str">
        <f>IF(AND(ISNUMBER('Precision '!M445),O$2="Y"),'Precision '!M445,"")</f>
        <v/>
      </c>
      <c r="N443" s="204" t="str">
        <f>IF(AND(ISNUMBER('Precision '!N445),P$2="Y"),'Precision '!N445,"")</f>
        <v/>
      </c>
      <c r="O443" s="204" t="str">
        <f>IF(AND(ISNUMBER('Precision '!O445),E$3="Y"),'Precision '!O445,"")</f>
        <v/>
      </c>
      <c r="P443" s="204" t="str">
        <f>IF(AND(ISNUMBER('Precision '!P445),F$3="Y"),'Precision '!P445,"")</f>
        <v/>
      </c>
      <c r="Q443" s="204" t="str">
        <f>IF(AND(ISNUMBER('Precision '!Q445),G$3="Y"),'Precision '!Q445,"")</f>
        <v/>
      </c>
      <c r="R443" s="204" t="str">
        <f>IF(AND(ISNUMBER('Precision '!R445),H$3="Y"),'Precision '!R445,"")</f>
        <v/>
      </c>
      <c r="S443" s="204" t="str">
        <f>IF(AND(ISNUMBER('Precision '!S445),I$3="Y"),'Precision '!S445,"")</f>
        <v/>
      </c>
      <c r="T443" s="204" t="str">
        <f>IF(AND(ISNUMBER('Precision '!T445),J$3="Y"),'Precision '!T445,"")</f>
        <v/>
      </c>
      <c r="U443" s="204" t="str">
        <f>IF(AND(ISNUMBER('Precision '!U445),K$3="Y"),'Precision '!U445,"")</f>
        <v/>
      </c>
      <c r="V443" s="204" t="str">
        <f>IF(AND(ISNUMBER('Precision '!V445),L$3="Y"),'Precision '!V445,"")</f>
        <v/>
      </c>
      <c r="W443" s="204" t="str">
        <f>IF(AND(ISNUMBER('Precision '!W445),M$3="Y"),'Precision '!W445,"")</f>
        <v/>
      </c>
      <c r="X443" s="204" t="str">
        <f>IF(AND(ISNUMBER('Precision '!X445),N$3="Y"),'Precision '!X445,"")</f>
        <v/>
      </c>
      <c r="Y443" s="204" t="str">
        <f>IF(AND(ISNUMBER('Precision '!Y445),O$3="Y"),'Precision '!Y445,"")</f>
        <v/>
      </c>
      <c r="Z443" s="204" t="str">
        <f>IF(AND(ISNUMBER('Precision '!Z445),P$3="Y"),'Precision '!Z445,"")</f>
        <v/>
      </c>
      <c r="AA443" s="204"/>
      <c r="AB443" s="204"/>
      <c r="AC443" s="204"/>
      <c r="AD443" s="204"/>
      <c r="AE443" s="300">
        <v>407</v>
      </c>
      <c r="AF443" s="209" t="e">
        <f>IF(OR(ISBLANK('Precision '!C445),E$2="N"),NA(),'Precision '!C445)</f>
        <v>#N/A</v>
      </c>
      <c r="AG443" s="209" t="e">
        <f>IF(OR(ISBLANK('Precision '!D445),F$2="N"),NA(),'Precision '!D445)</f>
        <v>#N/A</v>
      </c>
      <c r="AH443" s="209" t="e">
        <f>IF(OR(ISBLANK('Precision '!E445),G$2="N"),NA(),'Precision '!E445)</f>
        <v>#N/A</v>
      </c>
      <c r="AI443" s="209" t="e">
        <f>IF(OR(ISBLANK('Precision '!F445),H$2="N"),NA(),'Precision '!F445)</f>
        <v>#N/A</v>
      </c>
      <c r="AJ443" s="209" t="e">
        <f>IF(OR(ISBLANK('Precision '!G445),I$2="N"),NA(),'Precision '!G445)</f>
        <v>#N/A</v>
      </c>
      <c r="AK443" s="209" t="e">
        <f>IF(OR(ISBLANK('Precision '!H445),J$2="N"),NA(),'Precision '!H445)</f>
        <v>#N/A</v>
      </c>
      <c r="AL443" s="209" t="e">
        <f>IF(OR(ISBLANK('Precision '!I445),K$2="N"),NA(),'Precision '!I445)</f>
        <v>#N/A</v>
      </c>
      <c r="AM443" s="209" t="e">
        <f>IF(OR(ISBLANK('Precision '!J445),L$2="N"),NA(),'Precision '!J445)</f>
        <v>#N/A</v>
      </c>
      <c r="AN443" s="209" t="e">
        <f>IF(OR(ISBLANK('Precision '!K445),M$2="N"),NA(),'Precision '!K445)</f>
        <v>#N/A</v>
      </c>
      <c r="AO443" s="209" t="e">
        <f>IF(OR(ISBLANK('Precision '!L445),N$2="N"),NA(),'Precision '!L445)</f>
        <v>#N/A</v>
      </c>
      <c r="AP443" s="209" t="e">
        <f>IF(OR(ISBLANK('Precision '!M445),O$2="N"),NA(),'Precision '!M445)</f>
        <v>#N/A</v>
      </c>
      <c r="AQ443" s="209" t="e">
        <f>IF(OR(ISBLANK('Precision '!N445),P$2="N"),NA(),'Precision '!N445)</f>
        <v>#N/A</v>
      </c>
      <c r="AR443" s="209" t="e">
        <f>IF(OR(ISBLANK('Precision '!O445),E$3="N"),NA(),'Precision '!O445)</f>
        <v>#N/A</v>
      </c>
      <c r="AS443" s="209" t="e">
        <f>IF(OR(ISBLANK('Precision '!P445),F$3="N"),NA(),'Precision '!P445)</f>
        <v>#N/A</v>
      </c>
      <c r="AT443" s="209" t="e">
        <f>IF(OR(ISBLANK('Precision '!Q445),G$3="N"),NA(),'Precision '!Q445)</f>
        <v>#N/A</v>
      </c>
      <c r="AU443" s="209" t="e">
        <f>IF(OR(ISBLANK('Precision '!R445),H$3="N"),NA(),'Precision '!R445)</f>
        <v>#N/A</v>
      </c>
      <c r="AV443" s="209" t="e">
        <f>IF(OR(ISBLANK('Precision '!S445),I$3="N"),NA(),'Precision '!S445)</f>
        <v>#N/A</v>
      </c>
      <c r="AW443" s="209" t="e">
        <f>IF(OR(ISBLANK('Precision '!T445),J$3="N"),NA(),'Precision '!T445)</f>
        <v>#N/A</v>
      </c>
      <c r="AX443" s="209" t="e">
        <f>IF(OR(ISBLANK('Precision '!U445),K$3="N"),NA(),'Precision '!U445)</f>
        <v>#N/A</v>
      </c>
      <c r="AY443" s="209" t="e">
        <f>IF(OR(ISBLANK('Precision '!V445),L$3="N"),NA(),'Precision '!V445)</f>
        <v>#N/A</v>
      </c>
      <c r="AZ443" s="209" t="e">
        <f>IF(OR(ISBLANK('Precision '!W445),M$3="N"),NA(),'Precision '!W445)</f>
        <v>#N/A</v>
      </c>
      <c r="BA443" s="209" t="e">
        <f>IF(OR(ISBLANK('Precision '!X445),N$3="N"),NA(),'Precision '!X445)</f>
        <v>#N/A</v>
      </c>
      <c r="BB443" s="209" t="e">
        <f>IF(OR(ISBLANK('Precision '!Y445),O$3="N"),NA(),'Precision '!Y445)</f>
        <v>#N/A</v>
      </c>
      <c r="BC443" s="209" t="e">
        <f>IF(OR(ISBLANK('Precision '!Z445),P$3="N"),NA(),'Precision '!Z445)</f>
        <v>#N/A</v>
      </c>
      <c r="BD443" s="204"/>
      <c r="BE443" s="204"/>
      <c r="BF443" s="204"/>
      <c r="BG443" s="204"/>
      <c r="BH443" s="204"/>
    </row>
    <row r="444" spans="1:60" x14ac:dyDescent="0.2">
      <c r="A444" s="204"/>
      <c r="B444" s="204"/>
      <c r="C444" s="204" t="str">
        <f>IF(AND(ISNUMBER('Precision '!C446),E$2="Y"),'Precision '!C446,"")</f>
        <v/>
      </c>
      <c r="D444" s="204" t="str">
        <f>IF(AND(ISNUMBER('Precision '!D446),F$2="Y"),'Precision '!D446,"")</f>
        <v/>
      </c>
      <c r="E444" s="204" t="str">
        <f>IF(AND(ISNUMBER('Precision '!E446),G$2="Y"),'Precision '!E446,"")</f>
        <v/>
      </c>
      <c r="F444" s="204" t="str">
        <f>IF(AND(ISNUMBER('Precision '!F446),H$2="Y"),'Precision '!F446,"")</f>
        <v/>
      </c>
      <c r="G444" s="204" t="str">
        <f>IF(AND(ISNUMBER('Precision '!G446),I$2="Y"),'Precision '!G446,"")</f>
        <v/>
      </c>
      <c r="H444" s="204" t="str">
        <f>IF(AND(ISNUMBER('Precision '!H446),J$2="Y"),'Precision '!H446,"")</f>
        <v/>
      </c>
      <c r="I444" s="204" t="str">
        <f>IF(AND(ISNUMBER('Precision '!I446),K$2="Y"),'Precision '!I446,"")</f>
        <v/>
      </c>
      <c r="J444" s="204" t="str">
        <f>IF(AND(ISNUMBER('Precision '!J446),L$2="Y"),'Precision '!J446,"")</f>
        <v/>
      </c>
      <c r="K444" s="204" t="str">
        <f>IF(AND(ISNUMBER('Precision '!K446),M$2="Y"),'Precision '!K446,"")</f>
        <v/>
      </c>
      <c r="L444" s="204" t="str">
        <f>IF(AND(ISNUMBER('Precision '!L446),N$2="Y"),'Precision '!L446,"")</f>
        <v/>
      </c>
      <c r="M444" s="204" t="str">
        <f>IF(AND(ISNUMBER('Precision '!M446),O$2="Y"),'Precision '!M446,"")</f>
        <v/>
      </c>
      <c r="N444" s="204" t="str">
        <f>IF(AND(ISNUMBER('Precision '!N446),P$2="Y"),'Precision '!N446,"")</f>
        <v/>
      </c>
      <c r="O444" s="204" t="str">
        <f>IF(AND(ISNUMBER('Precision '!O446),E$3="Y"),'Precision '!O446,"")</f>
        <v/>
      </c>
      <c r="P444" s="204" t="str">
        <f>IF(AND(ISNUMBER('Precision '!P446),F$3="Y"),'Precision '!P446,"")</f>
        <v/>
      </c>
      <c r="Q444" s="204" t="str">
        <f>IF(AND(ISNUMBER('Precision '!Q446),G$3="Y"),'Precision '!Q446,"")</f>
        <v/>
      </c>
      <c r="R444" s="204" t="str">
        <f>IF(AND(ISNUMBER('Precision '!R446),H$3="Y"),'Precision '!R446,"")</f>
        <v/>
      </c>
      <c r="S444" s="204" t="str">
        <f>IF(AND(ISNUMBER('Precision '!S446),I$3="Y"),'Precision '!S446,"")</f>
        <v/>
      </c>
      <c r="T444" s="204" t="str">
        <f>IF(AND(ISNUMBER('Precision '!T446),J$3="Y"),'Precision '!T446,"")</f>
        <v/>
      </c>
      <c r="U444" s="204" t="str">
        <f>IF(AND(ISNUMBER('Precision '!U446),K$3="Y"),'Precision '!U446,"")</f>
        <v/>
      </c>
      <c r="V444" s="204" t="str">
        <f>IF(AND(ISNUMBER('Precision '!V446),L$3="Y"),'Precision '!V446,"")</f>
        <v/>
      </c>
      <c r="W444" s="204" t="str">
        <f>IF(AND(ISNUMBER('Precision '!W446),M$3="Y"),'Precision '!W446,"")</f>
        <v/>
      </c>
      <c r="X444" s="204" t="str">
        <f>IF(AND(ISNUMBER('Precision '!X446),N$3="Y"),'Precision '!X446,"")</f>
        <v/>
      </c>
      <c r="Y444" s="204" t="str">
        <f>IF(AND(ISNUMBER('Precision '!Y446),O$3="Y"),'Precision '!Y446,"")</f>
        <v/>
      </c>
      <c r="Z444" s="204" t="str">
        <f>IF(AND(ISNUMBER('Precision '!Z446),P$3="Y"),'Precision '!Z446,"")</f>
        <v/>
      </c>
      <c r="AA444" s="204"/>
      <c r="AB444" s="204"/>
      <c r="AC444" s="204"/>
      <c r="AD444" s="204"/>
      <c r="AE444" s="300">
        <v>408</v>
      </c>
      <c r="AF444" s="209" t="e">
        <f>IF(OR(ISBLANK('Precision '!C446),E$2="N"),NA(),'Precision '!C446)</f>
        <v>#N/A</v>
      </c>
      <c r="AG444" s="209" t="e">
        <f>IF(OR(ISBLANK('Precision '!D446),F$2="N"),NA(),'Precision '!D446)</f>
        <v>#N/A</v>
      </c>
      <c r="AH444" s="209" t="e">
        <f>IF(OR(ISBLANK('Precision '!E446),G$2="N"),NA(),'Precision '!E446)</f>
        <v>#N/A</v>
      </c>
      <c r="AI444" s="209" t="e">
        <f>IF(OR(ISBLANK('Precision '!F446),H$2="N"),NA(),'Precision '!F446)</f>
        <v>#N/A</v>
      </c>
      <c r="AJ444" s="209" t="e">
        <f>IF(OR(ISBLANK('Precision '!G446),I$2="N"),NA(),'Precision '!G446)</f>
        <v>#N/A</v>
      </c>
      <c r="AK444" s="209" t="e">
        <f>IF(OR(ISBLANK('Precision '!H446),J$2="N"),NA(),'Precision '!H446)</f>
        <v>#N/A</v>
      </c>
      <c r="AL444" s="209" t="e">
        <f>IF(OR(ISBLANK('Precision '!I446),K$2="N"),NA(),'Precision '!I446)</f>
        <v>#N/A</v>
      </c>
      <c r="AM444" s="209" t="e">
        <f>IF(OR(ISBLANK('Precision '!J446),L$2="N"),NA(),'Precision '!J446)</f>
        <v>#N/A</v>
      </c>
      <c r="AN444" s="209" t="e">
        <f>IF(OR(ISBLANK('Precision '!K446),M$2="N"),NA(),'Precision '!K446)</f>
        <v>#N/A</v>
      </c>
      <c r="AO444" s="209" t="e">
        <f>IF(OR(ISBLANK('Precision '!L446),N$2="N"),NA(),'Precision '!L446)</f>
        <v>#N/A</v>
      </c>
      <c r="AP444" s="209" t="e">
        <f>IF(OR(ISBLANK('Precision '!M446),O$2="N"),NA(),'Precision '!M446)</f>
        <v>#N/A</v>
      </c>
      <c r="AQ444" s="209" t="e">
        <f>IF(OR(ISBLANK('Precision '!N446),P$2="N"),NA(),'Precision '!N446)</f>
        <v>#N/A</v>
      </c>
      <c r="AR444" s="209" t="e">
        <f>IF(OR(ISBLANK('Precision '!O446),E$3="N"),NA(),'Precision '!O446)</f>
        <v>#N/A</v>
      </c>
      <c r="AS444" s="209" t="e">
        <f>IF(OR(ISBLANK('Precision '!P446),F$3="N"),NA(),'Precision '!P446)</f>
        <v>#N/A</v>
      </c>
      <c r="AT444" s="209" t="e">
        <f>IF(OR(ISBLANK('Precision '!Q446),G$3="N"),NA(),'Precision '!Q446)</f>
        <v>#N/A</v>
      </c>
      <c r="AU444" s="209" t="e">
        <f>IF(OR(ISBLANK('Precision '!R446),H$3="N"),NA(),'Precision '!R446)</f>
        <v>#N/A</v>
      </c>
      <c r="AV444" s="209" t="e">
        <f>IF(OR(ISBLANK('Precision '!S446),I$3="N"),NA(),'Precision '!S446)</f>
        <v>#N/A</v>
      </c>
      <c r="AW444" s="209" t="e">
        <f>IF(OR(ISBLANK('Precision '!T446),J$3="N"),NA(),'Precision '!T446)</f>
        <v>#N/A</v>
      </c>
      <c r="AX444" s="209" t="e">
        <f>IF(OR(ISBLANK('Precision '!U446),K$3="N"),NA(),'Precision '!U446)</f>
        <v>#N/A</v>
      </c>
      <c r="AY444" s="209" t="e">
        <f>IF(OR(ISBLANK('Precision '!V446),L$3="N"),NA(),'Precision '!V446)</f>
        <v>#N/A</v>
      </c>
      <c r="AZ444" s="209" t="e">
        <f>IF(OR(ISBLANK('Precision '!W446),M$3="N"),NA(),'Precision '!W446)</f>
        <v>#N/A</v>
      </c>
      <c r="BA444" s="209" t="e">
        <f>IF(OR(ISBLANK('Precision '!X446),N$3="N"),NA(),'Precision '!X446)</f>
        <v>#N/A</v>
      </c>
      <c r="BB444" s="209" t="e">
        <f>IF(OR(ISBLANK('Precision '!Y446),O$3="N"),NA(),'Precision '!Y446)</f>
        <v>#N/A</v>
      </c>
      <c r="BC444" s="209" t="e">
        <f>IF(OR(ISBLANK('Precision '!Z446),P$3="N"),NA(),'Precision '!Z446)</f>
        <v>#N/A</v>
      </c>
      <c r="BD444" s="204"/>
      <c r="BE444" s="204"/>
      <c r="BF444" s="204"/>
      <c r="BG444" s="204"/>
      <c r="BH444" s="204"/>
    </row>
    <row r="445" spans="1:60" x14ac:dyDescent="0.2">
      <c r="A445" s="204"/>
      <c r="B445" s="204"/>
      <c r="C445" s="204" t="str">
        <f>IF(AND(ISNUMBER('Precision '!C447),E$2="Y"),'Precision '!C447,"")</f>
        <v/>
      </c>
      <c r="D445" s="204" t="str">
        <f>IF(AND(ISNUMBER('Precision '!D447),F$2="Y"),'Precision '!D447,"")</f>
        <v/>
      </c>
      <c r="E445" s="204" t="str">
        <f>IF(AND(ISNUMBER('Precision '!E447),G$2="Y"),'Precision '!E447,"")</f>
        <v/>
      </c>
      <c r="F445" s="204" t="str">
        <f>IF(AND(ISNUMBER('Precision '!F447),H$2="Y"),'Precision '!F447,"")</f>
        <v/>
      </c>
      <c r="G445" s="204" t="str">
        <f>IF(AND(ISNUMBER('Precision '!G447),I$2="Y"),'Precision '!G447,"")</f>
        <v/>
      </c>
      <c r="H445" s="204" t="str">
        <f>IF(AND(ISNUMBER('Precision '!H447),J$2="Y"),'Precision '!H447,"")</f>
        <v/>
      </c>
      <c r="I445" s="204" t="str">
        <f>IF(AND(ISNUMBER('Precision '!I447),K$2="Y"),'Precision '!I447,"")</f>
        <v/>
      </c>
      <c r="J445" s="204" t="str">
        <f>IF(AND(ISNUMBER('Precision '!J447),L$2="Y"),'Precision '!J447,"")</f>
        <v/>
      </c>
      <c r="K445" s="204" t="str">
        <f>IF(AND(ISNUMBER('Precision '!K447),M$2="Y"),'Precision '!K447,"")</f>
        <v/>
      </c>
      <c r="L445" s="204" t="str">
        <f>IF(AND(ISNUMBER('Precision '!L447),N$2="Y"),'Precision '!L447,"")</f>
        <v/>
      </c>
      <c r="M445" s="204" t="str">
        <f>IF(AND(ISNUMBER('Precision '!M447),O$2="Y"),'Precision '!M447,"")</f>
        <v/>
      </c>
      <c r="N445" s="204" t="str">
        <f>IF(AND(ISNUMBER('Precision '!N447),P$2="Y"),'Precision '!N447,"")</f>
        <v/>
      </c>
      <c r="O445" s="204" t="str">
        <f>IF(AND(ISNUMBER('Precision '!O447),E$3="Y"),'Precision '!O447,"")</f>
        <v/>
      </c>
      <c r="P445" s="204" t="str">
        <f>IF(AND(ISNUMBER('Precision '!P447),F$3="Y"),'Precision '!P447,"")</f>
        <v/>
      </c>
      <c r="Q445" s="204" t="str">
        <f>IF(AND(ISNUMBER('Precision '!Q447),G$3="Y"),'Precision '!Q447,"")</f>
        <v/>
      </c>
      <c r="R445" s="204" t="str">
        <f>IF(AND(ISNUMBER('Precision '!R447),H$3="Y"),'Precision '!R447,"")</f>
        <v/>
      </c>
      <c r="S445" s="204" t="str">
        <f>IF(AND(ISNUMBER('Precision '!S447),I$3="Y"),'Precision '!S447,"")</f>
        <v/>
      </c>
      <c r="T445" s="204" t="str">
        <f>IF(AND(ISNUMBER('Precision '!T447),J$3="Y"),'Precision '!T447,"")</f>
        <v/>
      </c>
      <c r="U445" s="204" t="str">
        <f>IF(AND(ISNUMBER('Precision '!U447),K$3="Y"),'Precision '!U447,"")</f>
        <v/>
      </c>
      <c r="V445" s="204" t="str">
        <f>IF(AND(ISNUMBER('Precision '!V447),L$3="Y"),'Precision '!V447,"")</f>
        <v/>
      </c>
      <c r="W445" s="204" t="str">
        <f>IF(AND(ISNUMBER('Precision '!W447),M$3="Y"),'Precision '!W447,"")</f>
        <v/>
      </c>
      <c r="X445" s="204" t="str">
        <f>IF(AND(ISNUMBER('Precision '!X447),N$3="Y"),'Precision '!X447,"")</f>
        <v/>
      </c>
      <c r="Y445" s="204" t="str">
        <f>IF(AND(ISNUMBER('Precision '!Y447),O$3="Y"),'Precision '!Y447,"")</f>
        <v/>
      </c>
      <c r="Z445" s="204" t="str">
        <f>IF(AND(ISNUMBER('Precision '!Z447),P$3="Y"),'Precision '!Z447,"")</f>
        <v/>
      </c>
      <c r="AA445" s="204"/>
      <c r="AB445" s="204"/>
      <c r="AC445" s="204"/>
      <c r="AD445" s="204"/>
      <c r="AE445" s="300">
        <v>409</v>
      </c>
      <c r="AF445" s="209" t="e">
        <f>IF(OR(ISBLANK('Precision '!C447),E$2="N"),NA(),'Precision '!C447)</f>
        <v>#N/A</v>
      </c>
      <c r="AG445" s="209" t="e">
        <f>IF(OR(ISBLANK('Precision '!D447),F$2="N"),NA(),'Precision '!D447)</f>
        <v>#N/A</v>
      </c>
      <c r="AH445" s="209" t="e">
        <f>IF(OR(ISBLANK('Precision '!E447),G$2="N"),NA(),'Precision '!E447)</f>
        <v>#N/A</v>
      </c>
      <c r="AI445" s="209" t="e">
        <f>IF(OR(ISBLANK('Precision '!F447),H$2="N"),NA(),'Precision '!F447)</f>
        <v>#N/A</v>
      </c>
      <c r="AJ445" s="209" t="e">
        <f>IF(OR(ISBLANK('Precision '!G447),I$2="N"),NA(),'Precision '!G447)</f>
        <v>#N/A</v>
      </c>
      <c r="AK445" s="209" t="e">
        <f>IF(OR(ISBLANK('Precision '!H447),J$2="N"),NA(),'Precision '!H447)</f>
        <v>#N/A</v>
      </c>
      <c r="AL445" s="209" t="e">
        <f>IF(OR(ISBLANK('Precision '!I447),K$2="N"),NA(),'Precision '!I447)</f>
        <v>#N/A</v>
      </c>
      <c r="AM445" s="209" t="e">
        <f>IF(OR(ISBLANK('Precision '!J447),L$2="N"),NA(),'Precision '!J447)</f>
        <v>#N/A</v>
      </c>
      <c r="AN445" s="209" t="e">
        <f>IF(OR(ISBLANK('Precision '!K447),M$2="N"),NA(),'Precision '!K447)</f>
        <v>#N/A</v>
      </c>
      <c r="AO445" s="209" t="e">
        <f>IF(OR(ISBLANK('Precision '!L447),N$2="N"),NA(),'Precision '!L447)</f>
        <v>#N/A</v>
      </c>
      <c r="AP445" s="209" t="e">
        <f>IF(OR(ISBLANK('Precision '!M447),O$2="N"),NA(),'Precision '!M447)</f>
        <v>#N/A</v>
      </c>
      <c r="AQ445" s="209" t="e">
        <f>IF(OR(ISBLANK('Precision '!N447),P$2="N"),NA(),'Precision '!N447)</f>
        <v>#N/A</v>
      </c>
      <c r="AR445" s="209" t="e">
        <f>IF(OR(ISBLANK('Precision '!O447),E$3="N"),NA(),'Precision '!O447)</f>
        <v>#N/A</v>
      </c>
      <c r="AS445" s="209" t="e">
        <f>IF(OR(ISBLANK('Precision '!P447),F$3="N"),NA(),'Precision '!P447)</f>
        <v>#N/A</v>
      </c>
      <c r="AT445" s="209" t="e">
        <f>IF(OR(ISBLANK('Precision '!Q447),G$3="N"),NA(),'Precision '!Q447)</f>
        <v>#N/A</v>
      </c>
      <c r="AU445" s="209" t="e">
        <f>IF(OR(ISBLANK('Precision '!R447),H$3="N"),NA(),'Precision '!R447)</f>
        <v>#N/A</v>
      </c>
      <c r="AV445" s="209" t="e">
        <f>IF(OR(ISBLANK('Precision '!S447),I$3="N"),NA(),'Precision '!S447)</f>
        <v>#N/A</v>
      </c>
      <c r="AW445" s="209" t="e">
        <f>IF(OR(ISBLANK('Precision '!T447),J$3="N"),NA(),'Precision '!T447)</f>
        <v>#N/A</v>
      </c>
      <c r="AX445" s="209" t="e">
        <f>IF(OR(ISBLANK('Precision '!U447),K$3="N"),NA(),'Precision '!U447)</f>
        <v>#N/A</v>
      </c>
      <c r="AY445" s="209" t="e">
        <f>IF(OR(ISBLANK('Precision '!V447),L$3="N"),NA(),'Precision '!V447)</f>
        <v>#N/A</v>
      </c>
      <c r="AZ445" s="209" t="e">
        <f>IF(OR(ISBLANK('Precision '!W447),M$3="N"),NA(),'Precision '!W447)</f>
        <v>#N/A</v>
      </c>
      <c r="BA445" s="209" t="e">
        <f>IF(OR(ISBLANK('Precision '!X447),N$3="N"),NA(),'Precision '!X447)</f>
        <v>#N/A</v>
      </c>
      <c r="BB445" s="209" t="e">
        <f>IF(OR(ISBLANK('Precision '!Y447),O$3="N"),NA(),'Precision '!Y447)</f>
        <v>#N/A</v>
      </c>
      <c r="BC445" s="209" t="e">
        <f>IF(OR(ISBLANK('Precision '!Z447),P$3="N"),NA(),'Precision '!Z447)</f>
        <v>#N/A</v>
      </c>
      <c r="BD445" s="204"/>
      <c r="BE445" s="204"/>
      <c r="BF445" s="204"/>
      <c r="BG445" s="204"/>
      <c r="BH445" s="204"/>
    </row>
    <row r="446" spans="1:60" x14ac:dyDescent="0.2">
      <c r="A446" s="204"/>
      <c r="B446" s="204"/>
      <c r="C446" s="204" t="str">
        <f>IF(AND(ISNUMBER('Precision '!C448),E$2="Y"),'Precision '!C448,"")</f>
        <v/>
      </c>
      <c r="D446" s="204" t="str">
        <f>IF(AND(ISNUMBER('Precision '!D448),F$2="Y"),'Precision '!D448,"")</f>
        <v/>
      </c>
      <c r="E446" s="204" t="str">
        <f>IF(AND(ISNUMBER('Precision '!E448),G$2="Y"),'Precision '!E448,"")</f>
        <v/>
      </c>
      <c r="F446" s="204" t="str">
        <f>IF(AND(ISNUMBER('Precision '!F448),H$2="Y"),'Precision '!F448,"")</f>
        <v/>
      </c>
      <c r="G446" s="204" t="str">
        <f>IF(AND(ISNUMBER('Precision '!G448),I$2="Y"),'Precision '!G448,"")</f>
        <v/>
      </c>
      <c r="H446" s="204" t="str">
        <f>IF(AND(ISNUMBER('Precision '!H448),J$2="Y"),'Precision '!H448,"")</f>
        <v/>
      </c>
      <c r="I446" s="204" t="str">
        <f>IF(AND(ISNUMBER('Precision '!I448),K$2="Y"),'Precision '!I448,"")</f>
        <v/>
      </c>
      <c r="J446" s="204" t="str">
        <f>IF(AND(ISNUMBER('Precision '!J448),L$2="Y"),'Precision '!J448,"")</f>
        <v/>
      </c>
      <c r="K446" s="204" t="str">
        <f>IF(AND(ISNUMBER('Precision '!K448),M$2="Y"),'Precision '!K448,"")</f>
        <v/>
      </c>
      <c r="L446" s="204" t="str">
        <f>IF(AND(ISNUMBER('Precision '!L448),N$2="Y"),'Precision '!L448,"")</f>
        <v/>
      </c>
      <c r="M446" s="204" t="str">
        <f>IF(AND(ISNUMBER('Precision '!M448),O$2="Y"),'Precision '!M448,"")</f>
        <v/>
      </c>
      <c r="N446" s="204" t="str">
        <f>IF(AND(ISNUMBER('Precision '!N448),P$2="Y"),'Precision '!N448,"")</f>
        <v/>
      </c>
      <c r="O446" s="204" t="str">
        <f>IF(AND(ISNUMBER('Precision '!O448),E$3="Y"),'Precision '!O448,"")</f>
        <v/>
      </c>
      <c r="P446" s="204" t="str">
        <f>IF(AND(ISNUMBER('Precision '!P448),F$3="Y"),'Precision '!P448,"")</f>
        <v/>
      </c>
      <c r="Q446" s="204" t="str">
        <f>IF(AND(ISNUMBER('Precision '!Q448),G$3="Y"),'Precision '!Q448,"")</f>
        <v/>
      </c>
      <c r="R446" s="204" t="str">
        <f>IF(AND(ISNUMBER('Precision '!R448),H$3="Y"),'Precision '!R448,"")</f>
        <v/>
      </c>
      <c r="S446" s="204" t="str">
        <f>IF(AND(ISNUMBER('Precision '!S448),I$3="Y"),'Precision '!S448,"")</f>
        <v/>
      </c>
      <c r="T446" s="204" t="str">
        <f>IF(AND(ISNUMBER('Precision '!T448),J$3="Y"),'Precision '!T448,"")</f>
        <v/>
      </c>
      <c r="U446" s="204" t="str">
        <f>IF(AND(ISNUMBER('Precision '!U448),K$3="Y"),'Precision '!U448,"")</f>
        <v/>
      </c>
      <c r="V446" s="204" t="str">
        <f>IF(AND(ISNUMBER('Precision '!V448),L$3="Y"),'Precision '!V448,"")</f>
        <v/>
      </c>
      <c r="W446" s="204" t="str">
        <f>IF(AND(ISNUMBER('Precision '!W448),M$3="Y"),'Precision '!W448,"")</f>
        <v/>
      </c>
      <c r="X446" s="204" t="str">
        <f>IF(AND(ISNUMBER('Precision '!X448),N$3="Y"),'Precision '!X448,"")</f>
        <v/>
      </c>
      <c r="Y446" s="204" t="str">
        <f>IF(AND(ISNUMBER('Precision '!Y448),O$3="Y"),'Precision '!Y448,"")</f>
        <v/>
      </c>
      <c r="Z446" s="204" t="str">
        <f>IF(AND(ISNUMBER('Precision '!Z448),P$3="Y"),'Precision '!Z448,"")</f>
        <v/>
      </c>
      <c r="AA446" s="204"/>
      <c r="AB446" s="204"/>
      <c r="AC446" s="204"/>
      <c r="AD446" s="204"/>
      <c r="AE446" s="300">
        <v>410</v>
      </c>
      <c r="AF446" s="209" t="e">
        <f>IF(OR(ISBLANK('Precision '!C448),E$2="N"),NA(),'Precision '!C448)</f>
        <v>#N/A</v>
      </c>
      <c r="AG446" s="209" t="e">
        <f>IF(OR(ISBLANK('Precision '!D448),F$2="N"),NA(),'Precision '!D448)</f>
        <v>#N/A</v>
      </c>
      <c r="AH446" s="209" t="e">
        <f>IF(OR(ISBLANK('Precision '!E448),G$2="N"),NA(),'Precision '!E448)</f>
        <v>#N/A</v>
      </c>
      <c r="AI446" s="209" t="e">
        <f>IF(OR(ISBLANK('Precision '!F448),H$2="N"),NA(),'Precision '!F448)</f>
        <v>#N/A</v>
      </c>
      <c r="AJ446" s="209" t="e">
        <f>IF(OR(ISBLANK('Precision '!G448),I$2="N"),NA(),'Precision '!G448)</f>
        <v>#N/A</v>
      </c>
      <c r="AK446" s="209" t="e">
        <f>IF(OR(ISBLANK('Precision '!H448),J$2="N"),NA(),'Precision '!H448)</f>
        <v>#N/A</v>
      </c>
      <c r="AL446" s="209" t="e">
        <f>IF(OR(ISBLANK('Precision '!I448),K$2="N"),NA(),'Precision '!I448)</f>
        <v>#N/A</v>
      </c>
      <c r="AM446" s="209" t="e">
        <f>IF(OR(ISBLANK('Precision '!J448),L$2="N"),NA(),'Precision '!J448)</f>
        <v>#N/A</v>
      </c>
      <c r="AN446" s="209" t="e">
        <f>IF(OR(ISBLANK('Precision '!K448),M$2="N"),NA(),'Precision '!K448)</f>
        <v>#N/A</v>
      </c>
      <c r="AO446" s="209" t="e">
        <f>IF(OR(ISBLANK('Precision '!L448),N$2="N"),NA(),'Precision '!L448)</f>
        <v>#N/A</v>
      </c>
      <c r="AP446" s="209" t="e">
        <f>IF(OR(ISBLANK('Precision '!M448),O$2="N"),NA(),'Precision '!M448)</f>
        <v>#N/A</v>
      </c>
      <c r="AQ446" s="209" t="e">
        <f>IF(OR(ISBLANK('Precision '!N448),P$2="N"),NA(),'Precision '!N448)</f>
        <v>#N/A</v>
      </c>
      <c r="AR446" s="209" t="e">
        <f>IF(OR(ISBLANK('Precision '!O448),E$3="N"),NA(),'Precision '!O448)</f>
        <v>#N/A</v>
      </c>
      <c r="AS446" s="209" t="e">
        <f>IF(OR(ISBLANK('Precision '!P448),F$3="N"),NA(),'Precision '!P448)</f>
        <v>#N/A</v>
      </c>
      <c r="AT446" s="209" t="e">
        <f>IF(OR(ISBLANK('Precision '!Q448),G$3="N"),NA(),'Precision '!Q448)</f>
        <v>#N/A</v>
      </c>
      <c r="AU446" s="209" t="e">
        <f>IF(OR(ISBLANK('Precision '!R448),H$3="N"),NA(),'Precision '!R448)</f>
        <v>#N/A</v>
      </c>
      <c r="AV446" s="209" t="e">
        <f>IF(OR(ISBLANK('Precision '!S448),I$3="N"),NA(),'Precision '!S448)</f>
        <v>#N/A</v>
      </c>
      <c r="AW446" s="209" t="e">
        <f>IF(OR(ISBLANK('Precision '!T448),J$3="N"),NA(),'Precision '!T448)</f>
        <v>#N/A</v>
      </c>
      <c r="AX446" s="209" t="e">
        <f>IF(OR(ISBLANK('Precision '!U448),K$3="N"),NA(),'Precision '!U448)</f>
        <v>#N/A</v>
      </c>
      <c r="AY446" s="209" t="e">
        <f>IF(OR(ISBLANK('Precision '!V448),L$3="N"),NA(),'Precision '!V448)</f>
        <v>#N/A</v>
      </c>
      <c r="AZ446" s="209" t="e">
        <f>IF(OR(ISBLANK('Precision '!W448),M$3="N"),NA(),'Precision '!W448)</f>
        <v>#N/A</v>
      </c>
      <c r="BA446" s="209" t="e">
        <f>IF(OR(ISBLANK('Precision '!X448),N$3="N"),NA(),'Precision '!X448)</f>
        <v>#N/A</v>
      </c>
      <c r="BB446" s="209" t="e">
        <f>IF(OR(ISBLANK('Precision '!Y448),O$3="N"),NA(),'Precision '!Y448)</f>
        <v>#N/A</v>
      </c>
      <c r="BC446" s="209" t="e">
        <f>IF(OR(ISBLANK('Precision '!Z448),P$3="N"),NA(),'Precision '!Z448)</f>
        <v>#N/A</v>
      </c>
      <c r="BD446" s="204"/>
      <c r="BE446" s="204"/>
      <c r="BF446" s="204"/>
      <c r="BG446" s="204"/>
      <c r="BH446" s="204"/>
    </row>
    <row r="447" spans="1:60" x14ac:dyDescent="0.2">
      <c r="A447" s="204"/>
      <c r="B447" s="204"/>
      <c r="C447" s="204" t="str">
        <f>IF(AND(ISNUMBER('Precision '!C449),E$2="Y"),'Precision '!C449,"")</f>
        <v/>
      </c>
      <c r="D447" s="204" t="str">
        <f>IF(AND(ISNUMBER('Precision '!D449),F$2="Y"),'Precision '!D449,"")</f>
        <v/>
      </c>
      <c r="E447" s="204" t="str">
        <f>IF(AND(ISNUMBER('Precision '!E449),G$2="Y"),'Precision '!E449,"")</f>
        <v/>
      </c>
      <c r="F447" s="204" t="str">
        <f>IF(AND(ISNUMBER('Precision '!F449),H$2="Y"),'Precision '!F449,"")</f>
        <v/>
      </c>
      <c r="G447" s="204" t="str">
        <f>IF(AND(ISNUMBER('Precision '!G449),I$2="Y"),'Precision '!G449,"")</f>
        <v/>
      </c>
      <c r="H447" s="204" t="str">
        <f>IF(AND(ISNUMBER('Precision '!H449),J$2="Y"),'Precision '!H449,"")</f>
        <v/>
      </c>
      <c r="I447" s="204" t="str">
        <f>IF(AND(ISNUMBER('Precision '!I449),K$2="Y"),'Precision '!I449,"")</f>
        <v/>
      </c>
      <c r="J447" s="204" t="str">
        <f>IF(AND(ISNUMBER('Precision '!J449),L$2="Y"),'Precision '!J449,"")</f>
        <v/>
      </c>
      <c r="K447" s="204" t="str">
        <f>IF(AND(ISNUMBER('Precision '!K449),M$2="Y"),'Precision '!K449,"")</f>
        <v/>
      </c>
      <c r="L447" s="204" t="str">
        <f>IF(AND(ISNUMBER('Precision '!L449),N$2="Y"),'Precision '!L449,"")</f>
        <v/>
      </c>
      <c r="M447" s="204" t="str">
        <f>IF(AND(ISNUMBER('Precision '!M449),O$2="Y"),'Precision '!M449,"")</f>
        <v/>
      </c>
      <c r="N447" s="204" t="str">
        <f>IF(AND(ISNUMBER('Precision '!N449),P$2="Y"),'Precision '!N449,"")</f>
        <v/>
      </c>
      <c r="O447" s="204" t="str">
        <f>IF(AND(ISNUMBER('Precision '!O449),E$3="Y"),'Precision '!O449,"")</f>
        <v/>
      </c>
      <c r="P447" s="204" t="str">
        <f>IF(AND(ISNUMBER('Precision '!P449),F$3="Y"),'Precision '!P449,"")</f>
        <v/>
      </c>
      <c r="Q447" s="204" t="str">
        <f>IF(AND(ISNUMBER('Precision '!Q449),G$3="Y"),'Precision '!Q449,"")</f>
        <v/>
      </c>
      <c r="R447" s="204" t="str">
        <f>IF(AND(ISNUMBER('Precision '!R449),H$3="Y"),'Precision '!R449,"")</f>
        <v/>
      </c>
      <c r="S447" s="204" t="str">
        <f>IF(AND(ISNUMBER('Precision '!S449),I$3="Y"),'Precision '!S449,"")</f>
        <v/>
      </c>
      <c r="T447" s="204" t="str">
        <f>IF(AND(ISNUMBER('Precision '!T449),J$3="Y"),'Precision '!T449,"")</f>
        <v/>
      </c>
      <c r="U447" s="204" t="str">
        <f>IF(AND(ISNUMBER('Precision '!U449),K$3="Y"),'Precision '!U449,"")</f>
        <v/>
      </c>
      <c r="V447" s="204" t="str">
        <f>IF(AND(ISNUMBER('Precision '!V449),L$3="Y"),'Precision '!V449,"")</f>
        <v/>
      </c>
      <c r="W447" s="204" t="str">
        <f>IF(AND(ISNUMBER('Precision '!W449),M$3="Y"),'Precision '!W449,"")</f>
        <v/>
      </c>
      <c r="X447" s="204" t="str">
        <f>IF(AND(ISNUMBER('Precision '!X449),N$3="Y"),'Precision '!X449,"")</f>
        <v/>
      </c>
      <c r="Y447" s="204" t="str">
        <f>IF(AND(ISNUMBER('Precision '!Y449),O$3="Y"),'Precision '!Y449,"")</f>
        <v/>
      </c>
      <c r="Z447" s="204" t="str">
        <f>IF(AND(ISNUMBER('Precision '!Z449),P$3="Y"),'Precision '!Z449,"")</f>
        <v/>
      </c>
      <c r="AA447" s="204"/>
      <c r="AB447" s="204"/>
      <c r="AC447" s="204"/>
      <c r="AD447" s="204"/>
      <c r="AE447" s="300">
        <v>411</v>
      </c>
      <c r="AF447" s="209" t="e">
        <f>IF(OR(ISBLANK('Precision '!C449),E$2="N"),NA(),'Precision '!C449)</f>
        <v>#N/A</v>
      </c>
      <c r="AG447" s="209" t="e">
        <f>IF(OR(ISBLANK('Precision '!D449),F$2="N"),NA(),'Precision '!D449)</f>
        <v>#N/A</v>
      </c>
      <c r="AH447" s="209" t="e">
        <f>IF(OR(ISBLANK('Precision '!E449),G$2="N"),NA(),'Precision '!E449)</f>
        <v>#N/A</v>
      </c>
      <c r="AI447" s="209" t="e">
        <f>IF(OR(ISBLANK('Precision '!F449),H$2="N"),NA(),'Precision '!F449)</f>
        <v>#N/A</v>
      </c>
      <c r="AJ447" s="209" t="e">
        <f>IF(OR(ISBLANK('Precision '!G449),I$2="N"),NA(),'Precision '!G449)</f>
        <v>#N/A</v>
      </c>
      <c r="AK447" s="209" t="e">
        <f>IF(OR(ISBLANK('Precision '!H449),J$2="N"),NA(),'Precision '!H449)</f>
        <v>#N/A</v>
      </c>
      <c r="AL447" s="209" t="e">
        <f>IF(OR(ISBLANK('Precision '!I449),K$2="N"),NA(),'Precision '!I449)</f>
        <v>#N/A</v>
      </c>
      <c r="AM447" s="209" t="e">
        <f>IF(OR(ISBLANK('Precision '!J449),L$2="N"),NA(),'Precision '!J449)</f>
        <v>#N/A</v>
      </c>
      <c r="AN447" s="209" t="e">
        <f>IF(OR(ISBLANK('Precision '!K449),M$2="N"),NA(),'Precision '!K449)</f>
        <v>#N/A</v>
      </c>
      <c r="AO447" s="209" t="e">
        <f>IF(OR(ISBLANK('Precision '!L449),N$2="N"),NA(),'Precision '!L449)</f>
        <v>#N/A</v>
      </c>
      <c r="AP447" s="209" t="e">
        <f>IF(OR(ISBLANK('Precision '!M449),O$2="N"),NA(),'Precision '!M449)</f>
        <v>#N/A</v>
      </c>
      <c r="AQ447" s="209" t="e">
        <f>IF(OR(ISBLANK('Precision '!N449),P$2="N"),NA(),'Precision '!N449)</f>
        <v>#N/A</v>
      </c>
      <c r="AR447" s="209" t="e">
        <f>IF(OR(ISBLANK('Precision '!O449),E$3="N"),NA(),'Precision '!O449)</f>
        <v>#N/A</v>
      </c>
      <c r="AS447" s="209" t="e">
        <f>IF(OR(ISBLANK('Precision '!P449),F$3="N"),NA(),'Precision '!P449)</f>
        <v>#N/A</v>
      </c>
      <c r="AT447" s="209" t="e">
        <f>IF(OR(ISBLANK('Precision '!Q449),G$3="N"),NA(),'Precision '!Q449)</f>
        <v>#N/A</v>
      </c>
      <c r="AU447" s="209" t="e">
        <f>IF(OR(ISBLANK('Precision '!R449),H$3="N"),NA(),'Precision '!R449)</f>
        <v>#N/A</v>
      </c>
      <c r="AV447" s="209" t="e">
        <f>IF(OR(ISBLANK('Precision '!S449),I$3="N"),NA(),'Precision '!S449)</f>
        <v>#N/A</v>
      </c>
      <c r="AW447" s="209" t="e">
        <f>IF(OR(ISBLANK('Precision '!T449),J$3="N"),NA(),'Precision '!T449)</f>
        <v>#N/A</v>
      </c>
      <c r="AX447" s="209" t="e">
        <f>IF(OR(ISBLANK('Precision '!U449),K$3="N"),NA(),'Precision '!U449)</f>
        <v>#N/A</v>
      </c>
      <c r="AY447" s="209" t="e">
        <f>IF(OR(ISBLANK('Precision '!V449),L$3="N"),NA(),'Precision '!V449)</f>
        <v>#N/A</v>
      </c>
      <c r="AZ447" s="209" t="e">
        <f>IF(OR(ISBLANK('Precision '!W449),M$3="N"),NA(),'Precision '!W449)</f>
        <v>#N/A</v>
      </c>
      <c r="BA447" s="209" t="e">
        <f>IF(OR(ISBLANK('Precision '!X449),N$3="N"),NA(),'Precision '!X449)</f>
        <v>#N/A</v>
      </c>
      <c r="BB447" s="209" t="e">
        <f>IF(OR(ISBLANK('Precision '!Y449),O$3="N"),NA(),'Precision '!Y449)</f>
        <v>#N/A</v>
      </c>
      <c r="BC447" s="209" t="e">
        <f>IF(OR(ISBLANK('Precision '!Z449),P$3="N"),NA(),'Precision '!Z449)</f>
        <v>#N/A</v>
      </c>
      <c r="BD447" s="204"/>
      <c r="BE447" s="204"/>
      <c r="BF447" s="204"/>
      <c r="BG447" s="204"/>
      <c r="BH447" s="204"/>
    </row>
    <row r="448" spans="1:60" x14ac:dyDescent="0.2">
      <c r="A448" s="204"/>
      <c r="B448" s="204"/>
      <c r="C448" s="204" t="str">
        <f>IF(AND(ISNUMBER('Precision '!C450),E$2="Y"),'Precision '!C450,"")</f>
        <v/>
      </c>
      <c r="D448" s="204" t="str">
        <f>IF(AND(ISNUMBER('Precision '!D450),F$2="Y"),'Precision '!D450,"")</f>
        <v/>
      </c>
      <c r="E448" s="204" t="str">
        <f>IF(AND(ISNUMBER('Precision '!E450),G$2="Y"),'Precision '!E450,"")</f>
        <v/>
      </c>
      <c r="F448" s="204" t="str">
        <f>IF(AND(ISNUMBER('Precision '!F450),H$2="Y"),'Precision '!F450,"")</f>
        <v/>
      </c>
      <c r="G448" s="204" t="str">
        <f>IF(AND(ISNUMBER('Precision '!G450),I$2="Y"),'Precision '!G450,"")</f>
        <v/>
      </c>
      <c r="H448" s="204" t="str">
        <f>IF(AND(ISNUMBER('Precision '!H450),J$2="Y"),'Precision '!H450,"")</f>
        <v/>
      </c>
      <c r="I448" s="204" t="str">
        <f>IF(AND(ISNUMBER('Precision '!I450),K$2="Y"),'Precision '!I450,"")</f>
        <v/>
      </c>
      <c r="J448" s="204" t="str">
        <f>IF(AND(ISNUMBER('Precision '!J450),L$2="Y"),'Precision '!J450,"")</f>
        <v/>
      </c>
      <c r="K448" s="204" t="str">
        <f>IF(AND(ISNUMBER('Precision '!K450),M$2="Y"),'Precision '!K450,"")</f>
        <v/>
      </c>
      <c r="L448" s="204" t="str">
        <f>IF(AND(ISNUMBER('Precision '!L450),N$2="Y"),'Precision '!L450,"")</f>
        <v/>
      </c>
      <c r="M448" s="204" t="str">
        <f>IF(AND(ISNUMBER('Precision '!M450),O$2="Y"),'Precision '!M450,"")</f>
        <v/>
      </c>
      <c r="N448" s="204" t="str">
        <f>IF(AND(ISNUMBER('Precision '!N450),P$2="Y"),'Precision '!N450,"")</f>
        <v/>
      </c>
      <c r="O448" s="204" t="str">
        <f>IF(AND(ISNUMBER('Precision '!O450),E$3="Y"),'Precision '!O450,"")</f>
        <v/>
      </c>
      <c r="P448" s="204" t="str">
        <f>IF(AND(ISNUMBER('Precision '!P450),F$3="Y"),'Precision '!P450,"")</f>
        <v/>
      </c>
      <c r="Q448" s="204" t="str">
        <f>IF(AND(ISNUMBER('Precision '!Q450),G$3="Y"),'Precision '!Q450,"")</f>
        <v/>
      </c>
      <c r="R448" s="204" t="str">
        <f>IF(AND(ISNUMBER('Precision '!R450),H$3="Y"),'Precision '!R450,"")</f>
        <v/>
      </c>
      <c r="S448" s="204" t="str">
        <f>IF(AND(ISNUMBER('Precision '!S450),I$3="Y"),'Precision '!S450,"")</f>
        <v/>
      </c>
      <c r="T448" s="204" t="str">
        <f>IF(AND(ISNUMBER('Precision '!T450),J$3="Y"),'Precision '!T450,"")</f>
        <v/>
      </c>
      <c r="U448" s="204" t="str">
        <f>IF(AND(ISNUMBER('Precision '!U450),K$3="Y"),'Precision '!U450,"")</f>
        <v/>
      </c>
      <c r="V448" s="204" t="str">
        <f>IF(AND(ISNUMBER('Precision '!V450),L$3="Y"),'Precision '!V450,"")</f>
        <v/>
      </c>
      <c r="W448" s="204" t="str">
        <f>IF(AND(ISNUMBER('Precision '!W450),M$3="Y"),'Precision '!W450,"")</f>
        <v/>
      </c>
      <c r="X448" s="204" t="str">
        <f>IF(AND(ISNUMBER('Precision '!X450),N$3="Y"),'Precision '!X450,"")</f>
        <v/>
      </c>
      <c r="Y448" s="204" t="str">
        <f>IF(AND(ISNUMBER('Precision '!Y450),O$3="Y"),'Precision '!Y450,"")</f>
        <v/>
      </c>
      <c r="Z448" s="204" t="str">
        <f>IF(AND(ISNUMBER('Precision '!Z450),P$3="Y"),'Precision '!Z450,"")</f>
        <v/>
      </c>
      <c r="AA448" s="204"/>
      <c r="AB448" s="204"/>
      <c r="AC448" s="204"/>
      <c r="AD448" s="204"/>
      <c r="AE448" s="300">
        <v>412</v>
      </c>
      <c r="AF448" s="209" t="e">
        <f>IF(OR(ISBLANK('Precision '!C450),E$2="N"),NA(),'Precision '!C450)</f>
        <v>#N/A</v>
      </c>
      <c r="AG448" s="209" t="e">
        <f>IF(OR(ISBLANK('Precision '!D450),F$2="N"),NA(),'Precision '!D450)</f>
        <v>#N/A</v>
      </c>
      <c r="AH448" s="209" t="e">
        <f>IF(OR(ISBLANK('Precision '!E450),G$2="N"),NA(),'Precision '!E450)</f>
        <v>#N/A</v>
      </c>
      <c r="AI448" s="209" t="e">
        <f>IF(OR(ISBLANK('Precision '!F450),H$2="N"),NA(),'Precision '!F450)</f>
        <v>#N/A</v>
      </c>
      <c r="AJ448" s="209" t="e">
        <f>IF(OR(ISBLANK('Precision '!G450),I$2="N"),NA(),'Precision '!G450)</f>
        <v>#N/A</v>
      </c>
      <c r="AK448" s="209" t="e">
        <f>IF(OR(ISBLANK('Precision '!H450),J$2="N"),NA(),'Precision '!H450)</f>
        <v>#N/A</v>
      </c>
      <c r="AL448" s="209" t="e">
        <f>IF(OR(ISBLANK('Precision '!I450),K$2="N"),NA(),'Precision '!I450)</f>
        <v>#N/A</v>
      </c>
      <c r="AM448" s="209" t="e">
        <f>IF(OR(ISBLANK('Precision '!J450),L$2="N"),NA(),'Precision '!J450)</f>
        <v>#N/A</v>
      </c>
      <c r="AN448" s="209" t="e">
        <f>IF(OR(ISBLANK('Precision '!K450),M$2="N"),NA(),'Precision '!K450)</f>
        <v>#N/A</v>
      </c>
      <c r="AO448" s="209" t="e">
        <f>IF(OR(ISBLANK('Precision '!L450),N$2="N"),NA(),'Precision '!L450)</f>
        <v>#N/A</v>
      </c>
      <c r="AP448" s="209" t="e">
        <f>IF(OR(ISBLANK('Precision '!M450),O$2="N"),NA(),'Precision '!M450)</f>
        <v>#N/A</v>
      </c>
      <c r="AQ448" s="209" t="e">
        <f>IF(OR(ISBLANK('Precision '!N450),P$2="N"),NA(),'Precision '!N450)</f>
        <v>#N/A</v>
      </c>
      <c r="AR448" s="209" t="e">
        <f>IF(OR(ISBLANK('Precision '!O450),E$3="N"),NA(),'Precision '!O450)</f>
        <v>#N/A</v>
      </c>
      <c r="AS448" s="209" t="e">
        <f>IF(OR(ISBLANK('Precision '!P450),F$3="N"),NA(),'Precision '!P450)</f>
        <v>#N/A</v>
      </c>
      <c r="AT448" s="209" t="e">
        <f>IF(OR(ISBLANK('Precision '!Q450),G$3="N"),NA(),'Precision '!Q450)</f>
        <v>#N/A</v>
      </c>
      <c r="AU448" s="209" t="e">
        <f>IF(OR(ISBLANK('Precision '!R450),H$3="N"),NA(),'Precision '!R450)</f>
        <v>#N/A</v>
      </c>
      <c r="AV448" s="209" t="e">
        <f>IF(OR(ISBLANK('Precision '!S450),I$3="N"),NA(),'Precision '!S450)</f>
        <v>#N/A</v>
      </c>
      <c r="AW448" s="209" t="e">
        <f>IF(OR(ISBLANK('Precision '!T450),J$3="N"),NA(),'Precision '!T450)</f>
        <v>#N/A</v>
      </c>
      <c r="AX448" s="209" t="e">
        <f>IF(OR(ISBLANK('Precision '!U450),K$3="N"),NA(),'Precision '!U450)</f>
        <v>#N/A</v>
      </c>
      <c r="AY448" s="209" t="e">
        <f>IF(OR(ISBLANK('Precision '!V450),L$3="N"),NA(),'Precision '!V450)</f>
        <v>#N/A</v>
      </c>
      <c r="AZ448" s="209" t="e">
        <f>IF(OR(ISBLANK('Precision '!W450),M$3="N"),NA(),'Precision '!W450)</f>
        <v>#N/A</v>
      </c>
      <c r="BA448" s="209" t="e">
        <f>IF(OR(ISBLANK('Precision '!X450),N$3="N"),NA(),'Precision '!X450)</f>
        <v>#N/A</v>
      </c>
      <c r="BB448" s="209" t="e">
        <f>IF(OR(ISBLANK('Precision '!Y450),O$3="N"),NA(),'Precision '!Y450)</f>
        <v>#N/A</v>
      </c>
      <c r="BC448" s="209" t="e">
        <f>IF(OR(ISBLANK('Precision '!Z450),P$3="N"),NA(),'Precision '!Z450)</f>
        <v>#N/A</v>
      </c>
      <c r="BD448" s="204"/>
      <c r="BE448" s="204"/>
      <c r="BF448" s="204"/>
      <c r="BG448" s="204"/>
      <c r="BH448" s="204"/>
    </row>
    <row r="449" spans="1:60" x14ac:dyDescent="0.2">
      <c r="A449" s="204"/>
      <c r="B449" s="204"/>
      <c r="C449" s="204" t="str">
        <f>IF(AND(ISNUMBER('Precision '!C451),E$2="Y"),'Precision '!C451,"")</f>
        <v/>
      </c>
      <c r="D449" s="204" t="str">
        <f>IF(AND(ISNUMBER('Precision '!D451),F$2="Y"),'Precision '!D451,"")</f>
        <v/>
      </c>
      <c r="E449" s="204" t="str">
        <f>IF(AND(ISNUMBER('Precision '!E451),G$2="Y"),'Precision '!E451,"")</f>
        <v/>
      </c>
      <c r="F449" s="204" t="str">
        <f>IF(AND(ISNUMBER('Precision '!F451),H$2="Y"),'Precision '!F451,"")</f>
        <v/>
      </c>
      <c r="G449" s="204" t="str">
        <f>IF(AND(ISNUMBER('Precision '!G451),I$2="Y"),'Precision '!G451,"")</f>
        <v/>
      </c>
      <c r="H449" s="204" t="str">
        <f>IF(AND(ISNUMBER('Precision '!H451),J$2="Y"),'Precision '!H451,"")</f>
        <v/>
      </c>
      <c r="I449" s="204" t="str">
        <f>IF(AND(ISNUMBER('Precision '!I451),K$2="Y"),'Precision '!I451,"")</f>
        <v/>
      </c>
      <c r="J449" s="204" t="str">
        <f>IF(AND(ISNUMBER('Precision '!J451),L$2="Y"),'Precision '!J451,"")</f>
        <v/>
      </c>
      <c r="K449" s="204" t="str">
        <f>IF(AND(ISNUMBER('Precision '!K451),M$2="Y"),'Precision '!K451,"")</f>
        <v/>
      </c>
      <c r="L449" s="204" t="str">
        <f>IF(AND(ISNUMBER('Precision '!L451),N$2="Y"),'Precision '!L451,"")</f>
        <v/>
      </c>
      <c r="M449" s="204" t="str">
        <f>IF(AND(ISNUMBER('Precision '!M451),O$2="Y"),'Precision '!M451,"")</f>
        <v/>
      </c>
      <c r="N449" s="204" t="str">
        <f>IF(AND(ISNUMBER('Precision '!N451),P$2="Y"),'Precision '!N451,"")</f>
        <v/>
      </c>
      <c r="O449" s="204" t="str">
        <f>IF(AND(ISNUMBER('Precision '!O451),E$3="Y"),'Precision '!O451,"")</f>
        <v/>
      </c>
      <c r="P449" s="204" t="str">
        <f>IF(AND(ISNUMBER('Precision '!P451),F$3="Y"),'Precision '!P451,"")</f>
        <v/>
      </c>
      <c r="Q449" s="204" t="str">
        <f>IF(AND(ISNUMBER('Precision '!Q451),G$3="Y"),'Precision '!Q451,"")</f>
        <v/>
      </c>
      <c r="R449" s="204" t="str">
        <f>IF(AND(ISNUMBER('Precision '!R451),H$3="Y"),'Precision '!R451,"")</f>
        <v/>
      </c>
      <c r="S449" s="204" t="str">
        <f>IF(AND(ISNUMBER('Precision '!S451),I$3="Y"),'Precision '!S451,"")</f>
        <v/>
      </c>
      <c r="T449" s="204" t="str">
        <f>IF(AND(ISNUMBER('Precision '!T451),J$3="Y"),'Precision '!T451,"")</f>
        <v/>
      </c>
      <c r="U449" s="204" t="str">
        <f>IF(AND(ISNUMBER('Precision '!U451),K$3="Y"),'Precision '!U451,"")</f>
        <v/>
      </c>
      <c r="V449" s="204" t="str">
        <f>IF(AND(ISNUMBER('Precision '!V451),L$3="Y"),'Precision '!V451,"")</f>
        <v/>
      </c>
      <c r="W449" s="204" t="str">
        <f>IF(AND(ISNUMBER('Precision '!W451),M$3="Y"),'Precision '!W451,"")</f>
        <v/>
      </c>
      <c r="X449" s="204" t="str">
        <f>IF(AND(ISNUMBER('Precision '!X451),N$3="Y"),'Precision '!X451,"")</f>
        <v/>
      </c>
      <c r="Y449" s="204" t="str">
        <f>IF(AND(ISNUMBER('Precision '!Y451),O$3="Y"),'Precision '!Y451,"")</f>
        <v/>
      </c>
      <c r="Z449" s="204" t="str">
        <f>IF(AND(ISNUMBER('Precision '!Z451),P$3="Y"),'Precision '!Z451,"")</f>
        <v/>
      </c>
      <c r="AA449" s="204"/>
      <c r="AB449" s="204"/>
      <c r="AC449" s="204"/>
      <c r="AD449" s="204"/>
      <c r="AE449" s="300">
        <v>413</v>
      </c>
      <c r="AF449" s="209" t="e">
        <f>IF(OR(ISBLANK('Precision '!C451),E$2="N"),NA(),'Precision '!C451)</f>
        <v>#N/A</v>
      </c>
      <c r="AG449" s="209" t="e">
        <f>IF(OR(ISBLANK('Precision '!D451),F$2="N"),NA(),'Precision '!D451)</f>
        <v>#N/A</v>
      </c>
      <c r="AH449" s="209" t="e">
        <f>IF(OR(ISBLANK('Precision '!E451),G$2="N"),NA(),'Precision '!E451)</f>
        <v>#N/A</v>
      </c>
      <c r="AI449" s="209" t="e">
        <f>IF(OR(ISBLANK('Precision '!F451),H$2="N"),NA(),'Precision '!F451)</f>
        <v>#N/A</v>
      </c>
      <c r="AJ449" s="209" t="e">
        <f>IF(OR(ISBLANK('Precision '!G451),I$2="N"),NA(),'Precision '!G451)</f>
        <v>#N/A</v>
      </c>
      <c r="AK449" s="209" t="e">
        <f>IF(OR(ISBLANK('Precision '!H451),J$2="N"),NA(),'Precision '!H451)</f>
        <v>#N/A</v>
      </c>
      <c r="AL449" s="209" t="e">
        <f>IF(OR(ISBLANK('Precision '!I451),K$2="N"),NA(),'Precision '!I451)</f>
        <v>#N/A</v>
      </c>
      <c r="AM449" s="209" t="e">
        <f>IF(OR(ISBLANK('Precision '!J451),L$2="N"),NA(),'Precision '!J451)</f>
        <v>#N/A</v>
      </c>
      <c r="AN449" s="209" t="e">
        <f>IF(OR(ISBLANK('Precision '!K451),M$2="N"),NA(),'Precision '!K451)</f>
        <v>#N/A</v>
      </c>
      <c r="AO449" s="209" t="e">
        <f>IF(OR(ISBLANK('Precision '!L451),N$2="N"),NA(),'Precision '!L451)</f>
        <v>#N/A</v>
      </c>
      <c r="AP449" s="209" t="e">
        <f>IF(OR(ISBLANK('Precision '!M451),O$2="N"),NA(),'Precision '!M451)</f>
        <v>#N/A</v>
      </c>
      <c r="AQ449" s="209" t="e">
        <f>IF(OR(ISBLANK('Precision '!N451),P$2="N"),NA(),'Precision '!N451)</f>
        <v>#N/A</v>
      </c>
      <c r="AR449" s="209" t="e">
        <f>IF(OR(ISBLANK('Precision '!O451),E$3="N"),NA(),'Precision '!O451)</f>
        <v>#N/A</v>
      </c>
      <c r="AS449" s="209" t="e">
        <f>IF(OR(ISBLANK('Precision '!P451),F$3="N"),NA(),'Precision '!P451)</f>
        <v>#N/A</v>
      </c>
      <c r="AT449" s="209" t="e">
        <f>IF(OR(ISBLANK('Precision '!Q451),G$3="N"),NA(),'Precision '!Q451)</f>
        <v>#N/A</v>
      </c>
      <c r="AU449" s="209" t="e">
        <f>IF(OR(ISBLANK('Precision '!R451),H$3="N"),NA(),'Precision '!R451)</f>
        <v>#N/A</v>
      </c>
      <c r="AV449" s="209" t="e">
        <f>IF(OR(ISBLANK('Precision '!S451),I$3="N"),NA(),'Precision '!S451)</f>
        <v>#N/A</v>
      </c>
      <c r="AW449" s="209" t="e">
        <f>IF(OR(ISBLANK('Precision '!T451),J$3="N"),NA(),'Precision '!T451)</f>
        <v>#N/A</v>
      </c>
      <c r="AX449" s="209" t="e">
        <f>IF(OR(ISBLANK('Precision '!U451),K$3="N"),NA(),'Precision '!U451)</f>
        <v>#N/A</v>
      </c>
      <c r="AY449" s="209" t="e">
        <f>IF(OR(ISBLANK('Precision '!V451),L$3="N"),NA(),'Precision '!V451)</f>
        <v>#N/A</v>
      </c>
      <c r="AZ449" s="209" t="e">
        <f>IF(OR(ISBLANK('Precision '!W451),M$3="N"),NA(),'Precision '!W451)</f>
        <v>#N/A</v>
      </c>
      <c r="BA449" s="209" t="e">
        <f>IF(OR(ISBLANK('Precision '!X451),N$3="N"),NA(),'Precision '!X451)</f>
        <v>#N/A</v>
      </c>
      <c r="BB449" s="209" t="e">
        <f>IF(OR(ISBLANK('Precision '!Y451),O$3="N"),NA(),'Precision '!Y451)</f>
        <v>#N/A</v>
      </c>
      <c r="BC449" s="209" t="e">
        <f>IF(OR(ISBLANK('Precision '!Z451),P$3="N"),NA(),'Precision '!Z451)</f>
        <v>#N/A</v>
      </c>
      <c r="BD449" s="204"/>
      <c r="BE449" s="204"/>
      <c r="BF449" s="204"/>
      <c r="BG449" s="204"/>
      <c r="BH449" s="204"/>
    </row>
    <row r="450" spans="1:60" x14ac:dyDescent="0.2">
      <c r="A450" s="204"/>
      <c r="B450" s="204"/>
      <c r="C450" s="204" t="str">
        <f>IF(AND(ISNUMBER('Precision '!C452),E$2="Y"),'Precision '!C452,"")</f>
        <v/>
      </c>
      <c r="D450" s="204" t="str">
        <f>IF(AND(ISNUMBER('Precision '!D452),F$2="Y"),'Precision '!D452,"")</f>
        <v/>
      </c>
      <c r="E450" s="204" t="str">
        <f>IF(AND(ISNUMBER('Precision '!E452),G$2="Y"),'Precision '!E452,"")</f>
        <v/>
      </c>
      <c r="F450" s="204" t="str">
        <f>IF(AND(ISNUMBER('Precision '!F452),H$2="Y"),'Precision '!F452,"")</f>
        <v/>
      </c>
      <c r="G450" s="204" t="str">
        <f>IF(AND(ISNUMBER('Precision '!G452),I$2="Y"),'Precision '!G452,"")</f>
        <v/>
      </c>
      <c r="H450" s="204" t="str">
        <f>IF(AND(ISNUMBER('Precision '!H452),J$2="Y"),'Precision '!H452,"")</f>
        <v/>
      </c>
      <c r="I450" s="204" t="str">
        <f>IF(AND(ISNUMBER('Precision '!I452),K$2="Y"),'Precision '!I452,"")</f>
        <v/>
      </c>
      <c r="J450" s="204" t="str">
        <f>IF(AND(ISNUMBER('Precision '!J452),L$2="Y"),'Precision '!J452,"")</f>
        <v/>
      </c>
      <c r="K450" s="204" t="str">
        <f>IF(AND(ISNUMBER('Precision '!K452),M$2="Y"),'Precision '!K452,"")</f>
        <v/>
      </c>
      <c r="L450" s="204" t="str">
        <f>IF(AND(ISNUMBER('Precision '!L452),N$2="Y"),'Precision '!L452,"")</f>
        <v/>
      </c>
      <c r="M450" s="204" t="str">
        <f>IF(AND(ISNUMBER('Precision '!M452),O$2="Y"),'Precision '!M452,"")</f>
        <v/>
      </c>
      <c r="N450" s="204" t="str">
        <f>IF(AND(ISNUMBER('Precision '!N452),P$2="Y"),'Precision '!N452,"")</f>
        <v/>
      </c>
      <c r="O450" s="204" t="str">
        <f>IF(AND(ISNUMBER('Precision '!O452),E$3="Y"),'Precision '!O452,"")</f>
        <v/>
      </c>
      <c r="P450" s="204" t="str">
        <f>IF(AND(ISNUMBER('Precision '!P452),F$3="Y"),'Precision '!P452,"")</f>
        <v/>
      </c>
      <c r="Q450" s="204" t="str">
        <f>IF(AND(ISNUMBER('Precision '!Q452),G$3="Y"),'Precision '!Q452,"")</f>
        <v/>
      </c>
      <c r="R450" s="204" t="str">
        <f>IF(AND(ISNUMBER('Precision '!R452),H$3="Y"),'Precision '!R452,"")</f>
        <v/>
      </c>
      <c r="S450" s="204" t="str">
        <f>IF(AND(ISNUMBER('Precision '!S452),I$3="Y"),'Precision '!S452,"")</f>
        <v/>
      </c>
      <c r="T450" s="204" t="str">
        <f>IF(AND(ISNUMBER('Precision '!T452),J$3="Y"),'Precision '!T452,"")</f>
        <v/>
      </c>
      <c r="U450" s="204" t="str">
        <f>IF(AND(ISNUMBER('Precision '!U452),K$3="Y"),'Precision '!U452,"")</f>
        <v/>
      </c>
      <c r="V450" s="204" t="str">
        <f>IF(AND(ISNUMBER('Precision '!V452),L$3="Y"),'Precision '!V452,"")</f>
        <v/>
      </c>
      <c r="W450" s="204" t="str">
        <f>IF(AND(ISNUMBER('Precision '!W452),M$3="Y"),'Precision '!W452,"")</f>
        <v/>
      </c>
      <c r="X450" s="204" t="str">
        <f>IF(AND(ISNUMBER('Precision '!X452),N$3="Y"),'Precision '!X452,"")</f>
        <v/>
      </c>
      <c r="Y450" s="204" t="str">
        <f>IF(AND(ISNUMBER('Precision '!Y452),O$3="Y"),'Precision '!Y452,"")</f>
        <v/>
      </c>
      <c r="Z450" s="204" t="str">
        <f>IF(AND(ISNUMBER('Precision '!Z452),P$3="Y"),'Precision '!Z452,"")</f>
        <v/>
      </c>
      <c r="AA450" s="204"/>
      <c r="AB450" s="204"/>
      <c r="AC450" s="204"/>
      <c r="AD450" s="204"/>
      <c r="AE450" s="300">
        <v>414</v>
      </c>
      <c r="AF450" s="209" t="e">
        <f>IF(OR(ISBLANK('Precision '!C452),E$2="N"),NA(),'Precision '!C452)</f>
        <v>#N/A</v>
      </c>
      <c r="AG450" s="209" t="e">
        <f>IF(OR(ISBLANK('Precision '!D452),F$2="N"),NA(),'Precision '!D452)</f>
        <v>#N/A</v>
      </c>
      <c r="AH450" s="209" t="e">
        <f>IF(OR(ISBLANK('Precision '!E452),G$2="N"),NA(),'Precision '!E452)</f>
        <v>#N/A</v>
      </c>
      <c r="AI450" s="209" t="e">
        <f>IF(OR(ISBLANK('Precision '!F452),H$2="N"),NA(),'Precision '!F452)</f>
        <v>#N/A</v>
      </c>
      <c r="AJ450" s="209" t="e">
        <f>IF(OR(ISBLANK('Precision '!G452),I$2="N"),NA(),'Precision '!G452)</f>
        <v>#N/A</v>
      </c>
      <c r="AK450" s="209" t="e">
        <f>IF(OR(ISBLANK('Precision '!H452),J$2="N"),NA(),'Precision '!H452)</f>
        <v>#N/A</v>
      </c>
      <c r="AL450" s="209" t="e">
        <f>IF(OR(ISBLANK('Precision '!I452),K$2="N"),NA(),'Precision '!I452)</f>
        <v>#N/A</v>
      </c>
      <c r="AM450" s="209" t="e">
        <f>IF(OR(ISBLANK('Precision '!J452),L$2="N"),NA(),'Precision '!J452)</f>
        <v>#N/A</v>
      </c>
      <c r="AN450" s="209" t="e">
        <f>IF(OR(ISBLANK('Precision '!K452),M$2="N"),NA(),'Precision '!K452)</f>
        <v>#N/A</v>
      </c>
      <c r="AO450" s="209" t="e">
        <f>IF(OR(ISBLANK('Precision '!L452),N$2="N"),NA(),'Precision '!L452)</f>
        <v>#N/A</v>
      </c>
      <c r="AP450" s="209" t="e">
        <f>IF(OR(ISBLANK('Precision '!M452),O$2="N"),NA(),'Precision '!M452)</f>
        <v>#N/A</v>
      </c>
      <c r="AQ450" s="209" t="e">
        <f>IF(OR(ISBLANK('Precision '!N452),P$2="N"),NA(),'Precision '!N452)</f>
        <v>#N/A</v>
      </c>
      <c r="AR450" s="209" t="e">
        <f>IF(OR(ISBLANK('Precision '!O452),E$3="N"),NA(),'Precision '!O452)</f>
        <v>#N/A</v>
      </c>
      <c r="AS450" s="209" t="e">
        <f>IF(OR(ISBLANK('Precision '!P452),F$3="N"),NA(),'Precision '!P452)</f>
        <v>#N/A</v>
      </c>
      <c r="AT450" s="209" t="e">
        <f>IF(OR(ISBLANK('Precision '!Q452),G$3="N"),NA(),'Precision '!Q452)</f>
        <v>#N/A</v>
      </c>
      <c r="AU450" s="209" t="e">
        <f>IF(OR(ISBLANK('Precision '!R452),H$3="N"),NA(),'Precision '!R452)</f>
        <v>#N/A</v>
      </c>
      <c r="AV450" s="209" t="e">
        <f>IF(OR(ISBLANK('Precision '!S452),I$3="N"),NA(),'Precision '!S452)</f>
        <v>#N/A</v>
      </c>
      <c r="AW450" s="209" t="e">
        <f>IF(OR(ISBLANK('Precision '!T452),J$3="N"),NA(),'Precision '!T452)</f>
        <v>#N/A</v>
      </c>
      <c r="AX450" s="209" t="e">
        <f>IF(OR(ISBLANK('Precision '!U452),K$3="N"),NA(),'Precision '!U452)</f>
        <v>#N/A</v>
      </c>
      <c r="AY450" s="209" t="e">
        <f>IF(OR(ISBLANK('Precision '!V452),L$3="N"),NA(),'Precision '!V452)</f>
        <v>#N/A</v>
      </c>
      <c r="AZ450" s="209" t="e">
        <f>IF(OR(ISBLANK('Precision '!W452),M$3="N"),NA(),'Precision '!W452)</f>
        <v>#N/A</v>
      </c>
      <c r="BA450" s="209" t="e">
        <f>IF(OR(ISBLANK('Precision '!X452),N$3="N"),NA(),'Precision '!X452)</f>
        <v>#N/A</v>
      </c>
      <c r="BB450" s="209" t="e">
        <f>IF(OR(ISBLANK('Precision '!Y452),O$3="N"),NA(),'Precision '!Y452)</f>
        <v>#N/A</v>
      </c>
      <c r="BC450" s="209" t="e">
        <f>IF(OR(ISBLANK('Precision '!Z452),P$3="N"),NA(),'Precision '!Z452)</f>
        <v>#N/A</v>
      </c>
      <c r="BD450" s="204"/>
      <c r="BE450" s="204"/>
      <c r="BF450" s="204"/>
      <c r="BG450" s="204"/>
      <c r="BH450" s="204"/>
    </row>
    <row r="451" spans="1:60" x14ac:dyDescent="0.2">
      <c r="A451" s="204"/>
      <c r="B451" s="204"/>
      <c r="C451" s="204" t="str">
        <f>IF(AND(ISNUMBER('Precision '!C453),E$2="Y"),'Precision '!C453,"")</f>
        <v/>
      </c>
      <c r="D451" s="204" t="str">
        <f>IF(AND(ISNUMBER('Precision '!D453),F$2="Y"),'Precision '!D453,"")</f>
        <v/>
      </c>
      <c r="E451" s="204" t="str">
        <f>IF(AND(ISNUMBER('Precision '!E453),G$2="Y"),'Precision '!E453,"")</f>
        <v/>
      </c>
      <c r="F451" s="204" t="str">
        <f>IF(AND(ISNUMBER('Precision '!F453),H$2="Y"),'Precision '!F453,"")</f>
        <v/>
      </c>
      <c r="G451" s="204" t="str">
        <f>IF(AND(ISNUMBER('Precision '!G453),I$2="Y"),'Precision '!G453,"")</f>
        <v/>
      </c>
      <c r="H451" s="204" t="str">
        <f>IF(AND(ISNUMBER('Precision '!H453),J$2="Y"),'Precision '!H453,"")</f>
        <v/>
      </c>
      <c r="I451" s="204" t="str">
        <f>IF(AND(ISNUMBER('Precision '!I453),K$2="Y"),'Precision '!I453,"")</f>
        <v/>
      </c>
      <c r="J451" s="204" t="str">
        <f>IF(AND(ISNUMBER('Precision '!J453),L$2="Y"),'Precision '!J453,"")</f>
        <v/>
      </c>
      <c r="K451" s="204" t="str">
        <f>IF(AND(ISNUMBER('Precision '!K453),M$2="Y"),'Precision '!K453,"")</f>
        <v/>
      </c>
      <c r="L451" s="204" t="str">
        <f>IF(AND(ISNUMBER('Precision '!L453),N$2="Y"),'Precision '!L453,"")</f>
        <v/>
      </c>
      <c r="M451" s="204" t="str">
        <f>IF(AND(ISNUMBER('Precision '!M453),O$2="Y"),'Precision '!M453,"")</f>
        <v/>
      </c>
      <c r="N451" s="204" t="str">
        <f>IF(AND(ISNUMBER('Precision '!N453),P$2="Y"),'Precision '!N453,"")</f>
        <v/>
      </c>
      <c r="O451" s="204" t="str">
        <f>IF(AND(ISNUMBER('Precision '!O453),E$3="Y"),'Precision '!O453,"")</f>
        <v/>
      </c>
      <c r="P451" s="204" t="str">
        <f>IF(AND(ISNUMBER('Precision '!P453),F$3="Y"),'Precision '!P453,"")</f>
        <v/>
      </c>
      <c r="Q451" s="204" t="str">
        <f>IF(AND(ISNUMBER('Precision '!Q453),G$3="Y"),'Precision '!Q453,"")</f>
        <v/>
      </c>
      <c r="R451" s="204" t="str">
        <f>IF(AND(ISNUMBER('Precision '!R453),H$3="Y"),'Precision '!R453,"")</f>
        <v/>
      </c>
      <c r="S451" s="204" t="str">
        <f>IF(AND(ISNUMBER('Precision '!S453),I$3="Y"),'Precision '!S453,"")</f>
        <v/>
      </c>
      <c r="T451" s="204" t="str">
        <f>IF(AND(ISNUMBER('Precision '!T453),J$3="Y"),'Precision '!T453,"")</f>
        <v/>
      </c>
      <c r="U451" s="204" t="str">
        <f>IF(AND(ISNUMBER('Precision '!U453),K$3="Y"),'Precision '!U453,"")</f>
        <v/>
      </c>
      <c r="V451" s="204" t="str">
        <f>IF(AND(ISNUMBER('Precision '!V453),L$3="Y"),'Precision '!V453,"")</f>
        <v/>
      </c>
      <c r="W451" s="204" t="str">
        <f>IF(AND(ISNUMBER('Precision '!W453),M$3="Y"),'Precision '!W453,"")</f>
        <v/>
      </c>
      <c r="X451" s="204" t="str">
        <f>IF(AND(ISNUMBER('Precision '!X453),N$3="Y"),'Precision '!X453,"")</f>
        <v/>
      </c>
      <c r="Y451" s="204" t="str">
        <f>IF(AND(ISNUMBER('Precision '!Y453),O$3="Y"),'Precision '!Y453,"")</f>
        <v/>
      </c>
      <c r="Z451" s="204" t="str">
        <f>IF(AND(ISNUMBER('Precision '!Z453),P$3="Y"),'Precision '!Z453,"")</f>
        <v/>
      </c>
      <c r="AA451" s="204"/>
      <c r="AB451" s="204"/>
      <c r="AC451" s="204"/>
      <c r="AD451" s="204"/>
      <c r="AE451" s="300">
        <v>415</v>
      </c>
      <c r="AF451" s="209" t="e">
        <f>IF(OR(ISBLANK('Precision '!C453),E$2="N"),NA(),'Precision '!C453)</f>
        <v>#N/A</v>
      </c>
      <c r="AG451" s="209" t="e">
        <f>IF(OR(ISBLANK('Precision '!D453),F$2="N"),NA(),'Precision '!D453)</f>
        <v>#N/A</v>
      </c>
      <c r="AH451" s="209" t="e">
        <f>IF(OR(ISBLANK('Precision '!E453),G$2="N"),NA(),'Precision '!E453)</f>
        <v>#N/A</v>
      </c>
      <c r="AI451" s="209" t="e">
        <f>IF(OR(ISBLANK('Precision '!F453),H$2="N"),NA(),'Precision '!F453)</f>
        <v>#N/A</v>
      </c>
      <c r="AJ451" s="209" t="e">
        <f>IF(OR(ISBLANK('Precision '!G453),I$2="N"),NA(),'Precision '!G453)</f>
        <v>#N/A</v>
      </c>
      <c r="AK451" s="209" t="e">
        <f>IF(OR(ISBLANK('Precision '!H453),J$2="N"),NA(),'Precision '!H453)</f>
        <v>#N/A</v>
      </c>
      <c r="AL451" s="209" t="e">
        <f>IF(OR(ISBLANK('Precision '!I453),K$2="N"),NA(),'Precision '!I453)</f>
        <v>#N/A</v>
      </c>
      <c r="AM451" s="209" t="e">
        <f>IF(OR(ISBLANK('Precision '!J453),L$2="N"),NA(),'Precision '!J453)</f>
        <v>#N/A</v>
      </c>
      <c r="AN451" s="209" t="e">
        <f>IF(OR(ISBLANK('Precision '!K453),M$2="N"),NA(),'Precision '!K453)</f>
        <v>#N/A</v>
      </c>
      <c r="AO451" s="209" t="e">
        <f>IF(OR(ISBLANK('Precision '!L453),N$2="N"),NA(),'Precision '!L453)</f>
        <v>#N/A</v>
      </c>
      <c r="AP451" s="209" t="e">
        <f>IF(OR(ISBLANK('Precision '!M453),O$2="N"),NA(),'Precision '!M453)</f>
        <v>#N/A</v>
      </c>
      <c r="AQ451" s="209" t="e">
        <f>IF(OR(ISBLANK('Precision '!N453),P$2="N"),NA(),'Precision '!N453)</f>
        <v>#N/A</v>
      </c>
      <c r="AR451" s="209" t="e">
        <f>IF(OR(ISBLANK('Precision '!O453),E$3="N"),NA(),'Precision '!O453)</f>
        <v>#N/A</v>
      </c>
      <c r="AS451" s="209" t="e">
        <f>IF(OR(ISBLANK('Precision '!P453),F$3="N"),NA(),'Precision '!P453)</f>
        <v>#N/A</v>
      </c>
      <c r="AT451" s="209" t="e">
        <f>IF(OR(ISBLANK('Precision '!Q453),G$3="N"),NA(),'Precision '!Q453)</f>
        <v>#N/A</v>
      </c>
      <c r="AU451" s="209" t="e">
        <f>IF(OR(ISBLANK('Precision '!R453),H$3="N"),NA(),'Precision '!R453)</f>
        <v>#N/A</v>
      </c>
      <c r="AV451" s="209" t="e">
        <f>IF(OR(ISBLANK('Precision '!S453),I$3="N"),NA(),'Precision '!S453)</f>
        <v>#N/A</v>
      </c>
      <c r="AW451" s="209" t="e">
        <f>IF(OR(ISBLANK('Precision '!T453),J$3="N"),NA(),'Precision '!T453)</f>
        <v>#N/A</v>
      </c>
      <c r="AX451" s="209" t="e">
        <f>IF(OR(ISBLANK('Precision '!U453),K$3="N"),NA(),'Precision '!U453)</f>
        <v>#N/A</v>
      </c>
      <c r="AY451" s="209" t="e">
        <f>IF(OR(ISBLANK('Precision '!V453),L$3="N"),NA(),'Precision '!V453)</f>
        <v>#N/A</v>
      </c>
      <c r="AZ451" s="209" t="e">
        <f>IF(OR(ISBLANK('Precision '!W453),M$3="N"),NA(),'Precision '!W453)</f>
        <v>#N/A</v>
      </c>
      <c r="BA451" s="209" t="e">
        <f>IF(OR(ISBLANK('Precision '!X453),N$3="N"),NA(),'Precision '!X453)</f>
        <v>#N/A</v>
      </c>
      <c r="BB451" s="209" t="e">
        <f>IF(OR(ISBLANK('Precision '!Y453),O$3="N"),NA(),'Precision '!Y453)</f>
        <v>#N/A</v>
      </c>
      <c r="BC451" s="209" t="e">
        <f>IF(OR(ISBLANK('Precision '!Z453),P$3="N"),NA(),'Precision '!Z453)</f>
        <v>#N/A</v>
      </c>
      <c r="BD451" s="204"/>
      <c r="BE451" s="204"/>
      <c r="BF451" s="204"/>
      <c r="BG451" s="204"/>
      <c r="BH451" s="204"/>
    </row>
    <row r="452" spans="1:60" x14ac:dyDescent="0.2">
      <c r="A452" s="204"/>
      <c r="B452" s="204"/>
      <c r="C452" s="204" t="str">
        <f>IF(AND(ISNUMBER('Precision '!C454),E$2="Y"),'Precision '!C454,"")</f>
        <v/>
      </c>
      <c r="D452" s="204" t="str">
        <f>IF(AND(ISNUMBER('Precision '!D454),F$2="Y"),'Precision '!D454,"")</f>
        <v/>
      </c>
      <c r="E452" s="204" t="str">
        <f>IF(AND(ISNUMBER('Precision '!E454),G$2="Y"),'Precision '!E454,"")</f>
        <v/>
      </c>
      <c r="F452" s="204" t="str">
        <f>IF(AND(ISNUMBER('Precision '!F454),H$2="Y"),'Precision '!F454,"")</f>
        <v/>
      </c>
      <c r="G452" s="204" t="str">
        <f>IF(AND(ISNUMBER('Precision '!G454),I$2="Y"),'Precision '!G454,"")</f>
        <v/>
      </c>
      <c r="H452" s="204" t="str">
        <f>IF(AND(ISNUMBER('Precision '!H454),J$2="Y"),'Precision '!H454,"")</f>
        <v/>
      </c>
      <c r="I452" s="204" t="str">
        <f>IF(AND(ISNUMBER('Precision '!I454),K$2="Y"),'Precision '!I454,"")</f>
        <v/>
      </c>
      <c r="J452" s="204" t="str">
        <f>IF(AND(ISNUMBER('Precision '!J454),L$2="Y"),'Precision '!J454,"")</f>
        <v/>
      </c>
      <c r="K452" s="204" t="str">
        <f>IF(AND(ISNUMBER('Precision '!K454),M$2="Y"),'Precision '!K454,"")</f>
        <v/>
      </c>
      <c r="L452" s="204" t="str">
        <f>IF(AND(ISNUMBER('Precision '!L454),N$2="Y"),'Precision '!L454,"")</f>
        <v/>
      </c>
      <c r="M452" s="204" t="str">
        <f>IF(AND(ISNUMBER('Precision '!M454),O$2="Y"),'Precision '!M454,"")</f>
        <v/>
      </c>
      <c r="N452" s="204" t="str">
        <f>IF(AND(ISNUMBER('Precision '!N454),P$2="Y"),'Precision '!N454,"")</f>
        <v/>
      </c>
      <c r="O452" s="204" t="str">
        <f>IF(AND(ISNUMBER('Precision '!O454),E$3="Y"),'Precision '!O454,"")</f>
        <v/>
      </c>
      <c r="P452" s="204" t="str">
        <f>IF(AND(ISNUMBER('Precision '!P454),F$3="Y"),'Precision '!P454,"")</f>
        <v/>
      </c>
      <c r="Q452" s="204" t="str">
        <f>IF(AND(ISNUMBER('Precision '!Q454),G$3="Y"),'Precision '!Q454,"")</f>
        <v/>
      </c>
      <c r="R452" s="204" t="str">
        <f>IF(AND(ISNUMBER('Precision '!R454),H$3="Y"),'Precision '!R454,"")</f>
        <v/>
      </c>
      <c r="S452" s="204" t="str">
        <f>IF(AND(ISNUMBER('Precision '!S454),I$3="Y"),'Precision '!S454,"")</f>
        <v/>
      </c>
      <c r="T452" s="204" t="str">
        <f>IF(AND(ISNUMBER('Precision '!T454),J$3="Y"),'Precision '!T454,"")</f>
        <v/>
      </c>
      <c r="U452" s="204" t="str">
        <f>IF(AND(ISNUMBER('Precision '!U454),K$3="Y"),'Precision '!U454,"")</f>
        <v/>
      </c>
      <c r="V452" s="204" t="str">
        <f>IF(AND(ISNUMBER('Precision '!V454),L$3="Y"),'Precision '!V454,"")</f>
        <v/>
      </c>
      <c r="W452" s="204" t="str">
        <f>IF(AND(ISNUMBER('Precision '!W454),M$3="Y"),'Precision '!W454,"")</f>
        <v/>
      </c>
      <c r="X452" s="204" t="str">
        <f>IF(AND(ISNUMBER('Precision '!X454),N$3="Y"),'Precision '!X454,"")</f>
        <v/>
      </c>
      <c r="Y452" s="204" t="str">
        <f>IF(AND(ISNUMBER('Precision '!Y454),O$3="Y"),'Precision '!Y454,"")</f>
        <v/>
      </c>
      <c r="Z452" s="204" t="str">
        <f>IF(AND(ISNUMBER('Precision '!Z454),P$3="Y"),'Precision '!Z454,"")</f>
        <v/>
      </c>
      <c r="AA452" s="204"/>
      <c r="AB452" s="204"/>
      <c r="AC452" s="204"/>
      <c r="AD452" s="204"/>
      <c r="AE452" s="300">
        <v>416</v>
      </c>
      <c r="AF452" s="209" t="e">
        <f>IF(OR(ISBLANK('Precision '!C454),E$2="N"),NA(),'Precision '!C454)</f>
        <v>#N/A</v>
      </c>
      <c r="AG452" s="209" t="e">
        <f>IF(OR(ISBLANK('Precision '!D454),F$2="N"),NA(),'Precision '!D454)</f>
        <v>#N/A</v>
      </c>
      <c r="AH452" s="209" t="e">
        <f>IF(OR(ISBLANK('Precision '!E454),G$2="N"),NA(),'Precision '!E454)</f>
        <v>#N/A</v>
      </c>
      <c r="AI452" s="209" t="e">
        <f>IF(OR(ISBLANK('Precision '!F454),H$2="N"),NA(),'Precision '!F454)</f>
        <v>#N/A</v>
      </c>
      <c r="AJ452" s="209" t="e">
        <f>IF(OR(ISBLANK('Precision '!G454),I$2="N"),NA(),'Precision '!G454)</f>
        <v>#N/A</v>
      </c>
      <c r="AK452" s="209" t="e">
        <f>IF(OR(ISBLANK('Precision '!H454),J$2="N"),NA(),'Precision '!H454)</f>
        <v>#N/A</v>
      </c>
      <c r="AL452" s="209" t="e">
        <f>IF(OR(ISBLANK('Precision '!I454),K$2="N"),NA(),'Precision '!I454)</f>
        <v>#N/A</v>
      </c>
      <c r="AM452" s="209" t="e">
        <f>IF(OR(ISBLANK('Precision '!J454),L$2="N"),NA(),'Precision '!J454)</f>
        <v>#N/A</v>
      </c>
      <c r="AN452" s="209" t="e">
        <f>IF(OR(ISBLANK('Precision '!K454),M$2="N"),NA(),'Precision '!K454)</f>
        <v>#N/A</v>
      </c>
      <c r="AO452" s="209" t="e">
        <f>IF(OR(ISBLANK('Precision '!L454),N$2="N"),NA(),'Precision '!L454)</f>
        <v>#N/A</v>
      </c>
      <c r="AP452" s="209" t="e">
        <f>IF(OR(ISBLANK('Precision '!M454),O$2="N"),NA(),'Precision '!M454)</f>
        <v>#N/A</v>
      </c>
      <c r="AQ452" s="209" t="e">
        <f>IF(OR(ISBLANK('Precision '!N454),P$2="N"),NA(),'Precision '!N454)</f>
        <v>#N/A</v>
      </c>
      <c r="AR452" s="209" t="e">
        <f>IF(OR(ISBLANK('Precision '!O454),E$3="N"),NA(),'Precision '!O454)</f>
        <v>#N/A</v>
      </c>
      <c r="AS452" s="209" t="e">
        <f>IF(OR(ISBLANK('Precision '!P454),F$3="N"),NA(),'Precision '!P454)</f>
        <v>#N/A</v>
      </c>
      <c r="AT452" s="209" t="e">
        <f>IF(OR(ISBLANK('Precision '!Q454),G$3="N"),NA(),'Precision '!Q454)</f>
        <v>#N/A</v>
      </c>
      <c r="AU452" s="209" t="e">
        <f>IF(OR(ISBLANK('Precision '!R454),H$3="N"),NA(),'Precision '!R454)</f>
        <v>#N/A</v>
      </c>
      <c r="AV452" s="209" t="e">
        <f>IF(OR(ISBLANK('Precision '!S454),I$3="N"),NA(),'Precision '!S454)</f>
        <v>#N/A</v>
      </c>
      <c r="AW452" s="209" t="e">
        <f>IF(OR(ISBLANK('Precision '!T454),J$3="N"),NA(),'Precision '!T454)</f>
        <v>#N/A</v>
      </c>
      <c r="AX452" s="209" t="e">
        <f>IF(OR(ISBLANK('Precision '!U454),K$3="N"),NA(),'Precision '!U454)</f>
        <v>#N/A</v>
      </c>
      <c r="AY452" s="209" t="e">
        <f>IF(OR(ISBLANK('Precision '!V454),L$3="N"),NA(),'Precision '!V454)</f>
        <v>#N/A</v>
      </c>
      <c r="AZ452" s="209" t="e">
        <f>IF(OR(ISBLANK('Precision '!W454),M$3="N"),NA(),'Precision '!W454)</f>
        <v>#N/A</v>
      </c>
      <c r="BA452" s="209" t="e">
        <f>IF(OR(ISBLANK('Precision '!X454),N$3="N"),NA(),'Precision '!X454)</f>
        <v>#N/A</v>
      </c>
      <c r="BB452" s="209" t="e">
        <f>IF(OR(ISBLANK('Precision '!Y454),O$3="N"),NA(),'Precision '!Y454)</f>
        <v>#N/A</v>
      </c>
      <c r="BC452" s="209" t="e">
        <f>IF(OR(ISBLANK('Precision '!Z454),P$3="N"),NA(),'Precision '!Z454)</f>
        <v>#N/A</v>
      </c>
      <c r="BD452" s="204"/>
      <c r="BE452" s="204"/>
      <c r="BF452" s="204"/>
      <c r="BG452" s="204"/>
      <c r="BH452" s="204"/>
    </row>
    <row r="453" spans="1:60" x14ac:dyDescent="0.2">
      <c r="A453" s="204"/>
      <c r="B453" s="204"/>
      <c r="C453" s="204" t="str">
        <f>IF(AND(ISNUMBER('Precision '!C455),E$2="Y"),'Precision '!C455,"")</f>
        <v/>
      </c>
      <c r="D453" s="204" t="str">
        <f>IF(AND(ISNUMBER('Precision '!D455),F$2="Y"),'Precision '!D455,"")</f>
        <v/>
      </c>
      <c r="E453" s="204" t="str">
        <f>IF(AND(ISNUMBER('Precision '!E455),G$2="Y"),'Precision '!E455,"")</f>
        <v/>
      </c>
      <c r="F453" s="204" t="str">
        <f>IF(AND(ISNUMBER('Precision '!F455),H$2="Y"),'Precision '!F455,"")</f>
        <v/>
      </c>
      <c r="G453" s="204" t="str">
        <f>IF(AND(ISNUMBER('Precision '!G455),I$2="Y"),'Precision '!G455,"")</f>
        <v/>
      </c>
      <c r="H453" s="204" t="str">
        <f>IF(AND(ISNUMBER('Precision '!H455),J$2="Y"),'Precision '!H455,"")</f>
        <v/>
      </c>
      <c r="I453" s="204" t="str">
        <f>IF(AND(ISNUMBER('Precision '!I455),K$2="Y"),'Precision '!I455,"")</f>
        <v/>
      </c>
      <c r="J453" s="204" t="str">
        <f>IF(AND(ISNUMBER('Precision '!J455),L$2="Y"),'Precision '!J455,"")</f>
        <v/>
      </c>
      <c r="K453" s="204" t="str">
        <f>IF(AND(ISNUMBER('Precision '!K455),M$2="Y"),'Precision '!K455,"")</f>
        <v/>
      </c>
      <c r="L453" s="204" t="str">
        <f>IF(AND(ISNUMBER('Precision '!L455),N$2="Y"),'Precision '!L455,"")</f>
        <v/>
      </c>
      <c r="M453" s="204" t="str">
        <f>IF(AND(ISNUMBER('Precision '!M455),O$2="Y"),'Precision '!M455,"")</f>
        <v/>
      </c>
      <c r="N453" s="204" t="str">
        <f>IF(AND(ISNUMBER('Precision '!N455),P$2="Y"),'Precision '!N455,"")</f>
        <v/>
      </c>
      <c r="O453" s="204" t="str">
        <f>IF(AND(ISNUMBER('Precision '!O455),E$3="Y"),'Precision '!O455,"")</f>
        <v/>
      </c>
      <c r="P453" s="204" t="str">
        <f>IF(AND(ISNUMBER('Precision '!P455),F$3="Y"),'Precision '!P455,"")</f>
        <v/>
      </c>
      <c r="Q453" s="204" t="str">
        <f>IF(AND(ISNUMBER('Precision '!Q455),G$3="Y"),'Precision '!Q455,"")</f>
        <v/>
      </c>
      <c r="R453" s="204" t="str">
        <f>IF(AND(ISNUMBER('Precision '!R455),H$3="Y"),'Precision '!R455,"")</f>
        <v/>
      </c>
      <c r="S453" s="204" t="str">
        <f>IF(AND(ISNUMBER('Precision '!S455),I$3="Y"),'Precision '!S455,"")</f>
        <v/>
      </c>
      <c r="T453" s="204" t="str">
        <f>IF(AND(ISNUMBER('Precision '!T455),J$3="Y"),'Precision '!T455,"")</f>
        <v/>
      </c>
      <c r="U453" s="204" t="str">
        <f>IF(AND(ISNUMBER('Precision '!U455),K$3="Y"),'Precision '!U455,"")</f>
        <v/>
      </c>
      <c r="V453" s="204" t="str">
        <f>IF(AND(ISNUMBER('Precision '!V455),L$3="Y"),'Precision '!V455,"")</f>
        <v/>
      </c>
      <c r="W453" s="204" t="str">
        <f>IF(AND(ISNUMBER('Precision '!W455),M$3="Y"),'Precision '!W455,"")</f>
        <v/>
      </c>
      <c r="X453" s="204" t="str">
        <f>IF(AND(ISNUMBER('Precision '!X455),N$3="Y"),'Precision '!X455,"")</f>
        <v/>
      </c>
      <c r="Y453" s="204" t="str">
        <f>IF(AND(ISNUMBER('Precision '!Y455),O$3="Y"),'Precision '!Y455,"")</f>
        <v/>
      </c>
      <c r="Z453" s="204" t="str">
        <f>IF(AND(ISNUMBER('Precision '!Z455),P$3="Y"),'Precision '!Z455,"")</f>
        <v/>
      </c>
      <c r="AA453" s="204"/>
      <c r="AB453" s="204"/>
      <c r="AC453" s="204"/>
      <c r="AD453" s="204"/>
      <c r="AE453" s="300">
        <v>417</v>
      </c>
      <c r="AF453" s="209" t="e">
        <f>IF(OR(ISBLANK('Precision '!C455),E$2="N"),NA(),'Precision '!C455)</f>
        <v>#N/A</v>
      </c>
      <c r="AG453" s="209" t="e">
        <f>IF(OR(ISBLANK('Precision '!D455),F$2="N"),NA(),'Precision '!D455)</f>
        <v>#N/A</v>
      </c>
      <c r="AH453" s="209" t="e">
        <f>IF(OR(ISBLANK('Precision '!E455),G$2="N"),NA(),'Precision '!E455)</f>
        <v>#N/A</v>
      </c>
      <c r="AI453" s="209" t="e">
        <f>IF(OR(ISBLANK('Precision '!F455),H$2="N"),NA(),'Precision '!F455)</f>
        <v>#N/A</v>
      </c>
      <c r="AJ453" s="209" t="e">
        <f>IF(OR(ISBLANK('Precision '!G455),I$2="N"),NA(),'Precision '!G455)</f>
        <v>#N/A</v>
      </c>
      <c r="AK453" s="209" t="e">
        <f>IF(OR(ISBLANK('Precision '!H455),J$2="N"),NA(),'Precision '!H455)</f>
        <v>#N/A</v>
      </c>
      <c r="AL453" s="209" t="e">
        <f>IF(OR(ISBLANK('Precision '!I455),K$2="N"),NA(),'Precision '!I455)</f>
        <v>#N/A</v>
      </c>
      <c r="AM453" s="209" t="e">
        <f>IF(OR(ISBLANK('Precision '!J455),L$2="N"),NA(),'Precision '!J455)</f>
        <v>#N/A</v>
      </c>
      <c r="AN453" s="209" t="e">
        <f>IF(OR(ISBLANK('Precision '!K455),M$2="N"),NA(),'Precision '!K455)</f>
        <v>#N/A</v>
      </c>
      <c r="AO453" s="209" t="e">
        <f>IF(OR(ISBLANK('Precision '!L455),N$2="N"),NA(),'Precision '!L455)</f>
        <v>#N/A</v>
      </c>
      <c r="AP453" s="209" t="e">
        <f>IF(OR(ISBLANK('Precision '!M455),O$2="N"),NA(),'Precision '!M455)</f>
        <v>#N/A</v>
      </c>
      <c r="AQ453" s="209" t="e">
        <f>IF(OR(ISBLANK('Precision '!N455),P$2="N"),NA(),'Precision '!N455)</f>
        <v>#N/A</v>
      </c>
      <c r="AR453" s="209" t="e">
        <f>IF(OR(ISBLANK('Precision '!O455),E$3="N"),NA(),'Precision '!O455)</f>
        <v>#N/A</v>
      </c>
      <c r="AS453" s="209" t="e">
        <f>IF(OR(ISBLANK('Precision '!P455),F$3="N"),NA(),'Precision '!P455)</f>
        <v>#N/A</v>
      </c>
      <c r="AT453" s="209" t="e">
        <f>IF(OR(ISBLANK('Precision '!Q455),G$3="N"),NA(),'Precision '!Q455)</f>
        <v>#N/A</v>
      </c>
      <c r="AU453" s="209" t="e">
        <f>IF(OR(ISBLANK('Precision '!R455),H$3="N"),NA(),'Precision '!R455)</f>
        <v>#N/A</v>
      </c>
      <c r="AV453" s="209" t="e">
        <f>IF(OR(ISBLANK('Precision '!S455),I$3="N"),NA(),'Precision '!S455)</f>
        <v>#N/A</v>
      </c>
      <c r="AW453" s="209" t="e">
        <f>IF(OR(ISBLANK('Precision '!T455),J$3="N"),NA(),'Precision '!T455)</f>
        <v>#N/A</v>
      </c>
      <c r="AX453" s="209" t="e">
        <f>IF(OR(ISBLANK('Precision '!U455),K$3="N"),NA(),'Precision '!U455)</f>
        <v>#N/A</v>
      </c>
      <c r="AY453" s="209" t="e">
        <f>IF(OR(ISBLANK('Precision '!V455),L$3="N"),NA(),'Precision '!V455)</f>
        <v>#N/A</v>
      </c>
      <c r="AZ453" s="209" t="e">
        <f>IF(OR(ISBLANK('Precision '!W455),M$3="N"),NA(),'Precision '!W455)</f>
        <v>#N/A</v>
      </c>
      <c r="BA453" s="209" t="e">
        <f>IF(OR(ISBLANK('Precision '!X455),N$3="N"),NA(),'Precision '!X455)</f>
        <v>#N/A</v>
      </c>
      <c r="BB453" s="209" t="e">
        <f>IF(OR(ISBLANK('Precision '!Y455),O$3="N"),NA(),'Precision '!Y455)</f>
        <v>#N/A</v>
      </c>
      <c r="BC453" s="209" t="e">
        <f>IF(OR(ISBLANK('Precision '!Z455),P$3="N"),NA(),'Precision '!Z455)</f>
        <v>#N/A</v>
      </c>
      <c r="BD453" s="204"/>
      <c r="BE453" s="204"/>
      <c r="BF453" s="204"/>
      <c r="BG453" s="204"/>
      <c r="BH453" s="204"/>
    </row>
    <row r="454" spans="1:60" x14ac:dyDescent="0.2">
      <c r="A454" s="204"/>
      <c r="B454" s="204"/>
      <c r="C454" s="204" t="str">
        <f>IF(AND(ISNUMBER('Precision '!C456),E$2="Y"),'Precision '!C456,"")</f>
        <v/>
      </c>
      <c r="D454" s="204" t="str">
        <f>IF(AND(ISNUMBER('Precision '!D456),F$2="Y"),'Precision '!D456,"")</f>
        <v/>
      </c>
      <c r="E454" s="204" t="str">
        <f>IF(AND(ISNUMBER('Precision '!E456),G$2="Y"),'Precision '!E456,"")</f>
        <v/>
      </c>
      <c r="F454" s="204" t="str">
        <f>IF(AND(ISNUMBER('Precision '!F456),H$2="Y"),'Precision '!F456,"")</f>
        <v/>
      </c>
      <c r="G454" s="204" t="str">
        <f>IF(AND(ISNUMBER('Precision '!G456),I$2="Y"),'Precision '!G456,"")</f>
        <v/>
      </c>
      <c r="H454" s="204" t="str">
        <f>IF(AND(ISNUMBER('Precision '!H456),J$2="Y"),'Precision '!H456,"")</f>
        <v/>
      </c>
      <c r="I454" s="204" t="str">
        <f>IF(AND(ISNUMBER('Precision '!I456),K$2="Y"),'Precision '!I456,"")</f>
        <v/>
      </c>
      <c r="J454" s="204" t="str">
        <f>IF(AND(ISNUMBER('Precision '!J456),L$2="Y"),'Precision '!J456,"")</f>
        <v/>
      </c>
      <c r="K454" s="204" t="str">
        <f>IF(AND(ISNUMBER('Precision '!K456),M$2="Y"),'Precision '!K456,"")</f>
        <v/>
      </c>
      <c r="L454" s="204" t="str">
        <f>IF(AND(ISNUMBER('Precision '!L456),N$2="Y"),'Precision '!L456,"")</f>
        <v/>
      </c>
      <c r="M454" s="204" t="str">
        <f>IF(AND(ISNUMBER('Precision '!M456),O$2="Y"),'Precision '!M456,"")</f>
        <v/>
      </c>
      <c r="N454" s="204" t="str">
        <f>IF(AND(ISNUMBER('Precision '!N456),P$2="Y"),'Precision '!N456,"")</f>
        <v/>
      </c>
      <c r="O454" s="204" t="str">
        <f>IF(AND(ISNUMBER('Precision '!O456),E$3="Y"),'Precision '!O456,"")</f>
        <v/>
      </c>
      <c r="P454" s="204" t="str">
        <f>IF(AND(ISNUMBER('Precision '!P456),F$3="Y"),'Precision '!P456,"")</f>
        <v/>
      </c>
      <c r="Q454" s="204" t="str">
        <f>IF(AND(ISNUMBER('Precision '!Q456),G$3="Y"),'Precision '!Q456,"")</f>
        <v/>
      </c>
      <c r="R454" s="204" t="str">
        <f>IF(AND(ISNUMBER('Precision '!R456),H$3="Y"),'Precision '!R456,"")</f>
        <v/>
      </c>
      <c r="S454" s="204" t="str">
        <f>IF(AND(ISNUMBER('Precision '!S456),I$3="Y"),'Precision '!S456,"")</f>
        <v/>
      </c>
      <c r="T454" s="204" t="str">
        <f>IF(AND(ISNUMBER('Precision '!T456),J$3="Y"),'Precision '!T456,"")</f>
        <v/>
      </c>
      <c r="U454" s="204" t="str">
        <f>IF(AND(ISNUMBER('Precision '!U456),K$3="Y"),'Precision '!U456,"")</f>
        <v/>
      </c>
      <c r="V454" s="204" t="str">
        <f>IF(AND(ISNUMBER('Precision '!V456),L$3="Y"),'Precision '!V456,"")</f>
        <v/>
      </c>
      <c r="W454" s="204" t="str">
        <f>IF(AND(ISNUMBER('Precision '!W456),M$3="Y"),'Precision '!W456,"")</f>
        <v/>
      </c>
      <c r="X454" s="204" t="str">
        <f>IF(AND(ISNUMBER('Precision '!X456),N$3="Y"),'Precision '!X456,"")</f>
        <v/>
      </c>
      <c r="Y454" s="204" t="str">
        <f>IF(AND(ISNUMBER('Precision '!Y456),O$3="Y"),'Precision '!Y456,"")</f>
        <v/>
      </c>
      <c r="Z454" s="204" t="str">
        <f>IF(AND(ISNUMBER('Precision '!Z456),P$3="Y"),'Precision '!Z456,"")</f>
        <v/>
      </c>
      <c r="AA454" s="204"/>
      <c r="AB454" s="204"/>
      <c r="AC454" s="204"/>
      <c r="AD454" s="204"/>
      <c r="AE454" s="300">
        <v>418</v>
      </c>
      <c r="AF454" s="209" t="e">
        <f>IF(OR(ISBLANK('Precision '!C456),E$2="N"),NA(),'Precision '!C456)</f>
        <v>#N/A</v>
      </c>
      <c r="AG454" s="209" t="e">
        <f>IF(OR(ISBLANK('Precision '!D456),F$2="N"),NA(),'Precision '!D456)</f>
        <v>#N/A</v>
      </c>
      <c r="AH454" s="209" t="e">
        <f>IF(OR(ISBLANK('Precision '!E456),G$2="N"),NA(),'Precision '!E456)</f>
        <v>#N/A</v>
      </c>
      <c r="AI454" s="209" t="e">
        <f>IF(OR(ISBLANK('Precision '!F456),H$2="N"),NA(),'Precision '!F456)</f>
        <v>#N/A</v>
      </c>
      <c r="AJ454" s="209" t="e">
        <f>IF(OR(ISBLANK('Precision '!G456),I$2="N"),NA(),'Precision '!G456)</f>
        <v>#N/A</v>
      </c>
      <c r="AK454" s="209" t="e">
        <f>IF(OR(ISBLANK('Precision '!H456),J$2="N"),NA(),'Precision '!H456)</f>
        <v>#N/A</v>
      </c>
      <c r="AL454" s="209" t="e">
        <f>IF(OR(ISBLANK('Precision '!I456),K$2="N"),NA(),'Precision '!I456)</f>
        <v>#N/A</v>
      </c>
      <c r="AM454" s="209" t="e">
        <f>IF(OR(ISBLANK('Precision '!J456),L$2="N"),NA(),'Precision '!J456)</f>
        <v>#N/A</v>
      </c>
      <c r="AN454" s="209" t="e">
        <f>IF(OR(ISBLANK('Precision '!K456),M$2="N"),NA(),'Precision '!K456)</f>
        <v>#N/A</v>
      </c>
      <c r="AO454" s="209" t="e">
        <f>IF(OR(ISBLANK('Precision '!L456),N$2="N"),NA(),'Precision '!L456)</f>
        <v>#N/A</v>
      </c>
      <c r="AP454" s="209" t="e">
        <f>IF(OR(ISBLANK('Precision '!M456),O$2="N"),NA(),'Precision '!M456)</f>
        <v>#N/A</v>
      </c>
      <c r="AQ454" s="209" t="e">
        <f>IF(OR(ISBLANK('Precision '!N456),P$2="N"),NA(),'Precision '!N456)</f>
        <v>#N/A</v>
      </c>
      <c r="AR454" s="209" t="e">
        <f>IF(OR(ISBLANK('Precision '!O456),E$3="N"),NA(),'Precision '!O456)</f>
        <v>#N/A</v>
      </c>
      <c r="AS454" s="209" t="e">
        <f>IF(OR(ISBLANK('Precision '!P456),F$3="N"),NA(),'Precision '!P456)</f>
        <v>#N/A</v>
      </c>
      <c r="AT454" s="209" t="e">
        <f>IF(OR(ISBLANK('Precision '!Q456),G$3="N"),NA(),'Precision '!Q456)</f>
        <v>#N/A</v>
      </c>
      <c r="AU454" s="209" t="e">
        <f>IF(OR(ISBLANK('Precision '!R456),H$3="N"),NA(),'Precision '!R456)</f>
        <v>#N/A</v>
      </c>
      <c r="AV454" s="209" t="e">
        <f>IF(OR(ISBLANK('Precision '!S456),I$3="N"),NA(),'Precision '!S456)</f>
        <v>#N/A</v>
      </c>
      <c r="AW454" s="209" t="e">
        <f>IF(OR(ISBLANK('Precision '!T456),J$3="N"),NA(),'Precision '!T456)</f>
        <v>#N/A</v>
      </c>
      <c r="AX454" s="209" t="e">
        <f>IF(OR(ISBLANK('Precision '!U456),K$3="N"),NA(),'Precision '!U456)</f>
        <v>#N/A</v>
      </c>
      <c r="AY454" s="209" t="e">
        <f>IF(OR(ISBLANK('Precision '!V456),L$3="N"),NA(),'Precision '!V456)</f>
        <v>#N/A</v>
      </c>
      <c r="AZ454" s="209" t="e">
        <f>IF(OR(ISBLANK('Precision '!W456),M$3="N"),NA(),'Precision '!W456)</f>
        <v>#N/A</v>
      </c>
      <c r="BA454" s="209" t="e">
        <f>IF(OR(ISBLANK('Precision '!X456),N$3="N"),NA(),'Precision '!X456)</f>
        <v>#N/A</v>
      </c>
      <c r="BB454" s="209" t="e">
        <f>IF(OR(ISBLANK('Precision '!Y456),O$3="N"),NA(),'Precision '!Y456)</f>
        <v>#N/A</v>
      </c>
      <c r="BC454" s="209" t="e">
        <f>IF(OR(ISBLANK('Precision '!Z456),P$3="N"),NA(),'Precision '!Z456)</f>
        <v>#N/A</v>
      </c>
      <c r="BD454" s="204"/>
      <c r="BE454" s="204"/>
      <c r="BF454" s="204"/>
      <c r="BG454" s="204"/>
      <c r="BH454" s="204"/>
    </row>
    <row r="455" spans="1:60" x14ac:dyDescent="0.2">
      <c r="A455" s="204"/>
      <c r="B455" s="204"/>
      <c r="C455" s="204" t="str">
        <f>IF(AND(ISNUMBER('Precision '!C457),E$2="Y"),'Precision '!C457,"")</f>
        <v/>
      </c>
      <c r="D455" s="204" t="str">
        <f>IF(AND(ISNUMBER('Precision '!D457),F$2="Y"),'Precision '!D457,"")</f>
        <v/>
      </c>
      <c r="E455" s="204" t="str">
        <f>IF(AND(ISNUMBER('Precision '!E457),G$2="Y"),'Precision '!E457,"")</f>
        <v/>
      </c>
      <c r="F455" s="204" t="str">
        <f>IF(AND(ISNUMBER('Precision '!F457),H$2="Y"),'Precision '!F457,"")</f>
        <v/>
      </c>
      <c r="G455" s="204" t="str">
        <f>IF(AND(ISNUMBER('Precision '!G457),I$2="Y"),'Precision '!G457,"")</f>
        <v/>
      </c>
      <c r="H455" s="204" t="str">
        <f>IF(AND(ISNUMBER('Precision '!H457),J$2="Y"),'Precision '!H457,"")</f>
        <v/>
      </c>
      <c r="I455" s="204" t="str">
        <f>IF(AND(ISNUMBER('Precision '!I457),K$2="Y"),'Precision '!I457,"")</f>
        <v/>
      </c>
      <c r="J455" s="204" t="str">
        <f>IF(AND(ISNUMBER('Precision '!J457),L$2="Y"),'Precision '!J457,"")</f>
        <v/>
      </c>
      <c r="K455" s="204" t="str">
        <f>IF(AND(ISNUMBER('Precision '!K457),M$2="Y"),'Precision '!K457,"")</f>
        <v/>
      </c>
      <c r="L455" s="204" t="str">
        <f>IF(AND(ISNUMBER('Precision '!L457),N$2="Y"),'Precision '!L457,"")</f>
        <v/>
      </c>
      <c r="M455" s="204" t="str">
        <f>IF(AND(ISNUMBER('Precision '!M457),O$2="Y"),'Precision '!M457,"")</f>
        <v/>
      </c>
      <c r="N455" s="204" t="str">
        <f>IF(AND(ISNUMBER('Precision '!N457),P$2="Y"),'Precision '!N457,"")</f>
        <v/>
      </c>
      <c r="O455" s="204" t="str">
        <f>IF(AND(ISNUMBER('Precision '!O457),E$3="Y"),'Precision '!O457,"")</f>
        <v/>
      </c>
      <c r="P455" s="204" t="str">
        <f>IF(AND(ISNUMBER('Precision '!P457),F$3="Y"),'Precision '!P457,"")</f>
        <v/>
      </c>
      <c r="Q455" s="204" t="str">
        <f>IF(AND(ISNUMBER('Precision '!Q457),G$3="Y"),'Precision '!Q457,"")</f>
        <v/>
      </c>
      <c r="R455" s="204" t="str">
        <f>IF(AND(ISNUMBER('Precision '!R457),H$3="Y"),'Precision '!R457,"")</f>
        <v/>
      </c>
      <c r="S455" s="204" t="str">
        <f>IF(AND(ISNUMBER('Precision '!S457),I$3="Y"),'Precision '!S457,"")</f>
        <v/>
      </c>
      <c r="T455" s="204" t="str">
        <f>IF(AND(ISNUMBER('Precision '!T457),J$3="Y"),'Precision '!T457,"")</f>
        <v/>
      </c>
      <c r="U455" s="204" t="str">
        <f>IF(AND(ISNUMBER('Precision '!U457),K$3="Y"),'Precision '!U457,"")</f>
        <v/>
      </c>
      <c r="V455" s="204" t="str">
        <f>IF(AND(ISNUMBER('Precision '!V457),L$3="Y"),'Precision '!V457,"")</f>
        <v/>
      </c>
      <c r="W455" s="204" t="str">
        <f>IF(AND(ISNUMBER('Precision '!W457),M$3="Y"),'Precision '!W457,"")</f>
        <v/>
      </c>
      <c r="X455" s="204" t="str">
        <f>IF(AND(ISNUMBER('Precision '!X457),N$3="Y"),'Precision '!X457,"")</f>
        <v/>
      </c>
      <c r="Y455" s="204" t="str">
        <f>IF(AND(ISNUMBER('Precision '!Y457),O$3="Y"),'Precision '!Y457,"")</f>
        <v/>
      </c>
      <c r="Z455" s="204" t="str">
        <f>IF(AND(ISNUMBER('Precision '!Z457),P$3="Y"),'Precision '!Z457,"")</f>
        <v/>
      </c>
      <c r="AA455" s="204"/>
      <c r="AB455" s="204"/>
      <c r="AC455" s="204"/>
      <c r="AD455" s="204"/>
      <c r="AE455" s="300">
        <v>419</v>
      </c>
      <c r="AF455" s="209" t="e">
        <f>IF(OR(ISBLANK('Precision '!C457),E$2="N"),NA(),'Precision '!C457)</f>
        <v>#N/A</v>
      </c>
      <c r="AG455" s="209" t="e">
        <f>IF(OR(ISBLANK('Precision '!D457),F$2="N"),NA(),'Precision '!D457)</f>
        <v>#N/A</v>
      </c>
      <c r="AH455" s="209" t="e">
        <f>IF(OR(ISBLANK('Precision '!E457),G$2="N"),NA(),'Precision '!E457)</f>
        <v>#N/A</v>
      </c>
      <c r="AI455" s="209" t="e">
        <f>IF(OR(ISBLANK('Precision '!F457),H$2="N"),NA(),'Precision '!F457)</f>
        <v>#N/A</v>
      </c>
      <c r="AJ455" s="209" t="e">
        <f>IF(OR(ISBLANK('Precision '!G457),I$2="N"),NA(),'Precision '!G457)</f>
        <v>#N/A</v>
      </c>
      <c r="AK455" s="209" t="e">
        <f>IF(OR(ISBLANK('Precision '!H457),J$2="N"),NA(),'Precision '!H457)</f>
        <v>#N/A</v>
      </c>
      <c r="AL455" s="209" t="e">
        <f>IF(OR(ISBLANK('Precision '!I457),K$2="N"),NA(),'Precision '!I457)</f>
        <v>#N/A</v>
      </c>
      <c r="AM455" s="209" t="e">
        <f>IF(OR(ISBLANK('Precision '!J457),L$2="N"),NA(),'Precision '!J457)</f>
        <v>#N/A</v>
      </c>
      <c r="AN455" s="209" t="e">
        <f>IF(OR(ISBLANK('Precision '!K457),M$2="N"),NA(),'Precision '!K457)</f>
        <v>#N/A</v>
      </c>
      <c r="AO455" s="209" t="e">
        <f>IF(OR(ISBLANK('Precision '!L457),N$2="N"),NA(),'Precision '!L457)</f>
        <v>#N/A</v>
      </c>
      <c r="AP455" s="209" t="e">
        <f>IF(OR(ISBLANK('Precision '!M457),O$2="N"),NA(),'Precision '!M457)</f>
        <v>#N/A</v>
      </c>
      <c r="AQ455" s="209" t="e">
        <f>IF(OR(ISBLANK('Precision '!N457),P$2="N"),NA(),'Precision '!N457)</f>
        <v>#N/A</v>
      </c>
      <c r="AR455" s="209" t="e">
        <f>IF(OR(ISBLANK('Precision '!O457),E$3="N"),NA(),'Precision '!O457)</f>
        <v>#N/A</v>
      </c>
      <c r="AS455" s="209" t="e">
        <f>IF(OR(ISBLANK('Precision '!P457),F$3="N"),NA(),'Precision '!P457)</f>
        <v>#N/A</v>
      </c>
      <c r="AT455" s="209" t="e">
        <f>IF(OR(ISBLANK('Precision '!Q457),G$3="N"),NA(),'Precision '!Q457)</f>
        <v>#N/A</v>
      </c>
      <c r="AU455" s="209" t="e">
        <f>IF(OR(ISBLANK('Precision '!R457),H$3="N"),NA(),'Precision '!R457)</f>
        <v>#N/A</v>
      </c>
      <c r="AV455" s="209" t="e">
        <f>IF(OR(ISBLANK('Precision '!S457),I$3="N"),NA(),'Precision '!S457)</f>
        <v>#N/A</v>
      </c>
      <c r="AW455" s="209" t="e">
        <f>IF(OR(ISBLANK('Precision '!T457),J$3="N"),NA(),'Precision '!T457)</f>
        <v>#N/A</v>
      </c>
      <c r="AX455" s="209" t="e">
        <f>IF(OR(ISBLANK('Precision '!U457),K$3="N"),NA(),'Precision '!U457)</f>
        <v>#N/A</v>
      </c>
      <c r="AY455" s="209" t="e">
        <f>IF(OR(ISBLANK('Precision '!V457),L$3="N"),NA(),'Precision '!V457)</f>
        <v>#N/A</v>
      </c>
      <c r="AZ455" s="209" t="e">
        <f>IF(OR(ISBLANK('Precision '!W457),M$3="N"),NA(),'Precision '!W457)</f>
        <v>#N/A</v>
      </c>
      <c r="BA455" s="209" t="e">
        <f>IF(OR(ISBLANK('Precision '!X457),N$3="N"),NA(),'Precision '!X457)</f>
        <v>#N/A</v>
      </c>
      <c r="BB455" s="209" t="e">
        <f>IF(OR(ISBLANK('Precision '!Y457),O$3="N"),NA(),'Precision '!Y457)</f>
        <v>#N/A</v>
      </c>
      <c r="BC455" s="209" t="e">
        <f>IF(OR(ISBLANK('Precision '!Z457),P$3="N"),NA(),'Precision '!Z457)</f>
        <v>#N/A</v>
      </c>
      <c r="BD455" s="204"/>
      <c r="BE455" s="204"/>
      <c r="BF455" s="204"/>
      <c r="BG455" s="204"/>
      <c r="BH455" s="204"/>
    </row>
    <row r="456" spans="1:60" x14ac:dyDescent="0.2">
      <c r="A456" s="204"/>
      <c r="B456" s="204"/>
      <c r="C456" s="204" t="str">
        <f>IF(AND(ISNUMBER('Precision '!C458),E$2="Y"),'Precision '!C458,"")</f>
        <v/>
      </c>
      <c r="D456" s="204" t="str">
        <f>IF(AND(ISNUMBER('Precision '!D458),F$2="Y"),'Precision '!D458,"")</f>
        <v/>
      </c>
      <c r="E456" s="204" t="str">
        <f>IF(AND(ISNUMBER('Precision '!E458),G$2="Y"),'Precision '!E458,"")</f>
        <v/>
      </c>
      <c r="F456" s="204" t="str">
        <f>IF(AND(ISNUMBER('Precision '!F458),H$2="Y"),'Precision '!F458,"")</f>
        <v/>
      </c>
      <c r="G456" s="204" t="str">
        <f>IF(AND(ISNUMBER('Precision '!G458),I$2="Y"),'Precision '!G458,"")</f>
        <v/>
      </c>
      <c r="H456" s="204" t="str">
        <f>IF(AND(ISNUMBER('Precision '!H458),J$2="Y"),'Precision '!H458,"")</f>
        <v/>
      </c>
      <c r="I456" s="204" t="str">
        <f>IF(AND(ISNUMBER('Precision '!I458),K$2="Y"),'Precision '!I458,"")</f>
        <v/>
      </c>
      <c r="J456" s="204" t="str">
        <f>IF(AND(ISNUMBER('Precision '!J458),L$2="Y"),'Precision '!J458,"")</f>
        <v/>
      </c>
      <c r="K456" s="204" t="str">
        <f>IF(AND(ISNUMBER('Precision '!K458),M$2="Y"),'Precision '!K458,"")</f>
        <v/>
      </c>
      <c r="L456" s="204" t="str">
        <f>IF(AND(ISNUMBER('Precision '!L458),N$2="Y"),'Precision '!L458,"")</f>
        <v/>
      </c>
      <c r="M456" s="204" t="str">
        <f>IF(AND(ISNUMBER('Precision '!M458),O$2="Y"),'Precision '!M458,"")</f>
        <v/>
      </c>
      <c r="N456" s="204" t="str">
        <f>IF(AND(ISNUMBER('Precision '!N458),P$2="Y"),'Precision '!N458,"")</f>
        <v/>
      </c>
      <c r="O456" s="204" t="str">
        <f>IF(AND(ISNUMBER('Precision '!O458),E$3="Y"),'Precision '!O458,"")</f>
        <v/>
      </c>
      <c r="P456" s="204" t="str">
        <f>IF(AND(ISNUMBER('Precision '!P458),F$3="Y"),'Precision '!P458,"")</f>
        <v/>
      </c>
      <c r="Q456" s="204" t="str">
        <f>IF(AND(ISNUMBER('Precision '!Q458),G$3="Y"),'Precision '!Q458,"")</f>
        <v/>
      </c>
      <c r="R456" s="204" t="str">
        <f>IF(AND(ISNUMBER('Precision '!R458),H$3="Y"),'Precision '!R458,"")</f>
        <v/>
      </c>
      <c r="S456" s="204" t="str">
        <f>IF(AND(ISNUMBER('Precision '!S458),I$3="Y"),'Precision '!S458,"")</f>
        <v/>
      </c>
      <c r="T456" s="204" t="str">
        <f>IF(AND(ISNUMBER('Precision '!T458),J$3="Y"),'Precision '!T458,"")</f>
        <v/>
      </c>
      <c r="U456" s="204" t="str">
        <f>IF(AND(ISNUMBER('Precision '!U458),K$3="Y"),'Precision '!U458,"")</f>
        <v/>
      </c>
      <c r="V456" s="204" t="str">
        <f>IF(AND(ISNUMBER('Precision '!V458),L$3="Y"),'Precision '!V458,"")</f>
        <v/>
      </c>
      <c r="W456" s="204" t="str">
        <f>IF(AND(ISNUMBER('Precision '!W458),M$3="Y"),'Precision '!W458,"")</f>
        <v/>
      </c>
      <c r="X456" s="204" t="str">
        <f>IF(AND(ISNUMBER('Precision '!X458),N$3="Y"),'Precision '!X458,"")</f>
        <v/>
      </c>
      <c r="Y456" s="204" t="str">
        <f>IF(AND(ISNUMBER('Precision '!Y458),O$3="Y"),'Precision '!Y458,"")</f>
        <v/>
      </c>
      <c r="Z456" s="204" t="str">
        <f>IF(AND(ISNUMBER('Precision '!Z458),P$3="Y"),'Precision '!Z458,"")</f>
        <v/>
      </c>
      <c r="AA456" s="204"/>
      <c r="AB456" s="204"/>
      <c r="AC456" s="204"/>
      <c r="AD456" s="204"/>
      <c r="AE456" s="300">
        <v>420</v>
      </c>
      <c r="AF456" s="209" t="e">
        <f>IF(OR(ISBLANK('Precision '!C458),E$2="N"),NA(),'Precision '!C458)</f>
        <v>#N/A</v>
      </c>
      <c r="AG456" s="209" t="e">
        <f>IF(OR(ISBLANK('Precision '!D458),F$2="N"),NA(),'Precision '!D458)</f>
        <v>#N/A</v>
      </c>
      <c r="AH456" s="209" t="e">
        <f>IF(OR(ISBLANK('Precision '!E458),G$2="N"),NA(),'Precision '!E458)</f>
        <v>#N/A</v>
      </c>
      <c r="AI456" s="209" t="e">
        <f>IF(OR(ISBLANK('Precision '!F458),H$2="N"),NA(),'Precision '!F458)</f>
        <v>#N/A</v>
      </c>
      <c r="AJ456" s="209" t="e">
        <f>IF(OR(ISBLANK('Precision '!G458),I$2="N"),NA(),'Precision '!G458)</f>
        <v>#N/A</v>
      </c>
      <c r="AK456" s="209" t="e">
        <f>IF(OR(ISBLANK('Precision '!H458),J$2="N"),NA(),'Precision '!H458)</f>
        <v>#N/A</v>
      </c>
      <c r="AL456" s="209" t="e">
        <f>IF(OR(ISBLANK('Precision '!I458),K$2="N"),NA(),'Precision '!I458)</f>
        <v>#N/A</v>
      </c>
      <c r="AM456" s="209" t="e">
        <f>IF(OR(ISBLANK('Precision '!J458),L$2="N"),NA(),'Precision '!J458)</f>
        <v>#N/A</v>
      </c>
      <c r="AN456" s="209" t="e">
        <f>IF(OR(ISBLANK('Precision '!K458),M$2="N"),NA(),'Precision '!K458)</f>
        <v>#N/A</v>
      </c>
      <c r="AO456" s="209" t="e">
        <f>IF(OR(ISBLANK('Precision '!L458),N$2="N"),NA(),'Precision '!L458)</f>
        <v>#N/A</v>
      </c>
      <c r="AP456" s="209" t="e">
        <f>IF(OR(ISBLANK('Precision '!M458),O$2="N"),NA(),'Precision '!M458)</f>
        <v>#N/A</v>
      </c>
      <c r="AQ456" s="209" t="e">
        <f>IF(OR(ISBLANK('Precision '!N458),P$2="N"),NA(),'Precision '!N458)</f>
        <v>#N/A</v>
      </c>
      <c r="AR456" s="209" t="e">
        <f>IF(OR(ISBLANK('Precision '!O458),E$3="N"),NA(),'Precision '!O458)</f>
        <v>#N/A</v>
      </c>
      <c r="AS456" s="209" t="e">
        <f>IF(OR(ISBLANK('Precision '!P458),F$3="N"),NA(),'Precision '!P458)</f>
        <v>#N/A</v>
      </c>
      <c r="AT456" s="209" t="e">
        <f>IF(OR(ISBLANK('Precision '!Q458),G$3="N"),NA(),'Precision '!Q458)</f>
        <v>#N/A</v>
      </c>
      <c r="AU456" s="209" t="e">
        <f>IF(OR(ISBLANK('Precision '!R458),H$3="N"),NA(),'Precision '!R458)</f>
        <v>#N/A</v>
      </c>
      <c r="AV456" s="209" t="e">
        <f>IF(OR(ISBLANK('Precision '!S458),I$3="N"),NA(),'Precision '!S458)</f>
        <v>#N/A</v>
      </c>
      <c r="AW456" s="209" t="e">
        <f>IF(OR(ISBLANK('Precision '!T458),J$3="N"),NA(),'Precision '!T458)</f>
        <v>#N/A</v>
      </c>
      <c r="AX456" s="209" t="e">
        <f>IF(OR(ISBLANK('Precision '!U458),K$3="N"),NA(),'Precision '!U458)</f>
        <v>#N/A</v>
      </c>
      <c r="AY456" s="209" t="e">
        <f>IF(OR(ISBLANK('Precision '!V458),L$3="N"),NA(),'Precision '!V458)</f>
        <v>#N/A</v>
      </c>
      <c r="AZ456" s="209" t="e">
        <f>IF(OR(ISBLANK('Precision '!W458),M$3="N"),NA(),'Precision '!W458)</f>
        <v>#N/A</v>
      </c>
      <c r="BA456" s="209" t="e">
        <f>IF(OR(ISBLANK('Precision '!X458),N$3="N"),NA(),'Precision '!X458)</f>
        <v>#N/A</v>
      </c>
      <c r="BB456" s="209" t="e">
        <f>IF(OR(ISBLANK('Precision '!Y458),O$3="N"),NA(),'Precision '!Y458)</f>
        <v>#N/A</v>
      </c>
      <c r="BC456" s="209" t="e">
        <f>IF(OR(ISBLANK('Precision '!Z458),P$3="N"),NA(),'Precision '!Z458)</f>
        <v>#N/A</v>
      </c>
      <c r="BD456" s="204"/>
      <c r="BE456" s="204"/>
      <c r="BF456" s="204"/>
      <c r="BG456" s="204"/>
      <c r="BH456" s="204"/>
    </row>
    <row r="457" spans="1:60" x14ac:dyDescent="0.2">
      <c r="A457" s="204"/>
      <c r="B457" s="204"/>
      <c r="C457" s="204" t="str">
        <f>IF(AND(ISNUMBER('Precision '!C459),E$2="Y"),'Precision '!C459,"")</f>
        <v/>
      </c>
      <c r="D457" s="204" t="str">
        <f>IF(AND(ISNUMBER('Precision '!D459),F$2="Y"),'Precision '!D459,"")</f>
        <v/>
      </c>
      <c r="E457" s="204" t="str">
        <f>IF(AND(ISNUMBER('Precision '!E459),G$2="Y"),'Precision '!E459,"")</f>
        <v/>
      </c>
      <c r="F457" s="204" t="str">
        <f>IF(AND(ISNUMBER('Precision '!F459),H$2="Y"),'Precision '!F459,"")</f>
        <v/>
      </c>
      <c r="G457" s="204" t="str">
        <f>IF(AND(ISNUMBER('Precision '!G459),I$2="Y"),'Precision '!G459,"")</f>
        <v/>
      </c>
      <c r="H457" s="204" t="str">
        <f>IF(AND(ISNUMBER('Precision '!H459),J$2="Y"),'Precision '!H459,"")</f>
        <v/>
      </c>
      <c r="I457" s="204" t="str">
        <f>IF(AND(ISNUMBER('Precision '!I459),K$2="Y"),'Precision '!I459,"")</f>
        <v/>
      </c>
      <c r="J457" s="204" t="str">
        <f>IF(AND(ISNUMBER('Precision '!J459),L$2="Y"),'Precision '!J459,"")</f>
        <v/>
      </c>
      <c r="K457" s="204" t="str">
        <f>IF(AND(ISNUMBER('Precision '!K459),M$2="Y"),'Precision '!K459,"")</f>
        <v/>
      </c>
      <c r="L457" s="204" t="str">
        <f>IF(AND(ISNUMBER('Precision '!L459),N$2="Y"),'Precision '!L459,"")</f>
        <v/>
      </c>
      <c r="M457" s="204" t="str">
        <f>IF(AND(ISNUMBER('Precision '!M459),O$2="Y"),'Precision '!M459,"")</f>
        <v/>
      </c>
      <c r="N457" s="204" t="str">
        <f>IF(AND(ISNUMBER('Precision '!N459),P$2="Y"),'Precision '!N459,"")</f>
        <v/>
      </c>
      <c r="O457" s="204" t="str">
        <f>IF(AND(ISNUMBER('Precision '!O459),E$3="Y"),'Precision '!O459,"")</f>
        <v/>
      </c>
      <c r="P457" s="204" t="str">
        <f>IF(AND(ISNUMBER('Precision '!P459),F$3="Y"),'Precision '!P459,"")</f>
        <v/>
      </c>
      <c r="Q457" s="204" t="str">
        <f>IF(AND(ISNUMBER('Precision '!Q459),G$3="Y"),'Precision '!Q459,"")</f>
        <v/>
      </c>
      <c r="R457" s="204" t="str">
        <f>IF(AND(ISNUMBER('Precision '!R459),H$3="Y"),'Precision '!R459,"")</f>
        <v/>
      </c>
      <c r="S457" s="204" t="str">
        <f>IF(AND(ISNUMBER('Precision '!S459),I$3="Y"),'Precision '!S459,"")</f>
        <v/>
      </c>
      <c r="T457" s="204" t="str">
        <f>IF(AND(ISNUMBER('Precision '!T459),J$3="Y"),'Precision '!T459,"")</f>
        <v/>
      </c>
      <c r="U457" s="204" t="str">
        <f>IF(AND(ISNUMBER('Precision '!U459),K$3="Y"),'Precision '!U459,"")</f>
        <v/>
      </c>
      <c r="V457" s="204" t="str">
        <f>IF(AND(ISNUMBER('Precision '!V459),L$3="Y"),'Precision '!V459,"")</f>
        <v/>
      </c>
      <c r="W457" s="204" t="str">
        <f>IF(AND(ISNUMBER('Precision '!W459),M$3="Y"),'Precision '!W459,"")</f>
        <v/>
      </c>
      <c r="X457" s="204" t="str">
        <f>IF(AND(ISNUMBER('Precision '!X459),N$3="Y"),'Precision '!X459,"")</f>
        <v/>
      </c>
      <c r="Y457" s="204" t="str">
        <f>IF(AND(ISNUMBER('Precision '!Y459),O$3="Y"),'Precision '!Y459,"")</f>
        <v/>
      </c>
      <c r="Z457" s="204" t="str">
        <f>IF(AND(ISNUMBER('Precision '!Z459),P$3="Y"),'Precision '!Z459,"")</f>
        <v/>
      </c>
      <c r="AA457" s="204"/>
      <c r="AB457" s="204"/>
      <c r="AC457" s="204"/>
      <c r="AD457" s="204"/>
      <c r="AE457" s="300">
        <v>421</v>
      </c>
      <c r="AF457" s="209" t="e">
        <f>IF(OR(ISBLANK('Precision '!C459),E$2="N"),NA(),'Precision '!C459)</f>
        <v>#N/A</v>
      </c>
      <c r="AG457" s="209" t="e">
        <f>IF(OR(ISBLANK('Precision '!D459),F$2="N"),NA(),'Precision '!D459)</f>
        <v>#N/A</v>
      </c>
      <c r="AH457" s="209" t="e">
        <f>IF(OR(ISBLANK('Precision '!E459),G$2="N"),NA(),'Precision '!E459)</f>
        <v>#N/A</v>
      </c>
      <c r="AI457" s="209" t="e">
        <f>IF(OR(ISBLANK('Precision '!F459),H$2="N"),NA(),'Precision '!F459)</f>
        <v>#N/A</v>
      </c>
      <c r="AJ457" s="209" t="e">
        <f>IF(OR(ISBLANK('Precision '!G459),I$2="N"),NA(),'Precision '!G459)</f>
        <v>#N/A</v>
      </c>
      <c r="AK457" s="209" t="e">
        <f>IF(OR(ISBLANK('Precision '!H459),J$2="N"),NA(),'Precision '!H459)</f>
        <v>#N/A</v>
      </c>
      <c r="AL457" s="209" t="e">
        <f>IF(OR(ISBLANK('Precision '!I459),K$2="N"),NA(),'Precision '!I459)</f>
        <v>#N/A</v>
      </c>
      <c r="AM457" s="209" t="e">
        <f>IF(OR(ISBLANK('Precision '!J459),L$2="N"),NA(),'Precision '!J459)</f>
        <v>#N/A</v>
      </c>
      <c r="AN457" s="209" t="e">
        <f>IF(OR(ISBLANK('Precision '!K459),M$2="N"),NA(),'Precision '!K459)</f>
        <v>#N/A</v>
      </c>
      <c r="AO457" s="209" t="e">
        <f>IF(OR(ISBLANK('Precision '!L459),N$2="N"),NA(),'Precision '!L459)</f>
        <v>#N/A</v>
      </c>
      <c r="AP457" s="209" t="e">
        <f>IF(OR(ISBLANK('Precision '!M459),O$2="N"),NA(),'Precision '!M459)</f>
        <v>#N/A</v>
      </c>
      <c r="AQ457" s="209" t="e">
        <f>IF(OR(ISBLANK('Precision '!N459),P$2="N"),NA(),'Precision '!N459)</f>
        <v>#N/A</v>
      </c>
      <c r="AR457" s="209" t="e">
        <f>IF(OR(ISBLANK('Precision '!O459),E$3="N"),NA(),'Precision '!O459)</f>
        <v>#N/A</v>
      </c>
      <c r="AS457" s="209" t="e">
        <f>IF(OR(ISBLANK('Precision '!P459),F$3="N"),NA(),'Precision '!P459)</f>
        <v>#N/A</v>
      </c>
      <c r="AT457" s="209" t="e">
        <f>IF(OR(ISBLANK('Precision '!Q459),G$3="N"),NA(),'Precision '!Q459)</f>
        <v>#N/A</v>
      </c>
      <c r="AU457" s="209" t="e">
        <f>IF(OR(ISBLANK('Precision '!R459),H$3="N"),NA(),'Precision '!R459)</f>
        <v>#N/A</v>
      </c>
      <c r="AV457" s="209" t="e">
        <f>IF(OR(ISBLANK('Precision '!S459),I$3="N"),NA(),'Precision '!S459)</f>
        <v>#N/A</v>
      </c>
      <c r="AW457" s="209" t="e">
        <f>IF(OR(ISBLANK('Precision '!T459),J$3="N"),NA(),'Precision '!T459)</f>
        <v>#N/A</v>
      </c>
      <c r="AX457" s="209" t="e">
        <f>IF(OR(ISBLANK('Precision '!U459),K$3="N"),NA(),'Precision '!U459)</f>
        <v>#N/A</v>
      </c>
      <c r="AY457" s="209" t="e">
        <f>IF(OR(ISBLANK('Precision '!V459),L$3="N"),NA(),'Precision '!V459)</f>
        <v>#N/A</v>
      </c>
      <c r="AZ457" s="209" t="e">
        <f>IF(OR(ISBLANK('Precision '!W459),M$3="N"),NA(),'Precision '!W459)</f>
        <v>#N/A</v>
      </c>
      <c r="BA457" s="209" t="e">
        <f>IF(OR(ISBLANK('Precision '!X459),N$3="N"),NA(),'Precision '!X459)</f>
        <v>#N/A</v>
      </c>
      <c r="BB457" s="209" t="e">
        <f>IF(OR(ISBLANK('Precision '!Y459),O$3="N"),NA(),'Precision '!Y459)</f>
        <v>#N/A</v>
      </c>
      <c r="BC457" s="209" t="e">
        <f>IF(OR(ISBLANK('Precision '!Z459),P$3="N"),NA(),'Precision '!Z459)</f>
        <v>#N/A</v>
      </c>
      <c r="BD457" s="204"/>
      <c r="BE457" s="204"/>
      <c r="BF457" s="204"/>
      <c r="BG457" s="204"/>
      <c r="BH457" s="204"/>
    </row>
    <row r="458" spans="1:60" x14ac:dyDescent="0.2">
      <c r="A458" s="204"/>
      <c r="B458" s="204"/>
      <c r="C458" s="204" t="str">
        <f>IF(AND(ISNUMBER('Precision '!C460),E$2="Y"),'Precision '!C460,"")</f>
        <v/>
      </c>
      <c r="D458" s="204" t="str">
        <f>IF(AND(ISNUMBER('Precision '!D460),F$2="Y"),'Precision '!D460,"")</f>
        <v/>
      </c>
      <c r="E458" s="204" t="str">
        <f>IF(AND(ISNUMBER('Precision '!E460),G$2="Y"),'Precision '!E460,"")</f>
        <v/>
      </c>
      <c r="F458" s="204" t="str">
        <f>IF(AND(ISNUMBER('Precision '!F460),H$2="Y"),'Precision '!F460,"")</f>
        <v/>
      </c>
      <c r="G458" s="204" t="str">
        <f>IF(AND(ISNUMBER('Precision '!G460),I$2="Y"),'Precision '!G460,"")</f>
        <v/>
      </c>
      <c r="H458" s="204" t="str">
        <f>IF(AND(ISNUMBER('Precision '!H460),J$2="Y"),'Precision '!H460,"")</f>
        <v/>
      </c>
      <c r="I458" s="204" t="str">
        <f>IF(AND(ISNUMBER('Precision '!I460),K$2="Y"),'Precision '!I460,"")</f>
        <v/>
      </c>
      <c r="J458" s="204" t="str">
        <f>IF(AND(ISNUMBER('Precision '!J460),L$2="Y"),'Precision '!J460,"")</f>
        <v/>
      </c>
      <c r="K458" s="204" t="str">
        <f>IF(AND(ISNUMBER('Precision '!K460),M$2="Y"),'Precision '!K460,"")</f>
        <v/>
      </c>
      <c r="L458" s="204" t="str">
        <f>IF(AND(ISNUMBER('Precision '!L460),N$2="Y"),'Precision '!L460,"")</f>
        <v/>
      </c>
      <c r="M458" s="204" t="str">
        <f>IF(AND(ISNUMBER('Precision '!M460),O$2="Y"),'Precision '!M460,"")</f>
        <v/>
      </c>
      <c r="N458" s="204" t="str">
        <f>IF(AND(ISNUMBER('Precision '!N460),P$2="Y"),'Precision '!N460,"")</f>
        <v/>
      </c>
      <c r="O458" s="204" t="str">
        <f>IF(AND(ISNUMBER('Precision '!O460),E$3="Y"),'Precision '!O460,"")</f>
        <v/>
      </c>
      <c r="P458" s="204" t="str">
        <f>IF(AND(ISNUMBER('Precision '!P460),F$3="Y"),'Precision '!P460,"")</f>
        <v/>
      </c>
      <c r="Q458" s="204" t="str">
        <f>IF(AND(ISNUMBER('Precision '!Q460),G$3="Y"),'Precision '!Q460,"")</f>
        <v/>
      </c>
      <c r="R458" s="204" t="str">
        <f>IF(AND(ISNUMBER('Precision '!R460),H$3="Y"),'Precision '!R460,"")</f>
        <v/>
      </c>
      <c r="S458" s="204" t="str">
        <f>IF(AND(ISNUMBER('Precision '!S460),I$3="Y"),'Precision '!S460,"")</f>
        <v/>
      </c>
      <c r="T458" s="204" t="str">
        <f>IF(AND(ISNUMBER('Precision '!T460),J$3="Y"),'Precision '!T460,"")</f>
        <v/>
      </c>
      <c r="U458" s="204" t="str">
        <f>IF(AND(ISNUMBER('Precision '!U460),K$3="Y"),'Precision '!U460,"")</f>
        <v/>
      </c>
      <c r="V458" s="204" t="str">
        <f>IF(AND(ISNUMBER('Precision '!V460),L$3="Y"),'Precision '!V460,"")</f>
        <v/>
      </c>
      <c r="W458" s="204" t="str">
        <f>IF(AND(ISNUMBER('Precision '!W460),M$3="Y"),'Precision '!W460,"")</f>
        <v/>
      </c>
      <c r="X458" s="204" t="str">
        <f>IF(AND(ISNUMBER('Precision '!X460),N$3="Y"),'Precision '!X460,"")</f>
        <v/>
      </c>
      <c r="Y458" s="204" t="str">
        <f>IF(AND(ISNUMBER('Precision '!Y460),O$3="Y"),'Precision '!Y460,"")</f>
        <v/>
      </c>
      <c r="Z458" s="204" t="str">
        <f>IF(AND(ISNUMBER('Precision '!Z460),P$3="Y"),'Precision '!Z460,"")</f>
        <v/>
      </c>
      <c r="AA458" s="204"/>
      <c r="AB458" s="204"/>
      <c r="AC458" s="204"/>
      <c r="AD458" s="204"/>
      <c r="AE458" s="300">
        <v>422</v>
      </c>
      <c r="AF458" s="209" t="e">
        <f>IF(OR(ISBLANK('Precision '!C460),E$2="N"),NA(),'Precision '!C460)</f>
        <v>#N/A</v>
      </c>
      <c r="AG458" s="209" t="e">
        <f>IF(OR(ISBLANK('Precision '!D460),F$2="N"),NA(),'Precision '!D460)</f>
        <v>#N/A</v>
      </c>
      <c r="AH458" s="209" t="e">
        <f>IF(OR(ISBLANK('Precision '!E460),G$2="N"),NA(),'Precision '!E460)</f>
        <v>#N/A</v>
      </c>
      <c r="AI458" s="209" t="e">
        <f>IF(OR(ISBLANK('Precision '!F460),H$2="N"),NA(),'Precision '!F460)</f>
        <v>#N/A</v>
      </c>
      <c r="AJ458" s="209" t="e">
        <f>IF(OR(ISBLANK('Precision '!G460),I$2="N"),NA(),'Precision '!G460)</f>
        <v>#N/A</v>
      </c>
      <c r="AK458" s="209" t="e">
        <f>IF(OR(ISBLANK('Precision '!H460),J$2="N"),NA(),'Precision '!H460)</f>
        <v>#N/A</v>
      </c>
      <c r="AL458" s="209" t="e">
        <f>IF(OR(ISBLANK('Precision '!I460),K$2="N"),NA(),'Precision '!I460)</f>
        <v>#N/A</v>
      </c>
      <c r="AM458" s="209" t="e">
        <f>IF(OR(ISBLANK('Precision '!J460),L$2="N"),NA(),'Precision '!J460)</f>
        <v>#N/A</v>
      </c>
      <c r="AN458" s="209" t="e">
        <f>IF(OR(ISBLANK('Precision '!K460),M$2="N"),NA(),'Precision '!K460)</f>
        <v>#N/A</v>
      </c>
      <c r="AO458" s="209" t="e">
        <f>IF(OR(ISBLANK('Precision '!L460),N$2="N"),NA(),'Precision '!L460)</f>
        <v>#N/A</v>
      </c>
      <c r="AP458" s="209" t="e">
        <f>IF(OR(ISBLANK('Precision '!M460),O$2="N"),NA(),'Precision '!M460)</f>
        <v>#N/A</v>
      </c>
      <c r="AQ458" s="209" t="e">
        <f>IF(OR(ISBLANK('Precision '!N460),P$2="N"),NA(),'Precision '!N460)</f>
        <v>#N/A</v>
      </c>
      <c r="AR458" s="209" t="e">
        <f>IF(OR(ISBLANK('Precision '!O460),E$3="N"),NA(),'Precision '!O460)</f>
        <v>#N/A</v>
      </c>
      <c r="AS458" s="209" t="e">
        <f>IF(OR(ISBLANK('Precision '!P460),F$3="N"),NA(),'Precision '!P460)</f>
        <v>#N/A</v>
      </c>
      <c r="AT458" s="209" t="e">
        <f>IF(OR(ISBLANK('Precision '!Q460),G$3="N"),NA(),'Precision '!Q460)</f>
        <v>#N/A</v>
      </c>
      <c r="AU458" s="209" t="e">
        <f>IF(OR(ISBLANK('Precision '!R460),H$3="N"),NA(),'Precision '!R460)</f>
        <v>#N/A</v>
      </c>
      <c r="AV458" s="209" t="e">
        <f>IF(OR(ISBLANK('Precision '!S460),I$3="N"),NA(),'Precision '!S460)</f>
        <v>#N/A</v>
      </c>
      <c r="AW458" s="209" t="e">
        <f>IF(OR(ISBLANK('Precision '!T460),J$3="N"),NA(),'Precision '!T460)</f>
        <v>#N/A</v>
      </c>
      <c r="AX458" s="209" t="e">
        <f>IF(OR(ISBLANK('Precision '!U460),K$3="N"),NA(),'Precision '!U460)</f>
        <v>#N/A</v>
      </c>
      <c r="AY458" s="209" t="e">
        <f>IF(OR(ISBLANK('Precision '!V460),L$3="N"),NA(),'Precision '!V460)</f>
        <v>#N/A</v>
      </c>
      <c r="AZ458" s="209" t="e">
        <f>IF(OR(ISBLANK('Precision '!W460),M$3="N"),NA(),'Precision '!W460)</f>
        <v>#N/A</v>
      </c>
      <c r="BA458" s="209" t="e">
        <f>IF(OR(ISBLANK('Precision '!X460),N$3="N"),NA(),'Precision '!X460)</f>
        <v>#N/A</v>
      </c>
      <c r="BB458" s="209" t="e">
        <f>IF(OR(ISBLANK('Precision '!Y460),O$3="N"),NA(),'Precision '!Y460)</f>
        <v>#N/A</v>
      </c>
      <c r="BC458" s="209" t="e">
        <f>IF(OR(ISBLANK('Precision '!Z460),P$3="N"),NA(),'Precision '!Z460)</f>
        <v>#N/A</v>
      </c>
      <c r="BD458" s="204"/>
      <c r="BE458" s="204"/>
      <c r="BF458" s="204"/>
      <c r="BG458" s="204"/>
      <c r="BH458" s="204"/>
    </row>
    <row r="459" spans="1:60" x14ac:dyDescent="0.2">
      <c r="A459" s="204"/>
      <c r="B459" s="204"/>
      <c r="C459" s="204" t="str">
        <f>IF(AND(ISNUMBER('Precision '!C461),E$2="Y"),'Precision '!C461,"")</f>
        <v/>
      </c>
      <c r="D459" s="204" t="str">
        <f>IF(AND(ISNUMBER('Precision '!D461),F$2="Y"),'Precision '!D461,"")</f>
        <v/>
      </c>
      <c r="E459" s="204" t="str">
        <f>IF(AND(ISNUMBER('Precision '!E461),G$2="Y"),'Precision '!E461,"")</f>
        <v/>
      </c>
      <c r="F459" s="204" t="str">
        <f>IF(AND(ISNUMBER('Precision '!F461),H$2="Y"),'Precision '!F461,"")</f>
        <v/>
      </c>
      <c r="G459" s="204" t="str">
        <f>IF(AND(ISNUMBER('Precision '!G461),I$2="Y"),'Precision '!G461,"")</f>
        <v/>
      </c>
      <c r="H459" s="204" t="str">
        <f>IF(AND(ISNUMBER('Precision '!H461),J$2="Y"),'Precision '!H461,"")</f>
        <v/>
      </c>
      <c r="I459" s="204" t="str">
        <f>IF(AND(ISNUMBER('Precision '!I461),K$2="Y"),'Precision '!I461,"")</f>
        <v/>
      </c>
      <c r="J459" s="204" t="str">
        <f>IF(AND(ISNUMBER('Precision '!J461),L$2="Y"),'Precision '!J461,"")</f>
        <v/>
      </c>
      <c r="K459" s="204" t="str">
        <f>IF(AND(ISNUMBER('Precision '!K461),M$2="Y"),'Precision '!K461,"")</f>
        <v/>
      </c>
      <c r="L459" s="204" t="str">
        <f>IF(AND(ISNUMBER('Precision '!L461),N$2="Y"),'Precision '!L461,"")</f>
        <v/>
      </c>
      <c r="M459" s="204" t="str">
        <f>IF(AND(ISNUMBER('Precision '!M461),O$2="Y"),'Precision '!M461,"")</f>
        <v/>
      </c>
      <c r="N459" s="204" t="str">
        <f>IF(AND(ISNUMBER('Precision '!N461),P$2="Y"),'Precision '!N461,"")</f>
        <v/>
      </c>
      <c r="O459" s="204" t="str">
        <f>IF(AND(ISNUMBER('Precision '!O461),E$3="Y"),'Precision '!O461,"")</f>
        <v/>
      </c>
      <c r="P459" s="204" t="str">
        <f>IF(AND(ISNUMBER('Precision '!P461),F$3="Y"),'Precision '!P461,"")</f>
        <v/>
      </c>
      <c r="Q459" s="204" t="str">
        <f>IF(AND(ISNUMBER('Precision '!Q461),G$3="Y"),'Precision '!Q461,"")</f>
        <v/>
      </c>
      <c r="R459" s="204" t="str">
        <f>IF(AND(ISNUMBER('Precision '!R461),H$3="Y"),'Precision '!R461,"")</f>
        <v/>
      </c>
      <c r="S459" s="204" t="str">
        <f>IF(AND(ISNUMBER('Precision '!S461),I$3="Y"),'Precision '!S461,"")</f>
        <v/>
      </c>
      <c r="T459" s="204" t="str">
        <f>IF(AND(ISNUMBER('Precision '!T461),J$3="Y"),'Precision '!T461,"")</f>
        <v/>
      </c>
      <c r="U459" s="204" t="str">
        <f>IF(AND(ISNUMBER('Precision '!U461),K$3="Y"),'Precision '!U461,"")</f>
        <v/>
      </c>
      <c r="V459" s="204" t="str">
        <f>IF(AND(ISNUMBER('Precision '!V461),L$3="Y"),'Precision '!V461,"")</f>
        <v/>
      </c>
      <c r="W459" s="204" t="str">
        <f>IF(AND(ISNUMBER('Precision '!W461),M$3="Y"),'Precision '!W461,"")</f>
        <v/>
      </c>
      <c r="X459" s="204" t="str">
        <f>IF(AND(ISNUMBER('Precision '!X461),N$3="Y"),'Precision '!X461,"")</f>
        <v/>
      </c>
      <c r="Y459" s="204" t="str">
        <f>IF(AND(ISNUMBER('Precision '!Y461),O$3="Y"),'Precision '!Y461,"")</f>
        <v/>
      </c>
      <c r="Z459" s="204" t="str">
        <f>IF(AND(ISNUMBER('Precision '!Z461),P$3="Y"),'Precision '!Z461,"")</f>
        <v/>
      </c>
      <c r="AA459" s="204"/>
      <c r="AB459" s="204"/>
      <c r="AC459" s="204"/>
      <c r="AD459" s="204"/>
      <c r="AE459" s="300">
        <v>423</v>
      </c>
      <c r="AF459" s="209" t="e">
        <f>IF(OR(ISBLANK('Precision '!C461),E$2="N"),NA(),'Precision '!C461)</f>
        <v>#N/A</v>
      </c>
      <c r="AG459" s="209" t="e">
        <f>IF(OR(ISBLANK('Precision '!D461),F$2="N"),NA(),'Precision '!D461)</f>
        <v>#N/A</v>
      </c>
      <c r="AH459" s="209" t="e">
        <f>IF(OR(ISBLANK('Precision '!E461),G$2="N"),NA(),'Precision '!E461)</f>
        <v>#N/A</v>
      </c>
      <c r="AI459" s="209" t="e">
        <f>IF(OR(ISBLANK('Precision '!F461),H$2="N"),NA(),'Precision '!F461)</f>
        <v>#N/A</v>
      </c>
      <c r="AJ459" s="209" t="e">
        <f>IF(OR(ISBLANK('Precision '!G461),I$2="N"),NA(),'Precision '!G461)</f>
        <v>#N/A</v>
      </c>
      <c r="AK459" s="209" t="e">
        <f>IF(OR(ISBLANK('Precision '!H461),J$2="N"),NA(),'Precision '!H461)</f>
        <v>#N/A</v>
      </c>
      <c r="AL459" s="209" t="e">
        <f>IF(OR(ISBLANK('Precision '!I461),K$2="N"),NA(),'Precision '!I461)</f>
        <v>#N/A</v>
      </c>
      <c r="AM459" s="209" t="e">
        <f>IF(OR(ISBLANK('Precision '!J461),L$2="N"),NA(),'Precision '!J461)</f>
        <v>#N/A</v>
      </c>
      <c r="AN459" s="209" t="e">
        <f>IF(OR(ISBLANK('Precision '!K461),M$2="N"),NA(),'Precision '!K461)</f>
        <v>#N/A</v>
      </c>
      <c r="AO459" s="209" t="e">
        <f>IF(OR(ISBLANK('Precision '!L461),N$2="N"),NA(),'Precision '!L461)</f>
        <v>#N/A</v>
      </c>
      <c r="AP459" s="209" t="e">
        <f>IF(OR(ISBLANK('Precision '!M461),O$2="N"),NA(),'Precision '!M461)</f>
        <v>#N/A</v>
      </c>
      <c r="AQ459" s="209" t="e">
        <f>IF(OR(ISBLANK('Precision '!N461),P$2="N"),NA(),'Precision '!N461)</f>
        <v>#N/A</v>
      </c>
      <c r="AR459" s="209" t="e">
        <f>IF(OR(ISBLANK('Precision '!O461),E$3="N"),NA(),'Precision '!O461)</f>
        <v>#N/A</v>
      </c>
      <c r="AS459" s="209" t="e">
        <f>IF(OR(ISBLANK('Precision '!P461),F$3="N"),NA(),'Precision '!P461)</f>
        <v>#N/A</v>
      </c>
      <c r="AT459" s="209" t="e">
        <f>IF(OR(ISBLANK('Precision '!Q461),G$3="N"),NA(),'Precision '!Q461)</f>
        <v>#N/A</v>
      </c>
      <c r="AU459" s="209" t="e">
        <f>IF(OR(ISBLANK('Precision '!R461),H$3="N"),NA(),'Precision '!R461)</f>
        <v>#N/A</v>
      </c>
      <c r="AV459" s="209" t="e">
        <f>IF(OR(ISBLANK('Precision '!S461),I$3="N"),NA(),'Precision '!S461)</f>
        <v>#N/A</v>
      </c>
      <c r="AW459" s="209" t="e">
        <f>IF(OR(ISBLANK('Precision '!T461),J$3="N"),NA(),'Precision '!T461)</f>
        <v>#N/A</v>
      </c>
      <c r="AX459" s="209" t="e">
        <f>IF(OR(ISBLANK('Precision '!U461),K$3="N"),NA(),'Precision '!U461)</f>
        <v>#N/A</v>
      </c>
      <c r="AY459" s="209" t="e">
        <f>IF(OR(ISBLANK('Precision '!V461),L$3="N"),NA(),'Precision '!V461)</f>
        <v>#N/A</v>
      </c>
      <c r="AZ459" s="209" t="e">
        <f>IF(OR(ISBLANK('Precision '!W461),M$3="N"),NA(),'Precision '!W461)</f>
        <v>#N/A</v>
      </c>
      <c r="BA459" s="209" t="e">
        <f>IF(OR(ISBLANK('Precision '!X461),N$3="N"),NA(),'Precision '!X461)</f>
        <v>#N/A</v>
      </c>
      <c r="BB459" s="209" t="e">
        <f>IF(OR(ISBLANK('Precision '!Y461),O$3="N"),NA(),'Precision '!Y461)</f>
        <v>#N/A</v>
      </c>
      <c r="BC459" s="209" t="e">
        <f>IF(OR(ISBLANK('Precision '!Z461),P$3="N"),NA(),'Precision '!Z461)</f>
        <v>#N/A</v>
      </c>
      <c r="BD459" s="204"/>
      <c r="BE459" s="204"/>
      <c r="BF459" s="204"/>
      <c r="BG459" s="204"/>
      <c r="BH459" s="204"/>
    </row>
    <row r="460" spans="1:60" x14ac:dyDescent="0.2">
      <c r="A460" s="204"/>
      <c r="B460" s="204"/>
      <c r="C460" s="204" t="str">
        <f>IF(AND(ISNUMBER('Precision '!C462),E$2="Y"),'Precision '!C462,"")</f>
        <v/>
      </c>
      <c r="D460" s="204" t="str">
        <f>IF(AND(ISNUMBER('Precision '!D462),F$2="Y"),'Precision '!D462,"")</f>
        <v/>
      </c>
      <c r="E460" s="204" t="str">
        <f>IF(AND(ISNUMBER('Precision '!E462),G$2="Y"),'Precision '!E462,"")</f>
        <v/>
      </c>
      <c r="F460" s="204" t="str">
        <f>IF(AND(ISNUMBER('Precision '!F462),H$2="Y"),'Precision '!F462,"")</f>
        <v/>
      </c>
      <c r="G460" s="204" t="str">
        <f>IF(AND(ISNUMBER('Precision '!G462),I$2="Y"),'Precision '!G462,"")</f>
        <v/>
      </c>
      <c r="H460" s="204" t="str">
        <f>IF(AND(ISNUMBER('Precision '!H462),J$2="Y"),'Precision '!H462,"")</f>
        <v/>
      </c>
      <c r="I460" s="204" t="str">
        <f>IF(AND(ISNUMBER('Precision '!I462),K$2="Y"),'Precision '!I462,"")</f>
        <v/>
      </c>
      <c r="J460" s="204" t="str">
        <f>IF(AND(ISNUMBER('Precision '!J462),L$2="Y"),'Precision '!J462,"")</f>
        <v/>
      </c>
      <c r="K460" s="204" t="str">
        <f>IF(AND(ISNUMBER('Precision '!K462),M$2="Y"),'Precision '!K462,"")</f>
        <v/>
      </c>
      <c r="L460" s="204" t="str">
        <f>IF(AND(ISNUMBER('Precision '!L462),N$2="Y"),'Precision '!L462,"")</f>
        <v/>
      </c>
      <c r="M460" s="204" t="str">
        <f>IF(AND(ISNUMBER('Precision '!M462),O$2="Y"),'Precision '!M462,"")</f>
        <v/>
      </c>
      <c r="N460" s="204" t="str">
        <f>IF(AND(ISNUMBER('Precision '!N462),P$2="Y"),'Precision '!N462,"")</f>
        <v/>
      </c>
      <c r="O460" s="204" t="str">
        <f>IF(AND(ISNUMBER('Precision '!O462),E$3="Y"),'Precision '!O462,"")</f>
        <v/>
      </c>
      <c r="P460" s="204" t="str">
        <f>IF(AND(ISNUMBER('Precision '!P462),F$3="Y"),'Precision '!P462,"")</f>
        <v/>
      </c>
      <c r="Q460" s="204" t="str">
        <f>IF(AND(ISNUMBER('Precision '!Q462),G$3="Y"),'Precision '!Q462,"")</f>
        <v/>
      </c>
      <c r="R460" s="204" t="str">
        <f>IF(AND(ISNUMBER('Precision '!R462),H$3="Y"),'Precision '!R462,"")</f>
        <v/>
      </c>
      <c r="S460" s="204" t="str">
        <f>IF(AND(ISNUMBER('Precision '!S462),I$3="Y"),'Precision '!S462,"")</f>
        <v/>
      </c>
      <c r="T460" s="204" t="str">
        <f>IF(AND(ISNUMBER('Precision '!T462),J$3="Y"),'Precision '!T462,"")</f>
        <v/>
      </c>
      <c r="U460" s="204" t="str">
        <f>IF(AND(ISNUMBER('Precision '!U462),K$3="Y"),'Precision '!U462,"")</f>
        <v/>
      </c>
      <c r="V460" s="204" t="str">
        <f>IF(AND(ISNUMBER('Precision '!V462),L$3="Y"),'Precision '!V462,"")</f>
        <v/>
      </c>
      <c r="W460" s="204" t="str">
        <f>IF(AND(ISNUMBER('Precision '!W462),M$3="Y"),'Precision '!W462,"")</f>
        <v/>
      </c>
      <c r="X460" s="204" t="str">
        <f>IF(AND(ISNUMBER('Precision '!X462),N$3="Y"),'Precision '!X462,"")</f>
        <v/>
      </c>
      <c r="Y460" s="204" t="str">
        <f>IF(AND(ISNUMBER('Precision '!Y462),O$3="Y"),'Precision '!Y462,"")</f>
        <v/>
      </c>
      <c r="Z460" s="204" t="str">
        <f>IF(AND(ISNUMBER('Precision '!Z462),P$3="Y"),'Precision '!Z462,"")</f>
        <v/>
      </c>
      <c r="AA460" s="204"/>
      <c r="AB460" s="204"/>
      <c r="AC460" s="204"/>
      <c r="AD460" s="204"/>
      <c r="AE460" s="300">
        <v>424</v>
      </c>
      <c r="AF460" s="209" t="e">
        <f>IF(OR(ISBLANK('Precision '!C462),E$2="N"),NA(),'Precision '!C462)</f>
        <v>#N/A</v>
      </c>
      <c r="AG460" s="209" t="e">
        <f>IF(OR(ISBLANK('Precision '!D462),F$2="N"),NA(),'Precision '!D462)</f>
        <v>#N/A</v>
      </c>
      <c r="AH460" s="209" t="e">
        <f>IF(OR(ISBLANK('Precision '!E462),G$2="N"),NA(),'Precision '!E462)</f>
        <v>#N/A</v>
      </c>
      <c r="AI460" s="209" t="e">
        <f>IF(OR(ISBLANK('Precision '!F462),H$2="N"),NA(),'Precision '!F462)</f>
        <v>#N/A</v>
      </c>
      <c r="AJ460" s="209" t="e">
        <f>IF(OR(ISBLANK('Precision '!G462),I$2="N"),NA(),'Precision '!G462)</f>
        <v>#N/A</v>
      </c>
      <c r="AK460" s="209" t="e">
        <f>IF(OR(ISBLANK('Precision '!H462),J$2="N"),NA(),'Precision '!H462)</f>
        <v>#N/A</v>
      </c>
      <c r="AL460" s="209" t="e">
        <f>IF(OR(ISBLANK('Precision '!I462),K$2="N"),NA(),'Precision '!I462)</f>
        <v>#N/A</v>
      </c>
      <c r="AM460" s="209" t="e">
        <f>IF(OR(ISBLANK('Precision '!J462),L$2="N"),NA(),'Precision '!J462)</f>
        <v>#N/A</v>
      </c>
      <c r="AN460" s="209" t="e">
        <f>IF(OR(ISBLANK('Precision '!K462),M$2="N"),NA(),'Precision '!K462)</f>
        <v>#N/A</v>
      </c>
      <c r="AO460" s="209" t="e">
        <f>IF(OR(ISBLANK('Precision '!L462),N$2="N"),NA(),'Precision '!L462)</f>
        <v>#N/A</v>
      </c>
      <c r="AP460" s="209" t="e">
        <f>IF(OR(ISBLANK('Precision '!M462),O$2="N"),NA(),'Precision '!M462)</f>
        <v>#N/A</v>
      </c>
      <c r="AQ460" s="209" t="e">
        <f>IF(OR(ISBLANK('Precision '!N462),P$2="N"),NA(),'Precision '!N462)</f>
        <v>#N/A</v>
      </c>
      <c r="AR460" s="209" t="e">
        <f>IF(OR(ISBLANK('Precision '!O462),E$3="N"),NA(),'Precision '!O462)</f>
        <v>#N/A</v>
      </c>
      <c r="AS460" s="209" t="e">
        <f>IF(OR(ISBLANK('Precision '!P462),F$3="N"),NA(),'Precision '!P462)</f>
        <v>#N/A</v>
      </c>
      <c r="AT460" s="209" t="e">
        <f>IF(OR(ISBLANK('Precision '!Q462),G$3="N"),NA(),'Precision '!Q462)</f>
        <v>#N/A</v>
      </c>
      <c r="AU460" s="209" t="e">
        <f>IF(OR(ISBLANK('Precision '!R462),H$3="N"),NA(),'Precision '!R462)</f>
        <v>#N/A</v>
      </c>
      <c r="AV460" s="209" t="e">
        <f>IF(OR(ISBLANK('Precision '!S462),I$3="N"),NA(),'Precision '!S462)</f>
        <v>#N/A</v>
      </c>
      <c r="AW460" s="209" t="e">
        <f>IF(OR(ISBLANK('Precision '!T462),J$3="N"),NA(),'Precision '!T462)</f>
        <v>#N/A</v>
      </c>
      <c r="AX460" s="209" t="e">
        <f>IF(OR(ISBLANK('Precision '!U462),K$3="N"),NA(),'Precision '!U462)</f>
        <v>#N/A</v>
      </c>
      <c r="AY460" s="209" t="e">
        <f>IF(OR(ISBLANK('Precision '!V462),L$3="N"),NA(),'Precision '!V462)</f>
        <v>#N/A</v>
      </c>
      <c r="AZ460" s="209" t="e">
        <f>IF(OR(ISBLANK('Precision '!W462),M$3="N"),NA(),'Precision '!W462)</f>
        <v>#N/A</v>
      </c>
      <c r="BA460" s="209" t="e">
        <f>IF(OR(ISBLANK('Precision '!X462),N$3="N"),NA(),'Precision '!X462)</f>
        <v>#N/A</v>
      </c>
      <c r="BB460" s="209" t="e">
        <f>IF(OR(ISBLANK('Precision '!Y462),O$3="N"),NA(),'Precision '!Y462)</f>
        <v>#N/A</v>
      </c>
      <c r="BC460" s="209" t="e">
        <f>IF(OR(ISBLANK('Precision '!Z462),P$3="N"),NA(),'Precision '!Z462)</f>
        <v>#N/A</v>
      </c>
      <c r="BD460" s="204"/>
      <c r="BE460" s="204"/>
      <c r="BF460" s="204"/>
      <c r="BG460" s="204"/>
      <c r="BH460" s="204"/>
    </row>
    <row r="461" spans="1:60" x14ac:dyDescent="0.2">
      <c r="A461" s="204"/>
      <c r="B461" s="204"/>
      <c r="C461" s="204" t="str">
        <f>IF(AND(ISNUMBER('Precision '!C463),E$2="Y"),'Precision '!C463,"")</f>
        <v/>
      </c>
      <c r="D461" s="204" t="str">
        <f>IF(AND(ISNUMBER('Precision '!D463),F$2="Y"),'Precision '!D463,"")</f>
        <v/>
      </c>
      <c r="E461" s="204" t="str">
        <f>IF(AND(ISNUMBER('Precision '!E463),G$2="Y"),'Precision '!E463,"")</f>
        <v/>
      </c>
      <c r="F461" s="204" t="str">
        <f>IF(AND(ISNUMBER('Precision '!F463),H$2="Y"),'Precision '!F463,"")</f>
        <v/>
      </c>
      <c r="G461" s="204" t="str">
        <f>IF(AND(ISNUMBER('Precision '!G463),I$2="Y"),'Precision '!G463,"")</f>
        <v/>
      </c>
      <c r="H461" s="204" t="str">
        <f>IF(AND(ISNUMBER('Precision '!H463),J$2="Y"),'Precision '!H463,"")</f>
        <v/>
      </c>
      <c r="I461" s="204" t="str">
        <f>IF(AND(ISNUMBER('Precision '!I463),K$2="Y"),'Precision '!I463,"")</f>
        <v/>
      </c>
      <c r="J461" s="204" t="str">
        <f>IF(AND(ISNUMBER('Precision '!J463),L$2="Y"),'Precision '!J463,"")</f>
        <v/>
      </c>
      <c r="K461" s="204" t="str">
        <f>IF(AND(ISNUMBER('Precision '!K463),M$2="Y"),'Precision '!K463,"")</f>
        <v/>
      </c>
      <c r="L461" s="204" t="str">
        <f>IF(AND(ISNUMBER('Precision '!L463),N$2="Y"),'Precision '!L463,"")</f>
        <v/>
      </c>
      <c r="M461" s="204" t="str">
        <f>IF(AND(ISNUMBER('Precision '!M463),O$2="Y"),'Precision '!M463,"")</f>
        <v/>
      </c>
      <c r="N461" s="204" t="str">
        <f>IF(AND(ISNUMBER('Precision '!N463),P$2="Y"),'Precision '!N463,"")</f>
        <v/>
      </c>
      <c r="O461" s="204" t="str">
        <f>IF(AND(ISNUMBER('Precision '!O463),E$3="Y"),'Precision '!O463,"")</f>
        <v/>
      </c>
      <c r="P461" s="204" t="str">
        <f>IF(AND(ISNUMBER('Precision '!P463),F$3="Y"),'Precision '!P463,"")</f>
        <v/>
      </c>
      <c r="Q461" s="204" t="str">
        <f>IF(AND(ISNUMBER('Precision '!Q463),G$3="Y"),'Precision '!Q463,"")</f>
        <v/>
      </c>
      <c r="R461" s="204" t="str">
        <f>IF(AND(ISNUMBER('Precision '!R463),H$3="Y"),'Precision '!R463,"")</f>
        <v/>
      </c>
      <c r="S461" s="204" t="str">
        <f>IF(AND(ISNUMBER('Precision '!S463),I$3="Y"),'Precision '!S463,"")</f>
        <v/>
      </c>
      <c r="T461" s="204" t="str">
        <f>IF(AND(ISNUMBER('Precision '!T463),J$3="Y"),'Precision '!T463,"")</f>
        <v/>
      </c>
      <c r="U461" s="204" t="str">
        <f>IF(AND(ISNUMBER('Precision '!U463),K$3="Y"),'Precision '!U463,"")</f>
        <v/>
      </c>
      <c r="V461" s="204" t="str">
        <f>IF(AND(ISNUMBER('Precision '!V463),L$3="Y"),'Precision '!V463,"")</f>
        <v/>
      </c>
      <c r="W461" s="204" t="str">
        <f>IF(AND(ISNUMBER('Precision '!W463),M$3="Y"),'Precision '!W463,"")</f>
        <v/>
      </c>
      <c r="X461" s="204" t="str">
        <f>IF(AND(ISNUMBER('Precision '!X463),N$3="Y"),'Precision '!X463,"")</f>
        <v/>
      </c>
      <c r="Y461" s="204" t="str">
        <f>IF(AND(ISNUMBER('Precision '!Y463),O$3="Y"),'Precision '!Y463,"")</f>
        <v/>
      </c>
      <c r="Z461" s="204" t="str">
        <f>IF(AND(ISNUMBER('Precision '!Z463),P$3="Y"),'Precision '!Z463,"")</f>
        <v/>
      </c>
      <c r="AA461" s="204"/>
      <c r="AB461" s="204"/>
      <c r="AC461" s="204"/>
      <c r="AD461" s="204"/>
      <c r="AE461" s="300">
        <v>425</v>
      </c>
      <c r="AF461" s="209" t="e">
        <f>IF(OR(ISBLANK('Precision '!C463),E$2="N"),NA(),'Precision '!C463)</f>
        <v>#N/A</v>
      </c>
      <c r="AG461" s="209" t="e">
        <f>IF(OR(ISBLANK('Precision '!D463),F$2="N"),NA(),'Precision '!D463)</f>
        <v>#N/A</v>
      </c>
      <c r="AH461" s="209" t="e">
        <f>IF(OR(ISBLANK('Precision '!E463),G$2="N"),NA(),'Precision '!E463)</f>
        <v>#N/A</v>
      </c>
      <c r="AI461" s="209" t="e">
        <f>IF(OR(ISBLANK('Precision '!F463),H$2="N"),NA(),'Precision '!F463)</f>
        <v>#N/A</v>
      </c>
      <c r="AJ461" s="209" t="e">
        <f>IF(OR(ISBLANK('Precision '!G463),I$2="N"),NA(),'Precision '!G463)</f>
        <v>#N/A</v>
      </c>
      <c r="AK461" s="209" t="e">
        <f>IF(OR(ISBLANK('Precision '!H463),J$2="N"),NA(),'Precision '!H463)</f>
        <v>#N/A</v>
      </c>
      <c r="AL461" s="209" t="e">
        <f>IF(OR(ISBLANK('Precision '!I463),K$2="N"),NA(),'Precision '!I463)</f>
        <v>#N/A</v>
      </c>
      <c r="AM461" s="209" t="e">
        <f>IF(OR(ISBLANK('Precision '!J463),L$2="N"),NA(),'Precision '!J463)</f>
        <v>#N/A</v>
      </c>
      <c r="AN461" s="209" t="e">
        <f>IF(OR(ISBLANK('Precision '!K463),M$2="N"),NA(),'Precision '!K463)</f>
        <v>#N/A</v>
      </c>
      <c r="AO461" s="209" t="e">
        <f>IF(OR(ISBLANK('Precision '!L463),N$2="N"),NA(),'Precision '!L463)</f>
        <v>#N/A</v>
      </c>
      <c r="AP461" s="209" t="e">
        <f>IF(OR(ISBLANK('Precision '!M463),O$2="N"),NA(),'Precision '!M463)</f>
        <v>#N/A</v>
      </c>
      <c r="AQ461" s="209" t="e">
        <f>IF(OR(ISBLANK('Precision '!N463),P$2="N"),NA(),'Precision '!N463)</f>
        <v>#N/A</v>
      </c>
      <c r="AR461" s="209" t="e">
        <f>IF(OR(ISBLANK('Precision '!O463),E$3="N"),NA(),'Precision '!O463)</f>
        <v>#N/A</v>
      </c>
      <c r="AS461" s="209" t="e">
        <f>IF(OR(ISBLANK('Precision '!P463),F$3="N"),NA(),'Precision '!P463)</f>
        <v>#N/A</v>
      </c>
      <c r="AT461" s="209" t="e">
        <f>IF(OR(ISBLANK('Precision '!Q463),G$3="N"),NA(),'Precision '!Q463)</f>
        <v>#N/A</v>
      </c>
      <c r="AU461" s="209" t="e">
        <f>IF(OR(ISBLANK('Precision '!R463),H$3="N"),NA(),'Precision '!R463)</f>
        <v>#N/A</v>
      </c>
      <c r="AV461" s="209" t="e">
        <f>IF(OR(ISBLANK('Precision '!S463),I$3="N"),NA(),'Precision '!S463)</f>
        <v>#N/A</v>
      </c>
      <c r="AW461" s="209" t="e">
        <f>IF(OR(ISBLANK('Precision '!T463),J$3="N"),NA(),'Precision '!T463)</f>
        <v>#N/A</v>
      </c>
      <c r="AX461" s="209" t="e">
        <f>IF(OR(ISBLANK('Precision '!U463),K$3="N"),NA(),'Precision '!U463)</f>
        <v>#N/A</v>
      </c>
      <c r="AY461" s="209" t="e">
        <f>IF(OR(ISBLANK('Precision '!V463),L$3="N"),NA(),'Precision '!V463)</f>
        <v>#N/A</v>
      </c>
      <c r="AZ461" s="209" t="e">
        <f>IF(OR(ISBLANK('Precision '!W463),M$3="N"),NA(),'Precision '!W463)</f>
        <v>#N/A</v>
      </c>
      <c r="BA461" s="209" t="e">
        <f>IF(OR(ISBLANK('Precision '!X463),N$3="N"),NA(),'Precision '!X463)</f>
        <v>#N/A</v>
      </c>
      <c r="BB461" s="209" t="e">
        <f>IF(OR(ISBLANK('Precision '!Y463),O$3="N"),NA(),'Precision '!Y463)</f>
        <v>#N/A</v>
      </c>
      <c r="BC461" s="209" t="e">
        <f>IF(OR(ISBLANK('Precision '!Z463),P$3="N"),NA(),'Precision '!Z463)</f>
        <v>#N/A</v>
      </c>
      <c r="BD461" s="204"/>
      <c r="BE461" s="204"/>
      <c r="BF461" s="204"/>
      <c r="BG461" s="204"/>
      <c r="BH461" s="204"/>
    </row>
    <row r="462" spans="1:60" x14ac:dyDescent="0.2">
      <c r="A462" s="204"/>
      <c r="B462" s="204"/>
      <c r="C462" s="204" t="str">
        <f>IF(AND(ISNUMBER('Precision '!C464),E$2="Y"),'Precision '!C464,"")</f>
        <v/>
      </c>
      <c r="D462" s="204" t="str">
        <f>IF(AND(ISNUMBER('Precision '!D464),F$2="Y"),'Precision '!D464,"")</f>
        <v/>
      </c>
      <c r="E462" s="204" t="str">
        <f>IF(AND(ISNUMBER('Precision '!E464),G$2="Y"),'Precision '!E464,"")</f>
        <v/>
      </c>
      <c r="F462" s="204" t="str">
        <f>IF(AND(ISNUMBER('Precision '!F464),H$2="Y"),'Precision '!F464,"")</f>
        <v/>
      </c>
      <c r="G462" s="204" t="str">
        <f>IF(AND(ISNUMBER('Precision '!G464),I$2="Y"),'Precision '!G464,"")</f>
        <v/>
      </c>
      <c r="H462" s="204" t="str">
        <f>IF(AND(ISNUMBER('Precision '!H464),J$2="Y"),'Precision '!H464,"")</f>
        <v/>
      </c>
      <c r="I462" s="204" t="str">
        <f>IF(AND(ISNUMBER('Precision '!I464),K$2="Y"),'Precision '!I464,"")</f>
        <v/>
      </c>
      <c r="J462" s="204" t="str">
        <f>IF(AND(ISNUMBER('Precision '!J464),L$2="Y"),'Precision '!J464,"")</f>
        <v/>
      </c>
      <c r="K462" s="204" t="str">
        <f>IF(AND(ISNUMBER('Precision '!K464),M$2="Y"),'Precision '!K464,"")</f>
        <v/>
      </c>
      <c r="L462" s="204" t="str">
        <f>IF(AND(ISNUMBER('Precision '!L464),N$2="Y"),'Precision '!L464,"")</f>
        <v/>
      </c>
      <c r="M462" s="204" t="str">
        <f>IF(AND(ISNUMBER('Precision '!M464),O$2="Y"),'Precision '!M464,"")</f>
        <v/>
      </c>
      <c r="N462" s="204" t="str">
        <f>IF(AND(ISNUMBER('Precision '!N464),P$2="Y"),'Precision '!N464,"")</f>
        <v/>
      </c>
      <c r="O462" s="204" t="str">
        <f>IF(AND(ISNUMBER('Precision '!O464),E$3="Y"),'Precision '!O464,"")</f>
        <v/>
      </c>
      <c r="P462" s="204" t="str">
        <f>IF(AND(ISNUMBER('Precision '!P464),F$3="Y"),'Precision '!P464,"")</f>
        <v/>
      </c>
      <c r="Q462" s="204" t="str">
        <f>IF(AND(ISNUMBER('Precision '!Q464),G$3="Y"),'Precision '!Q464,"")</f>
        <v/>
      </c>
      <c r="R462" s="204" t="str">
        <f>IF(AND(ISNUMBER('Precision '!R464),H$3="Y"),'Precision '!R464,"")</f>
        <v/>
      </c>
      <c r="S462" s="204" t="str">
        <f>IF(AND(ISNUMBER('Precision '!S464),I$3="Y"),'Precision '!S464,"")</f>
        <v/>
      </c>
      <c r="T462" s="204" t="str">
        <f>IF(AND(ISNUMBER('Precision '!T464),J$3="Y"),'Precision '!T464,"")</f>
        <v/>
      </c>
      <c r="U462" s="204" t="str">
        <f>IF(AND(ISNUMBER('Precision '!U464),K$3="Y"),'Precision '!U464,"")</f>
        <v/>
      </c>
      <c r="V462" s="204" t="str">
        <f>IF(AND(ISNUMBER('Precision '!V464),L$3="Y"),'Precision '!V464,"")</f>
        <v/>
      </c>
      <c r="W462" s="204" t="str">
        <f>IF(AND(ISNUMBER('Precision '!W464),M$3="Y"),'Precision '!W464,"")</f>
        <v/>
      </c>
      <c r="X462" s="204" t="str">
        <f>IF(AND(ISNUMBER('Precision '!X464),N$3="Y"),'Precision '!X464,"")</f>
        <v/>
      </c>
      <c r="Y462" s="204" t="str">
        <f>IF(AND(ISNUMBER('Precision '!Y464),O$3="Y"),'Precision '!Y464,"")</f>
        <v/>
      </c>
      <c r="Z462" s="204" t="str">
        <f>IF(AND(ISNUMBER('Precision '!Z464),P$3="Y"),'Precision '!Z464,"")</f>
        <v/>
      </c>
      <c r="AA462" s="204"/>
      <c r="AB462" s="204"/>
      <c r="AC462" s="204"/>
      <c r="AD462" s="204"/>
      <c r="AE462" s="300">
        <v>426</v>
      </c>
      <c r="AF462" s="209" t="e">
        <f>IF(OR(ISBLANK('Precision '!C464),E$2="N"),NA(),'Precision '!C464)</f>
        <v>#N/A</v>
      </c>
      <c r="AG462" s="209" t="e">
        <f>IF(OR(ISBLANK('Precision '!D464),F$2="N"),NA(),'Precision '!D464)</f>
        <v>#N/A</v>
      </c>
      <c r="AH462" s="209" t="e">
        <f>IF(OR(ISBLANK('Precision '!E464),G$2="N"),NA(),'Precision '!E464)</f>
        <v>#N/A</v>
      </c>
      <c r="AI462" s="209" t="e">
        <f>IF(OR(ISBLANK('Precision '!F464),H$2="N"),NA(),'Precision '!F464)</f>
        <v>#N/A</v>
      </c>
      <c r="AJ462" s="209" t="e">
        <f>IF(OR(ISBLANK('Precision '!G464),I$2="N"),NA(),'Precision '!G464)</f>
        <v>#N/A</v>
      </c>
      <c r="AK462" s="209" t="e">
        <f>IF(OR(ISBLANK('Precision '!H464),J$2="N"),NA(),'Precision '!H464)</f>
        <v>#N/A</v>
      </c>
      <c r="AL462" s="209" t="e">
        <f>IF(OR(ISBLANK('Precision '!I464),K$2="N"),NA(),'Precision '!I464)</f>
        <v>#N/A</v>
      </c>
      <c r="AM462" s="209" t="e">
        <f>IF(OR(ISBLANK('Precision '!J464),L$2="N"),NA(),'Precision '!J464)</f>
        <v>#N/A</v>
      </c>
      <c r="AN462" s="209" t="e">
        <f>IF(OR(ISBLANK('Precision '!K464),M$2="N"),NA(),'Precision '!K464)</f>
        <v>#N/A</v>
      </c>
      <c r="AO462" s="209" t="e">
        <f>IF(OR(ISBLANK('Precision '!L464),N$2="N"),NA(),'Precision '!L464)</f>
        <v>#N/A</v>
      </c>
      <c r="AP462" s="209" t="e">
        <f>IF(OR(ISBLANK('Precision '!M464),O$2="N"),NA(),'Precision '!M464)</f>
        <v>#N/A</v>
      </c>
      <c r="AQ462" s="209" t="e">
        <f>IF(OR(ISBLANK('Precision '!N464),P$2="N"),NA(),'Precision '!N464)</f>
        <v>#N/A</v>
      </c>
      <c r="AR462" s="209" t="e">
        <f>IF(OR(ISBLANK('Precision '!O464),E$3="N"),NA(),'Precision '!O464)</f>
        <v>#N/A</v>
      </c>
      <c r="AS462" s="209" t="e">
        <f>IF(OR(ISBLANK('Precision '!P464),F$3="N"),NA(),'Precision '!P464)</f>
        <v>#N/A</v>
      </c>
      <c r="AT462" s="209" t="e">
        <f>IF(OR(ISBLANK('Precision '!Q464),G$3="N"),NA(),'Precision '!Q464)</f>
        <v>#N/A</v>
      </c>
      <c r="AU462" s="209" t="e">
        <f>IF(OR(ISBLANK('Precision '!R464),H$3="N"),NA(),'Precision '!R464)</f>
        <v>#N/A</v>
      </c>
      <c r="AV462" s="209" t="e">
        <f>IF(OR(ISBLANK('Precision '!S464),I$3="N"),NA(),'Precision '!S464)</f>
        <v>#N/A</v>
      </c>
      <c r="AW462" s="209" t="e">
        <f>IF(OR(ISBLANK('Precision '!T464),J$3="N"),NA(),'Precision '!T464)</f>
        <v>#N/A</v>
      </c>
      <c r="AX462" s="209" t="e">
        <f>IF(OR(ISBLANK('Precision '!U464),K$3="N"),NA(),'Precision '!U464)</f>
        <v>#N/A</v>
      </c>
      <c r="AY462" s="209" t="e">
        <f>IF(OR(ISBLANK('Precision '!V464),L$3="N"),NA(),'Precision '!V464)</f>
        <v>#N/A</v>
      </c>
      <c r="AZ462" s="209" t="e">
        <f>IF(OR(ISBLANK('Precision '!W464),M$3="N"),NA(),'Precision '!W464)</f>
        <v>#N/A</v>
      </c>
      <c r="BA462" s="209" t="e">
        <f>IF(OR(ISBLANK('Precision '!X464),N$3="N"),NA(),'Precision '!X464)</f>
        <v>#N/A</v>
      </c>
      <c r="BB462" s="209" t="e">
        <f>IF(OR(ISBLANK('Precision '!Y464),O$3="N"),NA(),'Precision '!Y464)</f>
        <v>#N/A</v>
      </c>
      <c r="BC462" s="209" t="e">
        <f>IF(OR(ISBLANK('Precision '!Z464),P$3="N"),NA(),'Precision '!Z464)</f>
        <v>#N/A</v>
      </c>
      <c r="BD462" s="204"/>
      <c r="BE462" s="204"/>
      <c r="BF462" s="204"/>
      <c r="BG462" s="204"/>
      <c r="BH462" s="204"/>
    </row>
    <row r="463" spans="1:60" x14ac:dyDescent="0.2">
      <c r="A463" s="204"/>
      <c r="B463" s="204"/>
      <c r="C463" s="204" t="str">
        <f>IF(AND(ISNUMBER('Precision '!C465),E$2="Y"),'Precision '!C465,"")</f>
        <v/>
      </c>
      <c r="D463" s="204" t="str">
        <f>IF(AND(ISNUMBER('Precision '!D465),F$2="Y"),'Precision '!D465,"")</f>
        <v/>
      </c>
      <c r="E463" s="204" t="str">
        <f>IF(AND(ISNUMBER('Precision '!E465),G$2="Y"),'Precision '!E465,"")</f>
        <v/>
      </c>
      <c r="F463" s="204" t="str">
        <f>IF(AND(ISNUMBER('Precision '!F465),H$2="Y"),'Precision '!F465,"")</f>
        <v/>
      </c>
      <c r="G463" s="204" t="str">
        <f>IF(AND(ISNUMBER('Precision '!G465),I$2="Y"),'Precision '!G465,"")</f>
        <v/>
      </c>
      <c r="H463" s="204" t="str">
        <f>IF(AND(ISNUMBER('Precision '!H465),J$2="Y"),'Precision '!H465,"")</f>
        <v/>
      </c>
      <c r="I463" s="204" t="str">
        <f>IF(AND(ISNUMBER('Precision '!I465),K$2="Y"),'Precision '!I465,"")</f>
        <v/>
      </c>
      <c r="J463" s="204" t="str">
        <f>IF(AND(ISNUMBER('Precision '!J465),L$2="Y"),'Precision '!J465,"")</f>
        <v/>
      </c>
      <c r="K463" s="204" t="str">
        <f>IF(AND(ISNUMBER('Precision '!K465),M$2="Y"),'Precision '!K465,"")</f>
        <v/>
      </c>
      <c r="L463" s="204" t="str">
        <f>IF(AND(ISNUMBER('Precision '!L465),N$2="Y"),'Precision '!L465,"")</f>
        <v/>
      </c>
      <c r="M463" s="204" t="str">
        <f>IF(AND(ISNUMBER('Precision '!M465),O$2="Y"),'Precision '!M465,"")</f>
        <v/>
      </c>
      <c r="N463" s="204" t="str">
        <f>IF(AND(ISNUMBER('Precision '!N465),P$2="Y"),'Precision '!N465,"")</f>
        <v/>
      </c>
      <c r="O463" s="204" t="str">
        <f>IF(AND(ISNUMBER('Precision '!O465),E$3="Y"),'Precision '!O465,"")</f>
        <v/>
      </c>
      <c r="P463" s="204" t="str">
        <f>IF(AND(ISNUMBER('Precision '!P465),F$3="Y"),'Precision '!P465,"")</f>
        <v/>
      </c>
      <c r="Q463" s="204" t="str">
        <f>IF(AND(ISNUMBER('Precision '!Q465),G$3="Y"),'Precision '!Q465,"")</f>
        <v/>
      </c>
      <c r="R463" s="204" t="str">
        <f>IF(AND(ISNUMBER('Precision '!R465),H$3="Y"),'Precision '!R465,"")</f>
        <v/>
      </c>
      <c r="S463" s="204" t="str">
        <f>IF(AND(ISNUMBER('Precision '!S465),I$3="Y"),'Precision '!S465,"")</f>
        <v/>
      </c>
      <c r="T463" s="204" t="str">
        <f>IF(AND(ISNUMBER('Precision '!T465),J$3="Y"),'Precision '!T465,"")</f>
        <v/>
      </c>
      <c r="U463" s="204" t="str">
        <f>IF(AND(ISNUMBER('Precision '!U465),K$3="Y"),'Precision '!U465,"")</f>
        <v/>
      </c>
      <c r="V463" s="204" t="str">
        <f>IF(AND(ISNUMBER('Precision '!V465),L$3="Y"),'Precision '!V465,"")</f>
        <v/>
      </c>
      <c r="W463" s="204" t="str">
        <f>IF(AND(ISNUMBER('Precision '!W465),M$3="Y"),'Precision '!W465,"")</f>
        <v/>
      </c>
      <c r="X463" s="204" t="str">
        <f>IF(AND(ISNUMBER('Precision '!X465),N$3="Y"),'Precision '!X465,"")</f>
        <v/>
      </c>
      <c r="Y463" s="204" t="str">
        <f>IF(AND(ISNUMBER('Precision '!Y465),O$3="Y"),'Precision '!Y465,"")</f>
        <v/>
      </c>
      <c r="Z463" s="204" t="str">
        <f>IF(AND(ISNUMBER('Precision '!Z465),P$3="Y"),'Precision '!Z465,"")</f>
        <v/>
      </c>
      <c r="AA463" s="204"/>
      <c r="AB463" s="204"/>
      <c r="AC463" s="204"/>
      <c r="AD463" s="204"/>
      <c r="AE463" s="300">
        <v>427</v>
      </c>
      <c r="AF463" s="209" t="e">
        <f>IF(OR(ISBLANK('Precision '!C465),E$2="N"),NA(),'Precision '!C465)</f>
        <v>#N/A</v>
      </c>
      <c r="AG463" s="209" t="e">
        <f>IF(OR(ISBLANK('Precision '!D465),F$2="N"),NA(),'Precision '!D465)</f>
        <v>#N/A</v>
      </c>
      <c r="AH463" s="209" t="e">
        <f>IF(OR(ISBLANK('Precision '!E465),G$2="N"),NA(),'Precision '!E465)</f>
        <v>#N/A</v>
      </c>
      <c r="AI463" s="209" t="e">
        <f>IF(OR(ISBLANK('Precision '!F465),H$2="N"),NA(),'Precision '!F465)</f>
        <v>#N/A</v>
      </c>
      <c r="AJ463" s="209" t="e">
        <f>IF(OR(ISBLANK('Precision '!G465),I$2="N"),NA(),'Precision '!G465)</f>
        <v>#N/A</v>
      </c>
      <c r="AK463" s="209" t="e">
        <f>IF(OR(ISBLANK('Precision '!H465),J$2="N"),NA(),'Precision '!H465)</f>
        <v>#N/A</v>
      </c>
      <c r="AL463" s="209" t="e">
        <f>IF(OR(ISBLANK('Precision '!I465),K$2="N"),NA(),'Precision '!I465)</f>
        <v>#N/A</v>
      </c>
      <c r="AM463" s="209" t="e">
        <f>IF(OR(ISBLANK('Precision '!J465),L$2="N"),NA(),'Precision '!J465)</f>
        <v>#N/A</v>
      </c>
      <c r="AN463" s="209" t="e">
        <f>IF(OR(ISBLANK('Precision '!K465),M$2="N"),NA(),'Precision '!K465)</f>
        <v>#N/A</v>
      </c>
      <c r="AO463" s="209" t="e">
        <f>IF(OR(ISBLANK('Precision '!L465),N$2="N"),NA(),'Precision '!L465)</f>
        <v>#N/A</v>
      </c>
      <c r="AP463" s="209" t="e">
        <f>IF(OR(ISBLANK('Precision '!M465),O$2="N"),NA(),'Precision '!M465)</f>
        <v>#N/A</v>
      </c>
      <c r="AQ463" s="209" t="e">
        <f>IF(OR(ISBLANK('Precision '!N465),P$2="N"),NA(),'Precision '!N465)</f>
        <v>#N/A</v>
      </c>
      <c r="AR463" s="209" t="e">
        <f>IF(OR(ISBLANK('Precision '!O465),E$3="N"),NA(),'Precision '!O465)</f>
        <v>#N/A</v>
      </c>
      <c r="AS463" s="209" t="e">
        <f>IF(OR(ISBLANK('Precision '!P465),F$3="N"),NA(),'Precision '!P465)</f>
        <v>#N/A</v>
      </c>
      <c r="AT463" s="209" t="e">
        <f>IF(OR(ISBLANK('Precision '!Q465),G$3="N"),NA(),'Precision '!Q465)</f>
        <v>#N/A</v>
      </c>
      <c r="AU463" s="209" t="e">
        <f>IF(OR(ISBLANK('Precision '!R465),H$3="N"),NA(),'Precision '!R465)</f>
        <v>#N/A</v>
      </c>
      <c r="AV463" s="209" t="e">
        <f>IF(OR(ISBLANK('Precision '!S465),I$3="N"),NA(),'Precision '!S465)</f>
        <v>#N/A</v>
      </c>
      <c r="AW463" s="209" t="e">
        <f>IF(OR(ISBLANK('Precision '!T465),J$3="N"),NA(),'Precision '!T465)</f>
        <v>#N/A</v>
      </c>
      <c r="AX463" s="209" t="e">
        <f>IF(OR(ISBLANK('Precision '!U465),K$3="N"),NA(),'Precision '!U465)</f>
        <v>#N/A</v>
      </c>
      <c r="AY463" s="209" t="e">
        <f>IF(OR(ISBLANK('Precision '!V465),L$3="N"),NA(),'Precision '!V465)</f>
        <v>#N/A</v>
      </c>
      <c r="AZ463" s="209" t="e">
        <f>IF(OR(ISBLANK('Precision '!W465),M$3="N"),NA(),'Precision '!W465)</f>
        <v>#N/A</v>
      </c>
      <c r="BA463" s="209" t="e">
        <f>IF(OR(ISBLANK('Precision '!X465),N$3="N"),NA(),'Precision '!X465)</f>
        <v>#N/A</v>
      </c>
      <c r="BB463" s="209" t="e">
        <f>IF(OR(ISBLANK('Precision '!Y465),O$3="N"),NA(),'Precision '!Y465)</f>
        <v>#N/A</v>
      </c>
      <c r="BC463" s="209" t="e">
        <f>IF(OR(ISBLANK('Precision '!Z465),P$3="N"),NA(),'Precision '!Z465)</f>
        <v>#N/A</v>
      </c>
      <c r="BD463" s="204"/>
      <c r="BE463" s="204"/>
      <c r="BF463" s="204"/>
      <c r="BG463" s="204"/>
      <c r="BH463" s="204"/>
    </row>
    <row r="464" spans="1:60" x14ac:dyDescent="0.2">
      <c r="A464" s="204"/>
      <c r="B464" s="204"/>
      <c r="C464" s="204" t="str">
        <f>IF(AND(ISNUMBER('Precision '!C466),E$2="Y"),'Precision '!C466,"")</f>
        <v/>
      </c>
      <c r="D464" s="204" t="str">
        <f>IF(AND(ISNUMBER('Precision '!D466),F$2="Y"),'Precision '!D466,"")</f>
        <v/>
      </c>
      <c r="E464" s="204" t="str">
        <f>IF(AND(ISNUMBER('Precision '!E466),G$2="Y"),'Precision '!E466,"")</f>
        <v/>
      </c>
      <c r="F464" s="204" t="str">
        <f>IF(AND(ISNUMBER('Precision '!F466),H$2="Y"),'Precision '!F466,"")</f>
        <v/>
      </c>
      <c r="G464" s="204" t="str">
        <f>IF(AND(ISNUMBER('Precision '!G466),I$2="Y"),'Precision '!G466,"")</f>
        <v/>
      </c>
      <c r="H464" s="204" t="str">
        <f>IF(AND(ISNUMBER('Precision '!H466),J$2="Y"),'Precision '!H466,"")</f>
        <v/>
      </c>
      <c r="I464" s="204" t="str">
        <f>IF(AND(ISNUMBER('Precision '!I466),K$2="Y"),'Precision '!I466,"")</f>
        <v/>
      </c>
      <c r="J464" s="204" t="str">
        <f>IF(AND(ISNUMBER('Precision '!J466),L$2="Y"),'Precision '!J466,"")</f>
        <v/>
      </c>
      <c r="K464" s="204" t="str">
        <f>IF(AND(ISNUMBER('Precision '!K466),M$2="Y"),'Precision '!K466,"")</f>
        <v/>
      </c>
      <c r="L464" s="204" t="str">
        <f>IF(AND(ISNUMBER('Precision '!L466),N$2="Y"),'Precision '!L466,"")</f>
        <v/>
      </c>
      <c r="M464" s="204" t="str">
        <f>IF(AND(ISNUMBER('Precision '!M466),O$2="Y"),'Precision '!M466,"")</f>
        <v/>
      </c>
      <c r="N464" s="204" t="str">
        <f>IF(AND(ISNUMBER('Precision '!N466),P$2="Y"),'Precision '!N466,"")</f>
        <v/>
      </c>
      <c r="O464" s="204" t="str">
        <f>IF(AND(ISNUMBER('Precision '!O466),E$3="Y"),'Precision '!O466,"")</f>
        <v/>
      </c>
      <c r="P464" s="204" t="str">
        <f>IF(AND(ISNUMBER('Precision '!P466),F$3="Y"),'Precision '!P466,"")</f>
        <v/>
      </c>
      <c r="Q464" s="204" t="str">
        <f>IF(AND(ISNUMBER('Precision '!Q466),G$3="Y"),'Precision '!Q466,"")</f>
        <v/>
      </c>
      <c r="R464" s="204" t="str">
        <f>IF(AND(ISNUMBER('Precision '!R466),H$3="Y"),'Precision '!R466,"")</f>
        <v/>
      </c>
      <c r="S464" s="204" t="str">
        <f>IF(AND(ISNUMBER('Precision '!S466),I$3="Y"),'Precision '!S466,"")</f>
        <v/>
      </c>
      <c r="T464" s="204" t="str">
        <f>IF(AND(ISNUMBER('Precision '!T466),J$3="Y"),'Precision '!T466,"")</f>
        <v/>
      </c>
      <c r="U464" s="204" t="str">
        <f>IF(AND(ISNUMBER('Precision '!U466),K$3="Y"),'Precision '!U466,"")</f>
        <v/>
      </c>
      <c r="V464" s="204" t="str">
        <f>IF(AND(ISNUMBER('Precision '!V466),L$3="Y"),'Precision '!V466,"")</f>
        <v/>
      </c>
      <c r="W464" s="204" t="str">
        <f>IF(AND(ISNUMBER('Precision '!W466),M$3="Y"),'Precision '!W466,"")</f>
        <v/>
      </c>
      <c r="X464" s="204" t="str">
        <f>IF(AND(ISNUMBER('Precision '!X466),N$3="Y"),'Precision '!X466,"")</f>
        <v/>
      </c>
      <c r="Y464" s="204" t="str">
        <f>IF(AND(ISNUMBER('Precision '!Y466),O$3="Y"),'Precision '!Y466,"")</f>
        <v/>
      </c>
      <c r="Z464" s="204" t="str">
        <f>IF(AND(ISNUMBER('Precision '!Z466),P$3="Y"),'Precision '!Z466,"")</f>
        <v/>
      </c>
      <c r="AA464" s="204"/>
      <c r="AB464" s="204"/>
      <c r="AC464" s="204"/>
      <c r="AD464" s="204"/>
      <c r="AE464" s="300">
        <v>428</v>
      </c>
      <c r="AF464" s="209" t="e">
        <f>IF(OR(ISBLANK('Precision '!C466),E$2="N"),NA(),'Precision '!C466)</f>
        <v>#N/A</v>
      </c>
      <c r="AG464" s="209" t="e">
        <f>IF(OR(ISBLANK('Precision '!D466),F$2="N"),NA(),'Precision '!D466)</f>
        <v>#N/A</v>
      </c>
      <c r="AH464" s="209" t="e">
        <f>IF(OR(ISBLANK('Precision '!E466),G$2="N"),NA(),'Precision '!E466)</f>
        <v>#N/A</v>
      </c>
      <c r="AI464" s="209" t="e">
        <f>IF(OR(ISBLANK('Precision '!F466),H$2="N"),NA(),'Precision '!F466)</f>
        <v>#N/A</v>
      </c>
      <c r="AJ464" s="209" t="e">
        <f>IF(OR(ISBLANK('Precision '!G466),I$2="N"),NA(),'Precision '!G466)</f>
        <v>#N/A</v>
      </c>
      <c r="AK464" s="209" t="e">
        <f>IF(OR(ISBLANK('Precision '!H466),J$2="N"),NA(),'Precision '!H466)</f>
        <v>#N/A</v>
      </c>
      <c r="AL464" s="209" t="e">
        <f>IF(OR(ISBLANK('Precision '!I466),K$2="N"),NA(),'Precision '!I466)</f>
        <v>#N/A</v>
      </c>
      <c r="AM464" s="209" t="e">
        <f>IF(OR(ISBLANK('Precision '!J466),L$2="N"),NA(),'Precision '!J466)</f>
        <v>#N/A</v>
      </c>
      <c r="AN464" s="209" t="e">
        <f>IF(OR(ISBLANK('Precision '!K466),M$2="N"),NA(),'Precision '!K466)</f>
        <v>#N/A</v>
      </c>
      <c r="AO464" s="209" t="e">
        <f>IF(OR(ISBLANK('Precision '!L466),N$2="N"),NA(),'Precision '!L466)</f>
        <v>#N/A</v>
      </c>
      <c r="AP464" s="209" t="e">
        <f>IF(OR(ISBLANK('Precision '!M466),O$2="N"),NA(),'Precision '!M466)</f>
        <v>#N/A</v>
      </c>
      <c r="AQ464" s="209" t="e">
        <f>IF(OR(ISBLANK('Precision '!N466),P$2="N"),NA(),'Precision '!N466)</f>
        <v>#N/A</v>
      </c>
      <c r="AR464" s="209" t="e">
        <f>IF(OR(ISBLANK('Precision '!O466),E$3="N"),NA(),'Precision '!O466)</f>
        <v>#N/A</v>
      </c>
      <c r="AS464" s="209" t="e">
        <f>IF(OR(ISBLANK('Precision '!P466),F$3="N"),NA(),'Precision '!P466)</f>
        <v>#N/A</v>
      </c>
      <c r="AT464" s="209" t="e">
        <f>IF(OR(ISBLANK('Precision '!Q466),G$3="N"),NA(),'Precision '!Q466)</f>
        <v>#N/A</v>
      </c>
      <c r="AU464" s="209" t="e">
        <f>IF(OR(ISBLANK('Precision '!R466),H$3="N"),NA(),'Precision '!R466)</f>
        <v>#N/A</v>
      </c>
      <c r="AV464" s="209" t="e">
        <f>IF(OR(ISBLANK('Precision '!S466),I$3="N"),NA(),'Precision '!S466)</f>
        <v>#N/A</v>
      </c>
      <c r="AW464" s="209" t="e">
        <f>IF(OR(ISBLANK('Precision '!T466),J$3="N"),NA(),'Precision '!T466)</f>
        <v>#N/A</v>
      </c>
      <c r="AX464" s="209" t="e">
        <f>IF(OR(ISBLANK('Precision '!U466),K$3="N"),NA(),'Precision '!U466)</f>
        <v>#N/A</v>
      </c>
      <c r="AY464" s="209" t="e">
        <f>IF(OR(ISBLANK('Precision '!V466),L$3="N"),NA(),'Precision '!V466)</f>
        <v>#N/A</v>
      </c>
      <c r="AZ464" s="209" t="e">
        <f>IF(OR(ISBLANK('Precision '!W466),M$3="N"),NA(),'Precision '!W466)</f>
        <v>#N/A</v>
      </c>
      <c r="BA464" s="209" t="e">
        <f>IF(OR(ISBLANK('Precision '!X466),N$3="N"),NA(),'Precision '!X466)</f>
        <v>#N/A</v>
      </c>
      <c r="BB464" s="209" t="e">
        <f>IF(OR(ISBLANK('Precision '!Y466),O$3="N"),NA(),'Precision '!Y466)</f>
        <v>#N/A</v>
      </c>
      <c r="BC464" s="209" t="e">
        <f>IF(OR(ISBLANK('Precision '!Z466),P$3="N"),NA(),'Precision '!Z466)</f>
        <v>#N/A</v>
      </c>
      <c r="BD464" s="204"/>
      <c r="BE464" s="204"/>
      <c r="BF464" s="204"/>
      <c r="BG464" s="204"/>
      <c r="BH464" s="204"/>
    </row>
    <row r="465" spans="1:60" x14ac:dyDescent="0.2">
      <c r="A465" s="204"/>
      <c r="B465" s="204"/>
      <c r="C465" s="204" t="str">
        <f>IF(AND(ISNUMBER('Precision '!C467),E$2="Y"),'Precision '!C467,"")</f>
        <v/>
      </c>
      <c r="D465" s="204" t="str">
        <f>IF(AND(ISNUMBER('Precision '!D467),F$2="Y"),'Precision '!D467,"")</f>
        <v/>
      </c>
      <c r="E465" s="204" t="str">
        <f>IF(AND(ISNUMBER('Precision '!E467),G$2="Y"),'Precision '!E467,"")</f>
        <v/>
      </c>
      <c r="F465" s="204" t="str">
        <f>IF(AND(ISNUMBER('Precision '!F467),H$2="Y"),'Precision '!F467,"")</f>
        <v/>
      </c>
      <c r="G465" s="204" t="str">
        <f>IF(AND(ISNUMBER('Precision '!G467),I$2="Y"),'Precision '!G467,"")</f>
        <v/>
      </c>
      <c r="H465" s="204" t="str">
        <f>IF(AND(ISNUMBER('Precision '!H467),J$2="Y"),'Precision '!H467,"")</f>
        <v/>
      </c>
      <c r="I465" s="204" t="str">
        <f>IF(AND(ISNUMBER('Precision '!I467),K$2="Y"),'Precision '!I467,"")</f>
        <v/>
      </c>
      <c r="J465" s="204" t="str">
        <f>IF(AND(ISNUMBER('Precision '!J467),L$2="Y"),'Precision '!J467,"")</f>
        <v/>
      </c>
      <c r="K465" s="204" t="str">
        <f>IF(AND(ISNUMBER('Precision '!K467),M$2="Y"),'Precision '!K467,"")</f>
        <v/>
      </c>
      <c r="L465" s="204" t="str">
        <f>IF(AND(ISNUMBER('Precision '!L467),N$2="Y"),'Precision '!L467,"")</f>
        <v/>
      </c>
      <c r="M465" s="204" t="str">
        <f>IF(AND(ISNUMBER('Precision '!M467),O$2="Y"),'Precision '!M467,"")</f>
        <v/>
      </c>
      <c r="N465" s="204" t="str">
        <f>IF(AND(ISNUMBER('Precision '!N467),P$2="Y"),'Precision '!N467,"")</f>
        <v/>
      </c>
      <c r="O465" s="204" t="str">
        <f>IF(AND(ISNUMBER('Precision '!O467),E$3="Y"),'Precision '!O467,"")</f>
        <v/>
      </c>
      <c r="P465" s="204" t="str">
        <f>IF(AND(ISNUMBER('Precision '!P467),F$3="Y"),'Precision '!P467,"")</f>
        <v/>
      </c>
      <c r="Q465" s="204" t="str">
        <f>IF(AND(ISNUMBER('Precision '!Q467),G$3="Y"),'Precision '!Q467,"")</f>
        <v/>
      </c>
      <c r="R465" s="204" t="str">
        <f>IF(AND(ISNUMBER('Precision '!R467),H$3="Y"),'Precision '!R467,"")</f>
        <v/>
      </c>
      <c r="S465" s="204" t="str">
        <f>IF(AND(ISNUMBER('Precision '!S467),I$3="Y"),'Precision '!S467,"")</f>
        <v/>
      </c>
      <c r="T465" s="204" t="str">
        <f>IF(AND(ISNUMBER('Precision '!T467),J$3="Y"),'Precision '!T467,"")</f>
        <v/>
      </c>
      <c r="U465" s="204" t="str">
        <f>IF(AND(ISNUMBER('Precision '!U467),K$3="Y"),'Precision '!U467,"")</f>
        <v/>
      </c>
      <c r="V465" s="204" t="str">
        <f>IF(AND(ISNUMBER('Precision '!V467),L$3="Y"),'Precision '!V467,"")</f>
        <v/>
      </c>
      <c r="W465" s="204" t="str">
        <f>IF(AND(ISNUMBER('Precision '!W467),M$3="Y"),'Precision '!W467,"")</f>
        <v/>
      </c>
      <c r="X465" s="204" t="str">
        <f>IF(AND(ISNUMBER('Precision '!X467),N$3="Y"),'Precision '!X467,"")</f>
        <v/>
      </c>
      <c r="Y465" s="204" t="str">
        <f>IF(AND(ISNUMBER('Precision '!Y467),O$3="Y"),'Precision '!Y467,"")</f>
        <v/>
      </c>
      <c r="Z465" s="204" t="str">
        <f>IF(AND(ISNUMBER('Precision '!Z467),P$3="Y"),'Precision '!Z467,"")</f>
        <v/>
      </c>
      <c r="AA465" s="204"/>
      <c r="AB465" s="204"/>
      <c r="AC465" s="204"/>
      <c r="AD465" s="204"/>
      <c r="AE465" s="300">
        <v>429</v>
      </c>
      <c r="AF465" s="209" t="e">
        <f>IF(OR(ISBLANK('Precision '!C467),E$2="N"),NA(),'Precision '!C467)</f>
        <v>#N/A</v>
      </c>
      <c r="AG465" s="209" t="e">
        <f>IF(OR(ISBLANK('Precision '!D467),F$2="N"),NA(),'Precision '!D467)</f>
        <v>#N/A</v>
      </c>
      <c r="AH465" s="209" t="e">
        <f>IF(OR(ISBLANK('Precision '!E467),G$2="N"),NA(),'Precision '!E467)</f>
        <v>#N/A</v>
      </c>
      <c r="AI465" s="209" t="e">
        <f>IF(OR(ISBLANK('Precision '!F467),H$2="N"),NA(),'Precision '!F467)</f>
        <v>#N/A</v>
      </c>
      <c r="AJ465" s="209" t="e">
        <f>IF(OR(ISBLANK('Precision '!G467),I$2="N"),NA(),'Precision '!G467)</f>
        <v>#N/A</v>
      </c>
      <c r="AK465" s="209" t="e">
        <f>IF(OR(ISBLANK('Precision '!H467),J$2="N"),NA(),'Precision '!H467)</f>
        <v>#N/A</v>
      </c>
      <c r="AL465" s="209" t="e">
        <f>IF(OR(ISBLANK('Precision '!I467),K$2="N"),NA(),'Precision '!I467)</f>
        <v>#N/A</v>
      </c>
      <c r="AM465" s="209" t="e">
        <f>IF(OR(ISBLANK('Precision '!J467),L$2="N"),NA(),'Precision '!J467)</f>
        <v>#N/A</v>
      </c>
      <c r="AN465" s="209" t="e">
        <f>IF(OR(ISBLANK('Precision '!K467),M$2="N"),NA(),'Precision '!K467)</f>
        <v>#N/A</v>
      </c>
      <c r="AO465" s="209" t="e">
        <f>IF(OR(ISBLANK('Precision '!L467),N$2="N"),NA(),'Precision '!L467)</f>
        <v>#N/A</v>
      </c>
      <c r="AP465" s="209" t="e">
        <f>IF(OR(ISBLANK('Precision '!M467),O$2="N"),NA(),'Precision '!M467)</f>
        <v>#N/A</v>
      </c>
      <c r="AQ465" s="209" t="e">
        <f>IF(OR(ISBLANK('Precision '!N467),P$2="N"),NA(),'Precision '!N467)</f>
        <v>#N/A</v>
      </c>
      <c r="AR465" s="209" t="e">
        <f>IF(OR(ISBLANK('Precision '!O467),E$3="N"),NA(),'Precision '!O467)</f>
        <v>#N/A</v>
      </c>
      <c r="AS465" s="209" t="e">
        <f>IF(OR(ISBLANK('Precision '!P467),F$3="N"),NA(),'Precision '!P467)</f>
        <v>#N/A</v>
      </c>
      <c r="AT465" s="209" t="e">
        <f>IF(OR(ISBLANK('Precision '!Q467),G$3="N"),NA(),'Precision '!Q467)</f>
        <v>#N/A</v>
      </c>
      <c r="AU465" s="209" t="e">
        <f>IF(OR(ISBLANK('Precision '!R467),H$3="N"),NA(),'Precision '!R467)</f>
        <v>#N/A</v>
      </c>
      <c r="AV465" s="209" t="e">
        <f>IF(OR(ISBLANK('Precision '!S467),I$3="N"),NA(),'Precision '!S467)</f>
        <v>#N/A</v>
      </c>
      <c r="AW465" s="209" t="e">
        <f>IF(OR(ISBLANK('Precision '!T467),J$3="N"),NA(),'Precision '!T467)</f>
        <v>#N/A</v>
      </c>
      <c r="AX465" s="209" t="e">
        <f>IF(OR(ISBLANK('Precision '!U467),K$3="N"),NA(),'Precision '!U467)</f>
        <v>#N/A</v>
      </c>
      <c r="AY465" s="209" t="e">
        <f>IF(OR(ISBLANK('Precision '!V467),L$3="N"),NA(),'Precision '!V467)</f>
        <v>#N/A</v>
      </c>
      <c r="AZ465" s="209" t="e">
        <f>IF(OR(ISBLANK('Precision '!W467),M$3="N"),NA(),'Precision '!W467)</f>
        <v>#N/A</v>
      </c>
      <c r="BA465" s="209" t="e">
        <f>IF(OR(ISBLANK('Precision '!X467),N$3="N"),NA(),'Precision '!X467)</f>
        <v>#N/A</v>
      </c>
      <c r="BB465" s="209" t="e">
        <f>IF(OR(ISBLANK('Precision '!Y467),O$3="N"),NA(),'Precision '!Y467)</f>
        <v>#N/A</v>
      </c>
      <c r="BC465" s="209" t="e">
        <f>IF(OR(ISBLANK('Precision '!Z467),P$3="N"),NA(),'Precision '!Z467)</f>
        <v>#N/A</v>
      </c>
      <c r="BD465" s="204"/>
      <c r="BE465" s="204"/>
      <c r="BF465" s="204"/>
      <c r="BG465" s="204"/>
      <c r="BH465" s="204"/>
    </row>
    <row r="466" spans="1:60" x14ac:dyDescent="0.2">
      <c r="A466" s="204"/>
      <c r="B466" s="204"/>
      <c r="C466" s="204" t="str">
        <f>IF(AND(ISNUMBER('Precision '!C468),E$2="Y"),'Precision '!C468,"")</f>
        <v/>
      </c>
      <c r="D466" s="204" t="str">
        <f>IF(AND(ISNUMBER('Precision '!D468),F$2="Y"),'Precision '!D468,"")</f>
        <v/>
      </c>
      <c r="E466" s="204" t="str">
        <f>IF(AND(ISNUMBER('Precision '!E468),G$2="Y"),'Precision '!E468,"")</f>
        <v/>
      </c>
      <c r="F466" s="204" t="str">
        <f>IF(AND(ISNUMBER('Precision '!F468),H$2="Y"),'Precision '!F468,"")</f>
        <v/>
      </c>
      <c r="G466" s="204" t="str">
        <f>IF(AND(ISNUMBER('Precision '!G468),I$2="Y"),'Precision '!G468,"")</f>
        <v/>
      </c>
      <c r="H466" s="204" t="str">
        <f>IF(AND(ISNUMBER('Precision '!H468),J$2="Y"),'Precision '!H468,"")</f>
        <v/>
      </c>
      <c r="I466" s="204" t="str">
        <f>IF(AND(ISNUMBER('Precision '!I468),K$2="Y"),'Precision '!I468,"")</f>
        <v/>
      </c>
      <c r="J466" s="204" t="str">
        <f>IF(AND(ISNUMBER('Precision '!J468),L$2="Y"),'Precision '!J468,"")</f>
        <v/>
      </c>
      <c r="K466" s="204" t="str">
        <f>IF(AND(ISNUMBER('Precision '!K468),M$2="Y"),'Precision '!K468,"")</f>
        <v/>
      </c>
      <c r="L466" s="204" t="str">
        <f>IF(AND(ISNUMBER('Precision '!L468),N$2="Y"),'Precision '!L468,"")</f>
        <v/>
      </c>
      <c r="M466" s="204" t="str">
        <f>IF(AND(ISNUMBER('Precision '!M468),O$2="Y"),'Precision '!M468,"")</f>
        <v/>
      </c>
      <c r="N466" s="204" t="str">
        <f>IF(AND(ISNUMBER('Precision '!N468),P$2="Y"),'Precision '!N468,"")</f>
        <v/>
      </c>
      <c r="O466" s="204" t="str">
        <f>IF(AND(ISNUMBER('Precision '!O468),E$3="Y"),'Precision '!O468,"")</f>
        <v/>
      </c>
      <c r="P466" s="204" t="str">
        <f>IF(AND(ISNUMBER('Precision '!P468),F$3="Y"),'Precision '!P468,"")</f>
        <v/>
      </c>
      <c r="Q466" s="204" t="str">
        <f>IF(AND(ISNUMBER('Precision '!Q468),G$3="Y"),'Precision '!Q468,"")</f>
        <v/>
      </c>
      <c r="R466" s="204" t="str">
        <f>IF(AND(ISNUMBER('Precision '!R468),H$3="Y"),'Precision '!R468,"")</f>
        <v/>
      </c>
      <c r="S466" s="204" t="str">
        <f>IF(AND(ISNUMBER('Precision '!S468),I$3="Y"),'Precision '!S468,"")</f>
        <v/>
      </c>
      <c r="T466" s="204" t="str">
        <f>IF(AND(ISNUMBER('Precision '!T468),J$3="Y"),'Precision '!T468,"")</f>
        <v/>
      </c>
      <c r="U466" s="204" t="str">
        <f>IF(AND(ISNUMBER('Precision '!U468),K$3="Y"),'Precision '!U468,"")</f>
        <v/>
      </c>
      <c r="V466" s="204" t="str">
        <f>IF(AND(ISNUMBER('Precision '!V468),L$3="Y"),'Precision '!V468,"")</f>
        <v/>
      </c>
      <c r="W466" s="204" t="str">
        <f>IF(AND(ISNUMBER('Precision '!W468),M$3="Y"),'Precision '!W468,"")</f>
        <v/>
      </c>
      <c r="X466" s="204" t="str">
        <f>IF(AND(ISNUMBER('Precision '!X468),N$3="Y"),'Precision '!X468,"")</f>
        <v/>
      </c>
      <c r="Y466" s="204" t="str">
        <f>IF(AND(ISNUMBER('Precision '!Y468),O$3="Y"),'Precision '!Y468,"")</f>
        <v/>
      </c>
      <c r="Z466" s="204" t="str">
        <f>IF(AND(ISNUMBER('Precision '!Z468),P$3="Y"),'Precision '!Z468,"")</f>
        <v/>
      </c>
      <c r="AA466" s="204"/>
      <c r="AB466" s="204"/>
      <c r="AC466" s="204"/>
      <c r="AD466" s="204"/>
      <c r="AE466" s="300">
        <v>430</v>
      </c>
      <c r="AF466" s="209" t="e">
        <f>IF(OR(ISBLANK('Precision '!C468),E$2="N"),NA(),'Precision '!C468)</f>
        <v>#N/A</v>
      </c>
      <c r="AG466" s="209" t="e">
        <f>IF(OR(ISBLANK('Precision '!D468),F$2="N"),NA(),'Precision '!D468)</f>
        <v>#N/A</v>
      </c>
      <c r="AH466" s="209" t="e">
        <f>IF(OR(ISBLANK('Precision '!E468),G$2="N"),NA(),'Precision '!E468)</f>
        <v>#N/A</v>
      </c>
      <c r="AI466" s="209" t="e">
        <f>IF(OR(ISBLANK('Precision '!F468),H$2="N"),NA(),'Precision '!F468)</f>
        <v>#N/A</v>
      </c>
      <c r="AJ466" s="209" t="e">
        <f>IF(OR(ISBLANK('Precision '!G468),I$2="N"),NA(),'Precision '!G468)</f>
        <v>#N/A</v>
      </c>
      <c r="AK466" s="209" t="e">
        <f>IF(OR(ISBLANK('Precision '!H468),J$2="N"),NA(),'Precision '!H468)</f>
        <v>#N/A</v>
      </c>
      <c r="AL466" s="209" t="e">
        <f>IF(OR(ISBLANK('Precision '!I468),K$2="N"),NA(),'Precision '!I468)</f>
        <v>#N/A</v>
      </c>
      <c r="AM466" s="209" t="e">
        <f>IF(OR(ISBLANK('Precision '!J468),L$2="N"),NA(),'Precision '!J468)</f>
        <v>#N/A</v>
      </c>
      <c r="AN466" s="209" t="e">
        <f>IF(OR(ISBLANK('Precision '!K468),M$2="N"),NA(),'Precision '!K468)</f>
        <v>#N/A</v>
      </c>
      <c r="AO466" s="209" t="e">
        <f>IF(OR(ISBLANK('Precision '!L468),N$2="N"),NA(),'Precision '!L468)</f>
        <v>#N/A</v>
      </c>
      <c r="AP466" s="209" t="e">
        <f>IF(OR(ISBLANK('Precision '!M468),O$2="N"),NA(),'Precision '!M468)</f>
        <v>#N/A</v>
      </c>
      <c r="AQ466" s="209" t="e">
        <f>IF(OR(ISBLANK('Precision '!N468),P$2="N"),NA(),'Precision '!N468)</f>
        <v>#N/A</v>
      </c>
      <c r="AR466" s="209" t="e">
        <f>IF(OR(ISBLANK('Precision '!O468),E$3="N"),NA(),'Precision '!O468)</f>
        <v>#N/A</v>
      </c>
      <c r="AS466" s="209" t="e">
        <f>IF(OR(ISBLANK('Precision '!P468),F$3="N"),NA(),'Precision '!P468)</f>
        <v>#N/A</v>
      </c>
      <c r="AT466" s="209" t="e">
        <f>IF(OR(ISBLANK('Precision '!Q468),G$3="N"),NA(),'Precision '!Q468)</f>
        <v>#N/A</v>
      </c>
      <c r="AU466" s="209" t="e">
        <f>IF(OR(ISBLANK('Precision '!R468),H$3="N"),NA(),'Precision '!R468)</f>
        <v>#N/A</v>
      </c>
      <c r="AV466" s="209" t="e">
        <f>IF(OR(ISBLANK('Precision '!S468),I$3="N"),NA(),'Precision '!S468)</f>
        <v>#N/A</v>
      </c>
      <c r="AW466" s="209" t="e">
        <f>IF(OR(ISBLANK('Precision '!T468),J$3="N"),NA(),'Precision '!T468)</f>
        <v>#N/A</v>
      </c>
      <c r="AX466" s="209" t="e">
        <f>IF(OR(ISBLANK('Precision '!U468),K$3="N"),NA(),'Precision '!U468)</f>
        <v>#N/A</v>
      </c>
      <c r="AY466" s="209" t="e">
        <f>IF(OR(ISBLANK('Precision '!V468),L$3="N"),NA(),'Precision '!V468)</f>
        <v>#N/A</v>
      </c>
      <c r="AZ466" s="209" t="e">
        <f>IF(OR(ISBLANK('Precision '!W468),M$3="N"),NA(),'Precision '!W468)</f>
        <v>#N/A</v>
      </c>
      <c r="BA466" s="209" t="e">
        <f>IF(OR(ISBLANK('Precision '!X468),N$3="N"),NA(),'Precision '!X468)</f>
        <v>#N/A</v>
      </c>
      <c r="BB466" s="209" t="e">
        <f>IF(OR(ISBLANK('Precision '!Y468),O$3="N"),NA(),'Precision '!Y468)</f>
        <v>#N/A</v>
      </c>
      <c r="BC466" s="209" t="e">
        <f>IF(OR(ISBLANK('Precision '!Z468),P$3="N"),NA(),'Precision '!Z468)</f>
        <v>#N/A</v>
      </c>
      <c r="BD466" s="204"/>
      <c r="BE466" s="204"/>
      <c r="BF466" s="204"/>
      <c r="BG466" s="204"/>
      <c r="BH466" s="204"/>
    </row>
    <row r="467" spans="1:60" x14ac:dyDescent="0.2">
      <c r="A467" s="204"/>
      <c r="B467" s="204"/>
      <c r="C467" s="204" t="str">
        <f>IF(AND(ISNUMBER('Precision '!C469),E$2="Y"),'Precision '!C469,"")</f>
        <v/>
      </c>
      <c r="D467" s="204" t="str">
        <f>IF(AND(ISNUMBER('Precision '!D469),F$2="Y"),'Precision '!D469,"")</f>
        <v/>
      </c>
      <c r="E467" s="204" t="str">
        <f>IF(AND(ISNUMBER('Precision '!E469),G$2="Y"),'Precision '!E469,"")</f>
        <v/>
      </c>
      <c r="F467" s="204" t="str">
        <f>IF(AND(ISNUMBER('Precision '!F469),H$2="Y"),'Precision '!F469,"")</f>
        <v/>
      </c>
      <c r="G467" s="204" t="str">
        <f>IF(AND(ISNUMBER('Precision '!G469),I$2="Y"),'Precision '!G469,"")</f>
        <v/>
      </c>
      <c r="H467" s="204" t="str">
        <f>IF(AND(ISNUMBER('Precision '!H469),J$2="Y"),'Precision '!H469,"")</f>
        <v/>
      </c>
      <c r="I467" s="204" t="str">
        <f>IF(AND(ISNUMBER('Precision '!I469),K$2="Y"),'Precision '!I469,"")</f>
        <v/>
      </c>
      <c r="J467" s="204" t="str">
        <f>IF(AND(ISNUMBER('Precision '!J469),L$2="Y"),'Precision '!J469,"")</f>
        <v/>
      </c>
      <c r="K467" s="204" t="str">
        <f>IF(AND(ISNUMBER('Precision '!K469),M$2="Y"),'Precision '!K469,"")</f>
        <v/>
      </c>
      <c r="L467" s="204" t="str">
        <f>IF(AND(ISNUMBER('Precision '!L469),N$2="Y"),'Precision '!L469,"")</f>
        <v/>
      </c>
      <c r="M467" s="204" t="str">
        <f>IF(AND(ISNUMBER('Precision '!M469),O$2="Y"),'Precision '!M469,"")</f>
        <v/>
      </c>
      <c r="N467" s="204" t="str">
        <f>IF(AND(ISNUMBER('Precision '!N469),P$2="Y"),'Precision '!N469,"")</f>
        <v/>
      </c>
      <c r="O467" s="204" t="str">
        <f>IF(AND(ISNUMBER('Precision '!O469),E$3="Y"),'Precision '!O469,"")</f>
        <v/>
      </c>
      <c r="P467" s="204" t="str">
        <f>IF(AND(ISNUMBER('Precision '!P469),F$3="Y"),'Precision '!P469,"")</f>
        <v/>
      </c>
      <c r="Q467" s="204" t="str">
        <f>IF(AND(ISNUMBER('Precision '!Q469),G$3="Y"),'Precision '!Q469,"")</f>
        <v/>
      </c>
      <c r="R467" s="204" t="str">
        <f>IF(AND(ISNUMBER('Precision '!R469),H$3="Y"),'Precision '!R469,"")</f>
        <v/>
      </c>
      <c r="S467" s="204" t="str">
        <f>IF(AND(ISNUMBER('Precision '!S469),I$3="Y"),'Precision '!S469,"")</f>
        <v/>
      </c>
      <c r="T467" s="204" t="str">
        <f>IF(AND(ISNUMBER('Precision '!T469),J$3="Y"),'Precision '!T469,"")</f>
        <v/>
      </c>
      <c r="U467" s="204" t="str">
        <f>IF(AND(ISNUMBER('Precision '!U469),K$3="Y"),'Precision '!U469,"")</f>
        <v/>
      </c>
      <c r="V467" s="204" t="str">
        <f>IF(AND(ISNUMBER('Precision '!V469),L$3="Y"),'Precision '!V469,"")</f>
        <v/>
      </c>
      <c r="W467" s="204" t="str">
        <f>IF(AND(ISNUMBER('Precision '!W469),M$3="Y"),'Precision '!W469,"")</f>
        <v/>
      </c>
      <c r="X467" s="204" t="str">
        <f>IF(AND(ISNUMBER('Precision '!X469),N$3="Y"),'Precision '!X469,"")</f>
        <v/>
      </c>
      <c r="Y467" s="204" t="str">
        <f>IF(AND(ISNUMBER('Precision '!Y469),O$3="Y"),'Precision '!Y469,"")</f>
        <v/>
      </c>
      <c r="Z467" s="204" t="str">
        <f>IF(AND(ISNUMBER('Precision '!Z469),P$3="Y"),'Precision '!Z469,"")</f>
        <v/>
      </c>
      <c r="AA467" s="204"/>
      <c r="AB467" s="204"/>
      <c r="AC467" s="204"/>
      <c r="AD467" s="204"/>
      <c r="AE467" s="300">
        <v>431</v>
      </c>
      <c r="AF467" s="209" t="e">
        <f>IF(OR(ISBLANK('Precision '!C469),E$2="N"),NA(),'Precision '!C469)</f>
        <v>#N/A</v>
      </c>
      <c r="AG467" s="209" t="e">
        <f>IF(OR(ISBLANK('Precision '!D469),F$2="N"),NA(),'Precision '!D469)</f>
        <v>#N/A</v>
      </c>
      <c r="AH467" s="209" t="e">
        <f>IF(OR(ISBLANK('Precision '!E469),G$2="N"),NA(),'Precision '!E469)</f>
        <v>#N/A</v>
      </c>
      <c r="AI467" s="209" t="e">
        <f>IF(OR(ISBLANK('Precision '!F469),H$2="N"),NA(),'Precision '!F469)</f>
        <v>#N/A</v>
      </c>
      <c r="AJ467" s="209" t="e">
        <f>IF(OR(ISBLANK('Precision '!G469),I$2="N"),NA(),'Precision '!G469)</f>
        <v>#N/A</v>
      </c>
      <c r="AK467" s="209" t="e">
        <f>IF(OR(ISBLANK('Precision '!H469),J$2="N"),NA(),'Precision '!H469)</f>
        <v>#N/A</v>
      </c>
      <c r="AL467" s="209" t="e">
        <f>IF(OR(ISBLANK('Precision '!I469),K$2="N"),NA(),'Precision '!I469)</f>
        <v>#N/A</v>
      </c>
      <c r="AM467" s="209" t="e">
        <f>IF(OR(ISBLANK('Precision '!J469),L$2="N"),NA(),'Precision '!J469)</f>
        <v>#N/A</v>
      </c>
      <c r="AN467" s="209" t="e">
        <f>IF(OR(ISBLANK('Precision '!K469),M$2="N"),NA(),'Precision '!K469)</f>
        <v>#N/A</v>
      </c>
      <c r="AO467" s="209" t="e">
        <f>IF(OR(ISBLANK('Precision '!L469),N$2="N"),NA(),'Precision '!L469)</f>
        <v>#N/A</v>
      </c>
      <c r="AP467" s="209" t="e">
        <f>IF(OR(ISBLANK('Precision '!M469),O$2="N"),NA(),'Precision '!M469)</f>
        <v>#N/A</v>
      </c>
      <c r="AQ467" s="209" t="e">
        <f>IF(OR(ISBLANK('Precision '!N469),P$2="N"),NA(),'Precision '!N469)</f>
        <v>#N/A</v>
      </c>
      <c r="AR467" s="209" t="e">
        <f>IF(OR(ISBLANK('Precision '!O469),E$3="N"),NA(),'Precision '!O469)</f>
        <v>#N/A</v>
      </c>
      <c r="AS467" s="209" t="e">
        <f>IF(OR(ISBLANK('Precision '!P469),F$3="N"),NA(),'Precision '!P469)</f>
        <v>#N/A</v>
      </c>
      <c r="AT467" s="209" t="e">
        <f>IF(OR(ISBLANK('Precision '!Q469),G$3="N"),NA(),'Precision '!Q469)</f>
        <v>#N/A</v>
      </c>
      <c r="AU467" s="209" t="e">
        <f>IF(OR(ISBLANK('Precision '!R469),H$3="N"),NA(),'Precision '!R469)</f>
        <v>#N/A</v>
      </c>
      <c r="AV467" s="209" t="e">
        <f>IF(OR(ISBLANK('Precision '!S469),I$3="N"),NA(),'Precision '!S469)</f>
        <v>#N/A</v>
      </c>
      <c r="AW467" s="209" t="e">
        <f>IF(OR(ISBLANK('Precision '!T469),J$3="N"),NA(),'Precision '!T469)</f>
        <v>#N/A</v>
      </c>
      <c r="AX467" s="209" t="e">
        <f>IF(OR(ISBLANK('Precision '!U469),K$3="N"),NA(),'Precision '!U469)</f>
        <v>#N/A</v>
      </c>
      <c r="AY467" s="209" t="e">
        <f>IF(OR(ISBLANK('Precision '!V469),L$3="N"),NA(),'Precision '!V469)</f>
        <v>#N/A</v>
      </c>
      <c r="AZ467" s="209" t="e">
        <f>IF(OR(ISBLANK('Precision '!W469),M$3="N"),NA(),'Precision '!W469)</f>
        <v>#N/A</v>
      </c>
      <c r="BA467" s="209" t="e">
        <f>IF(OR(ISBLANK('Precision '!X469),N$3="N"),NA(),'Precision '!X469)</f>
        <v>#N/A</v>
      </c>
      <c r="BB467" s="209" t="e">
        <f>IF(OR(ISBLANK('Precision '!Y469),O$3="N"),NA(),'Precision '!Y469)</f>
        <v>#N/A</v>
      </c>
      <c r="BC467" s="209" t="e">
        <f>IF(OR(ISBLANK('Precision '!Z469),P$3="N"),NA(),'Precision '!Z469)</f>
        <v>#N/A</v>
      </c>
      <c r="BD467" s="204"/>
      <c r="BE467" s="204"/>
      <c r="BF467" s="204"/>
      <c r="BG467" s="204"/>
      <c r="BH467" s="204"/>
    </row>
    <row r="468" spans="1:60" x14ac:dyDescent="0.2">
      <c r="A468" s="204"/>
      <c r="B468" s="204"/>
      <c r="C468" s="204" t="str">
        <f>IF(AND(ISNUMBER('Precision '!C470),E$2="Y"),'Precision '!C470,"")</f>
        <v/>
      </c>
      <c r="D468" s="204" t="str">
        <f>IF(AND(ISNUMBER('Precision '!D470),F$2="Y"),'Precision '!D470,"")</f>
        <v/>
      </c>
      <c r="E468" s="204" t="str">
        <f>IF(AND(ISNUMBER('Precision '!E470),G$2="Y"),'Precision '!E470,"")</f>
        <v/>
      </c>
      <c r="F468" s="204" t="str">
        <f>IF(AND(ISNUMBER('Precision '!F470),H$2="Y"),'Precision '!F470,"")</f>
        <v/>
      </c>
      <c r="G468" s="204" t="str">
        <f>IF(AND(ISNUMBER('Precision '!G470),I$2="Y"),'Precision '!G470,"")</f>
        <v/>
      </c>
      <c r="H468" s="204" t="str">
        <f>IF(AND(ISNUMBER('Precision '!H470),J$2="Y"),'Precision '!H470,"")</f>
        <v/>
      </c>
      <c r="I468" s="204" t="str">
        <f>IF(AND(ISNUMBER('Precision '!I470),K$2="Y"),'Precision '!I470,"")</f>
        <v/>
      </c>
      <c r="J468" s="204" t="str">
        <f>IF(AND(ISNUMBER('Precision '!J470),L$2="Y"),'Precision '!J470,"")</f>
        <v/>
      </c>
      <c r="K468" s="204" t="str">
        <f>IF(AND(ISNUMBER('Precision '!K470),M$2="Y"),'Precision '!K470,"")</f>
        <v/>
      </c>
      <c r="L468" s="204" t="str">
        <f>IF(AND(ISNUMBER('Precision '!L470),N$2="Y"),'Precision '!L470,"")</f>
        <v/>
      </c>
      <c r="M468" s="204" t="str">
        <f>IF(AND(ISNUMBER('Precision '!M470),O$2="Y"),'Precision '!M470,"")</f>
        <v/>
      </c>
      <c r="N468" s="204" t="str">
        <f>IF(AND(ISNUMBER('Precision '!N470),P$2="Y"),'Precision '!N470,"")</f>
        <v/>
      </c>
      <c r="O468" s="204" t="str">
        <f>IF(AND(ISNUMBER('Precision '!O470),E$3="Y"),'Precision '!O470,"")</f>
        <v/>
      </c>
      <c r="P468" s="204" t="str">
        <f>IF(AND(ISNUMBER('Precision '!P470),F$3="Y"),'Precision '!P470,"")</f>
        <v/>
      </c>
      <c r="Q468" s="204" t="str">
        <f>IF(AND(ISNUMBER('Precision '!Q470),G$3="Y"),'Precision '!Q470,"")</f>
        <v/>
      </c>
      <c r="R468" s="204" t="str">
        <f>IF(AND(ISNUMBER('Precision '!R470),H$3="Y"),'Precision '!R470,"")</f>
        <v/>
      </c>
      <c r="S468" s="204" t="str">
        <f>IF(AND(ISNUMBER('Precision '!S470),I$3="Y"),'Precision '!S470,"")</f>
        <v/>
      </c>
      <c r="T468" s="204" t="str">
        <f>IF(AND(ISNUMBER('Precision '!T470),J$3="Y"),'Precision '!T470,"")</f>
        <v/>
      </c>
      <c r="U468" s="204" t="str">
        <f>IF(AND(ISNUMBER('Precision '!U470),K$3="Y"),'Precision '!U470,"")</f>
        <v/>
      </c>
      <c r="V468" s="204" t="str">
        <f>IF(AND(ISNUMBER('Precision '!V470),L$3="Y"),'Precision '!V470,"")</f>
        <v/>
      </c>
      <c r="W468" s="204" t="str">
        <f>IF(AND(ISNUMBER('Precision '!W470),M$3="Y"),'Precision '!W470,"")</f>
        <v/>
      </c>
      <c r="X468" s="204" t="str">
        <f>IF(AND(ISNUMBER('Precision '!X470),N$3="Y"),'Precision '!X470,"")</f>
        <v/>
      </c>
      <c r="Y468" s="204" t="str">
        <f>IF(AND(ISNUMBER('Precision '!Y470),O$3="Y"),'Precision '!Y470,"")</f>
        <v/>
      </c>
      <c r="Z468" s="204" t="str">
        <f>IF(AND(ISNUMBER('Precision '!Z470),P$3="Y"),'Precision '!Z470,"")</f>
        <v/>
      </c>
      <c r="AA468" s="204"/>
      <c r="AB468" s="204"/>
      <c r="AC468" s="204"/>
      <c r="AD468" s="204"/>
      <c r="AE468" s="300">
        <v>432</v>
      </c>
      <c r="AF468" s="209" t="e">
        <f>IF(OR(ISBLANK('Precision '!C470),E$2="N"),NA(),'Precision '!C470)</f>
        <v>#N/A</v>
      </c>
      <c r="AG468" s="209" t="e">
        <f>IF(OR(ISBLANK('Precision '!D470),F$2="N"),NA(),'Precision '!D470)</f>
        <v>#N/A</v>
      </c>
      <c r="AH468" s="209" t="e">
        <f>IF(OR(ISBLANK('Precision '!E470),G$2="N"),NA(),'Precision '!E470)</f>
        <v>#N/A</v>
      </c>
      <c r="AI468" s="209" t="e">
        <f>IF(OR(ISBLANK('Precision '!F470),H$2="N"),NA(),'Precision '!F470)</f>
        <v>#N/A</v>
      </c>
      <c r="AJ468" s="209" t="e">
        <f>IF(OR(ISBLANK('Precision '!G470),I$2="N"),NA(),'Precision '!G470)</f>
        <v>#N/A</v>
      </c>
      <c r="AK468" s="209" t="e">
        <f>IF(OR(ISBLANK('Precision '!H470),J$2="N"),NA(),'Precision '!H470)</f>
        <v>#N/A</v>
      </c>
      <c r="AL468" s="209" t="e">
        <f>IF(OR(ISBLANK('Precision '!I470),K$2="N"),NA(),'Precision '!I470)</f>
        <v>#N/A</v>
      </c>
      <c r="AM468" s="209" t="e">
        <f>IF(OR(ISBLANK('Precision '!J470),L$2="N"),NA(),'Precision '!J470)</f>
        <v>#N/A</v>
      </c>
      <c r="AN468" s="209" t="e">
        <f>IF(OR(ISBLANK('Precision '!K470),M$2="N"),NA(),'Precision '!K470)</f>
        <v>#N/A</v>
      </c>
      <c r="AO468" s="209" t="e">
        <f>IF(OR(ISBLANK('Precision '!L470),N$2="N"),NA(),'Precision '!L470)</f>
        <v>#N/A</v>
      </c>
      <c r="AP468" s="209" t="e">
        <f>IF(OR(ISBLANK('Precision '!M470),O$2="N"),NA(),'Precision '!M470)</f>
        <v>#N/A</v>
      </c>
      <c r="AQ468" s="209" t="e">
        <f>IF(OR(ISBLANK('Precision '!N470),P$2="N"),NA(),'Precision '!N470)</f>
        <v>#N/A</v>
      </c>
      <c r="AR468" s="209" t="e">
        <f>IF(OR(ISBLANK('Precision '!O470),E$3="N"),NA(),'Precision '!O470)</f>
        <v>#N/A</v>
      </c>
      <c r="AS468" s="209" t="e">
        <f>IF(OR(ISBLANK('Precision '!P470),F$3="N"),NA(),'Precision '!P470)</f>
        <v>#N/A</v>
      </c>
      <c r="AT468" s="209" t="e">
        <f>IF(OR(ISBLANK('Precision '!Q470),G$3="N"),NA(),'Precision '!Q470)</f>
        <v>#N/A</v>
      </c>
      <c r="AU468" s="209" t="e">
        <f>IF(OR(ISBLANK('Precision '!R470),H$3="N"),NA(),'Precision '!R470)</f>
        <v>#N/A</v>
      </c>
      <c r="AV468" s="209" t="e">
        <f>IF(OR(ISBLANK('Precision '!S470),I$3="N"),NA(),'Precision '!S470)</f>
        <v>#N/A</v>
      </c>
      <c r="AW468" s="209" t="e">
        <f>IF(OR(ISBLANK('Precision '!T470),J$3="N"),NA(),'Precision '!T470)</f>
        <v>#N/A</v>
      </c>
      <c r="AX468" s="209" t="e">
        <f>IF(OR(ISBLANK('Precision '!U470),K$3="N"),NA(),'Precision '!U470)</f>
        <v>#N/A</v>
      </c>
      <c r="AY468" s="209" t="e">
        <f>IF(OR(ISBLANK('Precision '!V470),L$3="N"),NA(),'Precision '!V470)</f>
        <v>#N/A</v>
      </c>
      <c r="AZ468" s="209" t="e">
        <f>IF(OR(ISBLANK('Precision '!W470),M$3="N"),NA(),'Precision '!W470)</f>
        <v>#N/A</v>
      </c>
      <c r="BA468" s="209" t="e">
        <f>IF(OR(ISBLANK('Precision '!X470),N$3="N"),NA(),'Precision '!X470)</f>
        <v>#N/A</v>
      </c>
      <c r="BB468" s="209" t="e">
        <f>IF(OR(ISBLANK('Precision '!Y470),O$3="N"),NA(),'Precision '!Y470)</f>
        <v>#N/A</v>
      </c>
      <c r="BC468" s="209" t="e">
        <f>IF(OR(ISBLANK('Precision '!Z470),P$3="N"),NA(),'Precision '!Z470)</f>
        <v>#N/A</v>
      </c>
      <c r="BD468" s="204"/>
      <c r="BE468" s="204"/>
      <c r="BF468" s="204"/>
      <c r="BG468" s="204"/>
      <c r="BH468" s="204"/>
    </row>
    <row r="469" spans="1:60" x14ac:dyDescent="0.2">
      <c r="A469" s="204"/>
      <c r="B469" s="204"/>
      <c r="C469" s="204" t="str">
        <f>IF(AND(ISNUMBER('Precision '!C471),E$2="Y"),'Precision '!C471,"")</f>
        <v/>
      </c>
      <c r="D469" s="204" t="str">
        <f>IF(AND(ISNUMBER('Precision '!D471),F$2="Y"),'Precision '!D471,"")</f>
        <v/>
      </c>
      <c r="E469" s="204" t="str">
        <f>IF(AND(ISNUMBER('Precision '!E471),G$2="Y"),'Precision '!E471,"")</f>
        <v/>
      </c>
      <c r="F469" s="204" t="str">
        <f>IF(AND(ISNUMBER('Precision '!F471),H$2="Y"),'Precision '!F471,"")</f>
        <v/>
      </c>
      <c r="G469" s="204" t="str">
        <f>IF(AND(ISNUMBER('Precision '!G471),I$2="Y"),'Precision '!G471,"")</f>
        <v/>
      </c>
      <c r="H469" s="204" t="str">
        <f>IF(AND(ISNUMBER('Precision '!H471),J$2="Y"),'Precision '!H471,"")</f>
        <v/>
      </c>
      <c r="I469" s="204" t="str">
        <f>IF(AND(ISNUMBER('Precision '!I471),K$2="Y"),'Precision '!I471,"")</f>
        <v/>
      </c>
      <c r="J469" s="204" t="str">
        <f>IF(AND(ISNUMBER('Precision '!J471),L$2="Y"),'Precision '!J471,"")</f>
        <v/>
      </c>
      <c r="K469" s="204" t="str">
        <f>IF(AND(ISNUMBER('Precision '!K471),M$2="Y"),'Precision '!K471,"")</f>
        <v/>
      </c>
      <c r="L469" s="204" t="str">
        <f>IF(AND(ISNUMBER('Precision '!L471),N$2="Y"),'Precision '!L471,"")</f>
        <v/>
      </c>
      <c r="M469" s="204" t="str">
        <f>IF(AND(ISNUMBER('Precision '!M471),O$2="Y"),'Precision '!M471,"")</f>
        <v/>
      </c>
      <c r="N469" s="204" t="str">
        <f>IF(AND(ISNUMBER('Precision '!N471),P$2="Y"),'Precision '!N471,"")</f>
        <v/>
      </c>
      <c r="O469" s="204" t="str">
        <f>IF(AND(ISNUMBER('Precision '!O471),E$3="Y"),'Precision '!O471,"")</f>
        <v/>
      </c>
      <c r="P469" s="204" t="str">
        <f>IF(AND(ISNUMBER('Precision '!P471),F$3="Y"),'Precision '!P471,"")</f>
        <v/>
      </c>
      <c r="Q469" s="204" t="str">
        <f>IF(AND(ISNUMBER('Precision '!Q471),G$3="Y"),'Precision '!Q471,"")</f>
        <v/>
      </c>
      <c r="R469" s="204" t="str">
        <f>IF(AND(ISNUMBER('Precision '!R471),H$3="Y"),'Precision '!R471,"")</f>
        <v/>
      </c>
      <c r="S469" s="204" t="str">
        <f>IF(AND(ISNUMBER('Precision '!S471),I$3="Y"),'Precision '!S471,"")</f>
        <v/>
      </c>
      <c r="T469" s="204" t="str">
        <f>IF(AND(ISNUMBER('Precision '!T471),J$3="Y"),'Precision '!T471,"")</f>
        <v/>
      </c>
      <c r="U469" s="204" t="str">
        <f>IF(AND(ISNUMBER('Precision '!U471),K$3="Y"),'Precision '!U471,"")</f>
        <v/>
      </c>
      <c r="V469" s="204" t="str">
        <f>IF(AND(ISNUMBER('Precision '!V471),L$3="Y"),'Precision '!V471,"")</f>
        <v/>
      </c>
      <c r="W469" s="204" t="str">
        <f>IF(AND(ISNUMBER('Precision '!W471),M$3="Y"),'Precision '!W471,"")</f>
        <v/>
      </c>
      <c r="X469" s="204" t="str">
        <f>IF(AND(ISNUMBER('Precision '!X471),N$3="Y"),'Precision '!X471,"")</f>
        <v/>
      </c>
      <c r="Y469" s="204" t="str">
        <f>IF(AND(ISNUMBER('Precision '!Y471),O$3="Y"),'Precision '!Y471,"")</f>
        <v/>
      </c>
      <c r="Z469" s="204" t="str">
        <f>IF(AND(ISNUMBER('Precision '!Z471),P$3="Y"),'Precision '!Z471,"")</f>
        <v/>
      </c>
      <c r="AA469" s="204"/>
      <c r="AB469" s="204"/>
      <c r="AC469" s="204"/>
      <c r="AD469" s="204"/>
      <c r="AE469" s="300">
        <v>433</v>
      </c>
      <c r="AF469" s="209" t="e">
        <f>IF(OR(ISBLANK('Precision '!C471),E$2="N"),NA(),'Precision '!C471)</f>
        <v>#N/A</v>
      </c>
      <c r="AG469" s="209" t="e">
        <f>IF(OR(ISBLANK('Precision '!D471),F$2="N"),NA(),'Precision '!D471)</f>
        <v>#N/A</v>
      </c>
      <c r="AH469" s="209" t="e">
        <f>IF(OR(ISBLANK('Precision '!E471),G$2="N"),NA(),'Precision '!E471)</f>
        <v>#N/A</v>
      </c>
      <c r="AI469" s="209" t="e">
        <f>IF(OR(ISBLANK('Precision '!F471),H$2="N"),NA(),'Precision '!F471)</f>
        <v>#N/A</v>
      </c>
      <c r="AJ469" s="209" t="e">
        <f>IF(OR(ISBLANK('Precision '!G471),I$2="N"),NA(),'Precision '!G471)</f>
        <v>#N/A</v>
      </c>
      <c r="AK469" s="209" t="e">
        <f>IF(OR(ISBLANK('Precision '!H471),J$2="N"),NA(),'Precision '!H471)</f>
        <v>#N/A</v>
      </c>
      <c r="AL469" s="209" t="e">
        <f>IF(OR(ISBLANK('Precision '!I471),K$2="N"),NA(),'Precision '!I471)</f>
        <v>#N/A</v>
      </c>
      <c r="AM469" s="209" t="e">
        <f>IF(OR(ISBLANK('Precision '!J471),L$2="N"),NA(),'Precision '!J471)</f>
        <v>#N/A</v>
      </c>
      <c r="AN469" s="209" t="e">
        <f>IF(OR(ISBLANK('Precision '!K471),M$2="N"),NA(),'Precision '!K471)</f>
        <v>#N/A</v>
      </c>
      <c r="AO469" s="209" t="e">
        <f>IF(OR(ISBLANK('Precision '!L471),N$2="N"),NA(),'Precision '!L471)</f>
        <v>#N/A</v>
      </c>
      <c r="AP469" s="209" t="e">
        <f>IF(OR(ISBLANK('Precision '!M471),O$2="N"),NA(),'Precision '!M471)</f>
        <v>#N/A</v>
      </c>
      <c r="AQ469" s="209" t="e">
        <f>IF(OR(ISBLANK('Precision '!N471),P$2="N"),NA(),'Precision '!N471)</f>
        <v>#N/A</v>
      </c>
      <c r="AR469" s="209" t="e">
        <f>IF(OR(ISBLANK('Precision '!O471),E$3="N"),NA(),'Precision '!O471)</f>
        <v>#N/A</v>
      </c>
      <c r="AS469" s="209" t="e">
        <f>IF(OR(ISBLANK('Precision '!P471),F$3="N"),NA(),'Precision '!P471)</f>
        <v>#N/A</v>
      </c>
      <c r="AT469" s="209" t="e">
        <f>IF(OR(ISBLANK('Precision '!Q471),G$3="N"),NA(),'Precision '!Q471)</f>
        <v>#N/A</v>
      </c>
      <c r="AU469" s="209" t="e">
        <f>IF(OR(ISBLANK('Precision '!R471),H$3="N"),NA(),'Precision '!R471)</f>
        <v>#N/A</v>
      </c>
      <c r="AV469" s="209" t="e">
        <f>IF(OR(ISBLANK('Precision '!S471),I$3="N"),NA(),'Precision '!S471)</f>
        <v>#N/A</v>
      </c>
      <c r="AW469" s="209" t="e">
        <f>IF(OR(ISBLANK('Precision '!T471),J$3="N"),NA(),'Precision '!T471)</f>
        <v>#N/A</v>
      </c>
      <c r="AX469" s="209" t="e">
        <f>IF(OR(ISBLANK('Precision '!U471),K$3="N"),NA(),'Precision '!U471)</f>
        <v>#N/A</v>
      </c>
      <c r="AY469" s="209" t="e">
        <f>IF(OR(ISBLANK('Precision '!V471),L$3="N"),NA(),'Precision '!V471)</f>
        <v>#N/A</v>
      </c>
      <c r="AZ469" s="209" t="e">
        <f>IF(OR(ISBLANK('Precision '!W471),M$3="N"),NA(),'Precision '!W471)</f>
        <v>#N/A</v>
      </c>
      <c r="BA469" s="209" t="e">
        <f>IF(OR(ISBLANK('Precision '!X471),N$3="N"),NA(),'Precision '!X471)</f>
        <v>#N/A</v>
      </c>
      <c r="BB469" s="209" t="e">
        <f>IF(OR(ISBLANK('Precision '!Y471),O$3="N"),NA(),'Precision '!Y471)</f>
        <v>#N/A</v>
      </c>
      <c r="BC469" s="209" t="e">
        <f>IF(OR(ISBLANK('Precision '!Z471),P$3="N"),NA(),'Precision '!Z471)</f>
        <v>#N/A</v>
      </c>
      <c r="BD469" s="204"/>
      <c r="BE469" s="204"/>
      <c r="BF469" s="204"/>
      <c r="BG469" s="204"/>
      <c r="BH469" s="204"/>
    </row>
    <row r="470" spans="1:60" x14ac:dyDescent="0.2">
      <c r="A470" s="204"/>
      <c r="B470" s="204"/>
      <c r="C470" s="204" t="str">
        <f>IF(AND(ISNUMBER('Precision '!C472),E$2="Y"),'Precision '!C472,"")</f>
        <v/>
      </c>
      <c r="D470" s="204" t="str">
        <f>IF(AND(ISNUMBER('Precision '!D472),F$2="Y"),'Precision '!D472,"")</f>
        <v/>
      </c>
      <c r="E470" s="204" t="str">
        <f>IF(AND(ISNUMBER('Precision '!E472),G$2="Y"),'Precision '!E472,"")</f>
        <v/>
      </c>
      <c r="F470" s="204" t="str">
        <f>IF(AND(ISNUMBER('Precision '!F472),H$2="Y"),'Precision '!F472,"")</f>
        <v/>
      </c>
      <c r="G470" s="204" t="str">
        <f>IF(AND(ISNUMBER('Precision '!G472),I$2="Y"),'Precision '!G472,"")</f>
        <v/>
      </c>
      <c r="H470" s="204" t="str">
        <f>IF(AND(ISNUMBER('Precision '!H472),J$2="Y"),'Precision '!H472,"")</f>
        <v/>
      </c>
      <c r="I470" s="204" t="str">
        <f>IF(AND(ISNUMBER('Precision '!I472),K$2="Y"),'Precision '!I472,"")</f>
        <v/>
      </c>
      <c r="J470" s="204" t="str">
        <f>IF(AND(ISNUMBER('Precision '!J472),L$2="Y"),'Precision '!J472,"")</f>
        <v/>
      </c>
      <c r="K470" s="204" t="str">
        <f>IF(AND(ISNUMBER('Precision '!K472),M$2="Y"),'Precision '!K472,"")</f>
        <v/>
      </c>
      <c r="L470" s="204" t="str">
        <f>IF(AND(ISNUMBER('Precision '!L472),N$2="Y"),'Precision '!L472,"")</f>
        <v/>
      </c>
      <c r="M470" s="204" t="str">
        <f>IF(AND(ISNUMBER('Precision '!M472),O$2="Y"),'Precision '!M472,"")</f>
        <v/>
      </c>
      <c r="N470" s="204" t="str">
        <f>IF(AND(ISNUMBER('Precision '!N472),P$2="Y"),'Precision '!N472,"")</f>
        <v/>
      </c>
      <c r="O470" s="204" t="str">
        <f>IF(AND(ISNUMBER('Precision '!O472),E$3="Y"),'Precision '!O472,"")</f>
        <v/>
      </c>
      <c r="P470" s="204" t="str">
        <f>IF(AND(ISNUMBER('Precision '!P472),F$3="Y"),'Precision '!P472,"")</f>
        <v/>
      </c>
      <c r="Q470" s="204" t="str">
        <f>IF(AND(ISNUMBER('Precision '!Q472),G$3="Y"),'Precision '!Q472,"")</f>
        <v/>
      </c>
      <c r="R470" s="204" t="str">
        <f>IF(AND(ISNUMBER('Precision '!R472),H$3="Y"),'Precision '!R472,"")</f>
        <v/>
      </c>
      <c r="S470" s="204" t="str">
        <f>IF(AND(ISNUMBER('Precision '!S472),I$3="Y"),'Precision '!S472,"")</f>
        <v/>
      </c>
      <c r="T470" s="204" t="str">
        <f>IF(AND(ISNUMBER('Precision '!T472),J$3="Y"),'Precision '!T472,"")</f>
        <v/>
      </c>
      <c r="U470" s="204" t="str">
        <f>IF(AND(ISNUMBER('Precision '!U472),K$3="Y"),'Precision '!U472,"")</f>
        <v/>
      </c>
      <c r="V470" s="204" t="str">
        <f>IF(AND(ISNUMBER('Precision '!V472),L$3="Y"),'Precision '!V472,"")</f>
        <v/>
      </c>
      <c r="W470" s="204" t="str">
        <f>IF(AND(ISNUMBER('Precision '!W472),M$3="Y"),'Precision '!W472,"")</f>
        <v/>
      </c>
      <c r="X470" s="204" t="str">
        <f>IF(AND(ISNUMBER('Precision '!X472),N$3="Y"),'Precision '!X472,"")</f>
        <v/>
      </c>
      <c r="Y470" s="204" t="str">
        <f>IF(AND(ISNUMBER('Precision '!Y472),O$3="Y"),'Precision '!Y472,"")</f>
        <v/>
      </c>
      <c r="Z470" s="204" t="str">
        <f>IF(AND(ISNUMBER('Precision '!Z472),P$3="Y"),'Precision '!Z472,"")</f>
        <v/>
      </c>
      <c r="AA470" s="204"/>
      <c r="AB470" s="204"/>
      <c r="AC470" s="204"/>
      <c r="AD470" s="204"/>
      <c r="AE470" s="300">
        <v>434</v>
      </c>
      <c r="AF470" s="209" t="e">
        <f>IF(OR(ISBLANK('Precision '!C472),E$2="N"),NA(),'Precision '!C472)</f>
        <v>#N/A</v>
      </c>
      <c r="AG470" s="209" t="e">
        <f>IF(OR(ISBLANK('Precision '!D472),F$2="N"),NA(),'Precision '!D472)</f>
        <v>#N/A</v>
      </c>
      <c r="AH470" s="209" t="e">
        <f>IF(OR(ISBLANK('Precision '!E472),G$2="N"),NA(),'Precision '!E472)</f>
        <v>#N/A</v>
      </c>
      <c r="AI470" s="209" t="e">
        <f>IF(OR(ISBLANK('Precision '!F472),H$2="N"),NA(),'Precision '!F472)</f>
        <v>#N/A</v>
      </c>
      <c r="AJ470" s="209" t="e">
        <f>IF(OR(ISBLANK('Precision '!G472),I$2="N"),NA(),'Precision '!G472)</f>
        <v>#N/A</v>
      </c>
      <c r="AK470" s="209" t="e">
        <f>IF(OR(ISBLANK('Precision '!H472),J$2="N"),NA(),'Precision '!H472)</f>
        <v>#N/A</v>
      </c>
      <c r="AL470" s="209" t="e">
        <f>IF(OR(ISBLANK('Precision '!I472),K$2="N"),NA(),'Precision '!I472)</f>
        <v>#N/A</v>
      </c>
      <c r="AM470" s="209" t="e">
        <f>IF(OR(ISBLANK('Precision '!J472),L$2="N"),NA(),'Precision '!J472)</f>
        <v>#N/A</v>
      </c>
      <c r="AN470" s="209" t="e">
        <f>IF(OR(ISBLANK('Precision '!K472),M$2="N"),NA(),'Precision '!K472)</f>
        <v>#N/A</v>
      </c>
      <c r="AO470" s="209" t="e">
        <f>IF(OR(ISBLANK('Precision '!L472),N$2="N"),NA(),'Precision '!L472)</f>
        <v>#N/A</v>
      </c>
      <c r="AP470" s="209" t="e">
        <f>IF(OR(ISBLANK('Precision '!M472),O$2="N"),NA(),'Precision '!M472)</f>
        <v>#N/A</v>
      </c>
      <c r="AQ470" s="209" t="e">
        <f>IF(OR(ISBLANK('Precision '!N472),P$2="N"),NA(),'Precision '!N472)</f>
        <v>#N/A</v>
      </c>
      <c r="AR470" s="209" t="e">
        <f>IF(OR(ISBLANK('Precision '!O472),E$3="N"),NA(),'Precision '!O472)</f>
        <v>#N/A</v>
      </c>
      <c r="AS470" s="209" t="e">
        <f>IF(OR(ISBLANK('Precision '!P472),F$3="N"),NA(),'Precision '!P472)</f>
        <v>#N/A</v>
      </c>
      <c r="AT470" s="209" t="e">
        <f>IF(OR(ISBLANK('Precision '!Q472),G$3="N"),NA(),'Precision '!Q472)</f>
        <v>#N/A</v>
      </c>
      <c r="AU470" s="209" t="e">
        <f>IF(OR(ISBLANK('Precision '!R472),H$3="N"),NA(),'Precision '!R472)</f>
        <v>#N/A</v>
      </c>
      <c r="AV470" s="209" t="e">
        <f>IF(OR(ISBLANK('Precision '!S472),I$3="N"),NA(),'Precision '!S472)</f>
        <v>#N/A</v>
      </c>
      <c r="AW470" s="209" t="e">
        <f>IF(OR(ISBLANK('Precision '!T472),J$3="N"),NA(),'Precision '!T472)</f>
        <v>#N/A</v>
      </c>
      <c r="AX470" s="209" t="e">
        <f>IF(OR(ISBLANK('Precision '!U472),K$3="N"),NA(),'Precision '!U472)</f>
        <v>#N/A</v>
      </c>
      <c r="AY470" s="209" t="e">
        <f>IF(OR(ISBLANK('Precision '!V472),L$3="N"),NA(),'Precision '!V472)</f>
        <v>#N/A</v>
      </c>
      <c r="AZ470" s="209" t="e">
        <f>IF(OR(ISBLANK('Precision '!W472),M$3="N"),NA(),'Precision '!W472)</f>
        <v>#N/A</v>
      </c>
      <c r="BA470" s="209" t="e">
        <f>IF(OR(ISBLANK('Precision '!X472),N$3="N"),NA(),'Precision '!X472)</f>
        <v>#N/A</v>
      </c>
      <c r="BB470" s="209" t="e">
        <f>IF(OR(ISBLANK('Precision '!Y472),O$3="N"),NA(),'Precision '!Y472)</f>
        <v>#N/A</v>
      </c>
      <c r="BC470" s="209" t="e">
        <f>IF(OR(ISBLANK('Precision '!Z472),P$3="N"),NA(),'Precision '!Z472)</f>
        <v>#N/A</v>
      </c>
      <c r="BD470" s="204"/>
      <c r="BE470" s="204"/>
      <c r="BF470" s="204"/>
      <c r="BG470" s="204"/>
      <c r="BH470" s="204"/>
    </row>
    <row r="471" spans="1:60" x14ac:dyDescent="0.2">
      <c r="A471" s="204"/>
      <c r="B471" s="204"/>
      <c r="C471" s="204" t="str">
        <f>IF(AND(ISNUMBER('Precision '!C473),E$2="Y"),'Precision '!C473,"")</f>
        <v/>
      </c>
      <c r="D471" s="204" t="str">
        <f>IF(AND(ISNUMBER('Precision '!D473),F$2="Y"),'Precision '!D473,"")</f>
        <v/>
      </c>
      <c r="E471" s="204" t="str">
        <f>IF(AND(ISNUMBER('Precision '!E473),G$2="Y"),'Precision '!E473,"")</f>
        <v/>
      </c>
      <c r="F471" s="204" t="str">
        <f>IF(AND(ISNUMBER('Precision '!F473),H$2="Y"),'Precision '!F473,"")</f>
        <v/>
      </c>
      <c r="G471" s="204" t="str">
        <f>IF(AND(ISNUMBER('Precision '!G473),I$2="Y"),'Precision '!G473,"")</f>
        <v/>
      </c>
      <c r="H471" s="204" t="str">
        <f>IF(AND(ISNUMBER('Precision '!H473),J$2="Y"),'Precision '!H473,"")</f>
        <v/>
      </c>
      <c r="I471" s="204" t="str">
        <f>IF(AND(ISNUMBER('Precision '!I473),K$2="Y"),'Precision '!I473,"")</f>
        <v/>
      </c>
      <c r="J471" s="204" t="str">
        <f>IF(AND(ISNUMBER('Precision '!J473),L$2="Y"),'Precision '!J473,"")</f>
        <v/>
      </c>
      <c r="K471" s="204" t="str">
        <f>IF(AND(ISNUMBER('Precision '!K473),M$2="Y"),'Precision '!K473,"")</f>
        <v/>
      </c>
      <c r="L471" s="204" t="str">
        <f>IF(AND(ISNUMBER('Precision '!L473),N$2="Y"),'Precision '!L473,"")</f>
        <v/>
      </c>
      <c r="M471" s="204" t="str">
        <f>IF(AND(ISNUMBER('Precision '!M473),O$2="Y"),'Precision '!M473,"")</f>
        <v/>
      </c>
      <c r="N471" s="204" t="str">
        <f>IF(AND(ISNUMBER('Precision '!N473),P$2="Y"),'Precision '!N473,"")</f>
        <v/>
      </c>
      <c r="O471" s="204" t="str">
        <f>IF(AND(ISNUMBER('Precision '!O473),E$3="Y"),'Precision '!O473,"")</f>
        <v/>
      </c>
      <c r="P471" s="204" t="str">
        <f>IF(AND(ISNUMBER('Precision '!P473),F$3="Y"),'Precision '!P473,"")</f>
        <v/>
      </c>
      <c r="Q471" s="204" t="str">
        <f>IF(AND(ISNUMBER('Precision '!Q473),G$3="Y"),'Precision '!Q473,"")</f>
        <v/>
      </c>
      <c r="R471" s="204" t="str">
        <f>IF(AND(ISNUMBER('Precision '!R473),H$3="Y"),'Precision '!R473,"")</f>
        <v/>
      </c>
      <c r="S471" s="204" t="str">
        <f>IF(AND(ISNUMBER('Precision '!S473),I$3="Y"),'Precision '!S473,"")</f>
        <v/>
      </c>
      <c r="T471" s="204" t="str">
        <f>IF(AND(ISNUMBER('Precision '!T473),J$3="Y"),'Precision '!T473,"")</f>
        <v/>
      </c>
      <c r="U471" s="204" t="str">
        <f>IF(AND(ISNUMBER('Precision '!U473),K$3="Y"),'Precision '!U473,"")</f>
        <v/>
      </c>
      <c r="V471" s="204" t="str">
        <f>IF(AND(ISNUMBER('Precision '!V473),L$3="Y"),'Precision '!V473,"")</f>
        <v/>
      </c>
      <c r="W471" s="204" t="str">
        <f>IF(AND(ISNUMBER('Precision '!W473),M$3="Y"),'Precision '!W473,"")</f>
        <v/>
      </c>
      <c r="X471" s="204" t="str">
        <f>IF(AND(ISNUMBER('Precision '!X473),N$3="Y"),'Precision '!X473,"")</f>
        <v/>
      </c>
      <c r="Y471" s="204" t="str">
        <f>IF(AND(ISNUMBER('Precision '!Y473),O$3="Y"),'Precision '!Y473,"")</f>
        <v/>
      </c>
      <c r="Z471" s="204" t="str">
        <f>IF(AND(ISNUMBER('Precision '!Z473),P$3="Y"),'Precision '!Z473,"")</f>
        <v/>
      </c>
      <c r="AA471" s="204"/>
      <c r="AB471" s="204"/>
      <c r="AC471" s="204"/>
      <c r="AD471" s="204"/>
      <c r="AE471" s="300">
        <v>435</v>
      </c>
      <c r="AF471" s="209" t="e">
        <f>IF(OR(ISBLANK('Precision '!C473),E$2="N"),NA(),'Precision '!C473)</f>
        <v>#N/A</v>
      </c>
      <c r="AG471" s="209" t="e">
        <f>IF(OR(ISBLANK('Precision '!D473),F$2="N"),NA(),'Precision '!D473)</f>
        <v>#N/A</v>
      </c>
      <c r="AH471" s="209" t="e">
        <f>IF(OR(ISBLANK('Precision '!E473),G$2="N"),NA(),'Precision '!E473)</f>
        <v>#N/A</v>
      </c>
      <c r="AI471" s="209" t="e">
        <f>IF(OR(ISBLANK('Precision '!F473),H$2="N"),NA(),'Precision '!F473)</f>
        <v>#N/A</v>
      </c>
      <c r="AJ471" s="209" t="e">
        <f>IF(OR(ISBLANK('Precision '!G473),I$2="N"),NA(),'Precision '!G473)</f>
        <v>#N/A</v>
      </c>
      <c r="AK471" s="209" t="e">
        <f>IF(OR(ISBLANK('Precision '!H473),J$2="N"),NA(),'Precision '!H473)</f>
        <v>#N/A</v>
      </c>
      <c r="AL471" s="209" t="e">
        <f>IF(OR(ISBLANK('Precision '!I473),K$2="N"),NA(),'Precision '!I473)</f>
        <v>#N/A</v>
      </c>
      <c r="AM471" s="209" t="e">
        <f>IF(OR(ISBLANK('Precision '!J473),L$2="N"),NA(),'Precision '!J473)</f>
        <v>#N/A</v>
      </c>
      <c r="AN471" s="209" t="e">
        <f>IF(OR(ISBLANK('Precision '!K473),M$2="N"),NA(),'Precision '!K473)</f>
        <v>#N/A</v>
      </c>
      <c r="AO471" s="209" t="e">
        <f>IF(OR(ISBLANK('Precision '!L473),N$2="N"),NA(),'Precision '!L473)</f>
        <v>#N/A</v>
      </c>
      <c r="AP471" s="209" t="e">
        <f>IF(OR(ISBLANK('Precision '!M473),O$2="N"),NA(),'Precision '!M473)</f>
        <v>#N/A</v>
      </c>
      <c r="AQ471" s="209" t="e">
        <f>IF(OR(ISBLANK('Precision '!N473),P$2="N"),NA(),'Precision '!N473)</f>
        <v>#N/A</v>
      </c>
      <c r="AR471" s="209" t="e">
        <f>IF(OR(ISBLANK('Precision '!O473),E$3="N"),NA(),'Precision '!O473)</f>
        <v>#N/A</v>
      </c>
      <c r="AS471" s="209" t="e">
        <f>IF(OR(ISBLANK('Precision '!P473),F$3="N"),NA(),'Precision '!P473)</f>
        <v>#N/A</v>
      </c>
      <c r="AT471" s="209" t="e">
        <f>IF(OR(ISBLANK('Precision '!Q473),G$3="N"),NA(),'Precision '!Q473)</f>
        <v>#N/A</v>
      </c>
      <c r="AU471" s="209" t="e">
        <f>IF(OR(ISBLANK('Precision '!R473),H$3="N"),NA(),'Precision '!R473)</f>
        <v>#N/A</v>
      </c>
      <c r="AV471" s="209" t="e">
        <f>IF(OR(ISBLANK('Precision '!S473),I$3="N"),NA(),'Precision '!S473)</f>
        <v>#N/A</v>
      </c>
      <c r="AW471" s="209" t="e">
        <f>IF(OR(ISBLANK('Precision '!T473),J$3="N"),NA(),'Precision '!T473)</f>
        <v>#N/A</v>
      </c>
      <c r="AX471" s="209" t="e">
        <f>IF(OR(ISBLANK('Precision '!U473),K$3="N"),NA(),'Precision '!U473)</f>
        <v>#N/A</v>
      </c>
      <c r="AY471" s="209" t="e">
        <f>IF(OR(ISBLANK('Precision '!V473),L$3="N"),NA(),'Precision '!V473)</f>
        <v>#N/A</v>
      </c>
      <c r="AZ471" s="209" t="e">
        <f>IF(OR(ISBLANK('Precision '!W473),M$3="N"),NA(),'Precision '!W473)</f>
        <v>#N/A</v>
      </c>
      <c r="BA471" s="209" t="e">
        <f>IF(OR(ISBLANK('Precision '!X473),N$3="N"),NA(),'Precision '!X473)</f>
        <v>#N/A</v>
      </c>
      <c r="BB471" s="209" t="e">
        <f>IF(OR(ISBLANK('Precision '!Y473),O$3="N"),NA(),'Precision '!Y473)</f>
        <v>#N/A</v>
      </c>
      <c r="BC471" s="209" t="e">
        <f>IF(OR(ISBLANK('Precision '!Z473),P$3="N"),NA(),'Precision '!Z473)</f>
        <v>#N/A</v>
      </c>
      <c r="BD471" s="204"/>
      <c r="BE471" s="204"/>
      <c r="BF471" s="204"/>
      <c r="BG471" s="204"/>
      <c r="BH471" s="204"/>
    </row>
    <row r="472" spans="1:60" x14ac:dyDescent="0.2">
      <c r="A472" s="204"/>
      <c r="B472" s="204"/>
      <c r="C472" s="204" t="str">
        <f>IF(AND(ISNUMBER('Precision '!C474),E$2="Y"),'Precision '!C474,"")</f>
        <v/>
      </c>
      <c r="D472" s="204" t="str">
        <f>IF(AND(ISNUMBER('Precision '!D474),F$2="Y"),'Precision '!D474,"")</f>
        <v/>
      </c>
      <c r="E472" s="204" t="str">
        <f>IF(AND(ISNUMBER('Precision '!E474),G$2="Y"),'Precision '!E474,"")</f>
        <v/>
      </c>
      <c r="F472" s="204" t="str">
        <f>IF(AND(ISNUMBER('Precision '!F474),H$2="Y"),'Precision '!F474,"")</f>
        <v/>
      </c>
      <c r="G472" s="204" t="str">
        <f>IF(AND(ISNUMBER('Precision '!G474),I$2="Y"),'Precision '!G474,"")</f>
        <v/>
      </c>
      <c r="H472" s="204" t="str">
        <f>IF(AND(ISNUMBER('Precision '!H474),J$2="Y"),'Precision '!H474,"")</f>
        <v/>
      </c>
      <c r="I472" s="204" t="str">
        <f>IF(AND(ISNUMBER('Precision '!I474),K$2="Y"),'Precision '!I474,"")</f>
        <v/>
      </c>
      <c r="J472" s="204" t="str">
        <f>IF(AND(ISNUMBER('Precision '!J474),L$2="Y"),'Precision '!J474,"")</f>
        <v/>
      </c>
      <c r="K472" s="204" t="str">
        <f>IF(AND(ISNUMBER('Precision '!K474),M$2="Y"),'Precision '!K474,"")</f>
        <v/>
      </c>
      <c r="L472" s="204" t="str">
        <f>IF(AND(ISNUMBER('Precision '!L474),N$2="Y"),'Precision '!L474,"")</f>
        <v/>
      </c>
      <c r="M472" s="204" t="str">
        <f>IF(AND(ISNUMBER('Precision '!M474),O$2="Y"),'Precision '!M474,"")</f>
        <v/>
      </c>
      <c r="N472" s="204" t="str">
        <f>IF(AND(ISNUMBER('Precision '!N474),P$2="Y"),'Precision '!N474,"")</f>
        <v/>
      </c>
      <c r="O472" s="204" t="str">
        <f>IF(AND(ISNUMBER('Precision '!O474),E$3="Y"),'Precision '!O474,"")</f>
        <v/>
      </c>
      <c r="P472" s="204" t="str">
        <f>IF(AND(ISNUMBER('Precision '!P474),F$3="Y"),'Precision '!P474,"")</f>
        <v/>
      </c>
      <c r="Q472" s="204" t="str">
        <f>IF(AND(ISNUMBER('Precision '!Q474),G$3="Y"),'Precision '!Q474,"")</f>
        <v/>
      </c>
      <c r="R472" s="204" t="str">
        <f>IF(AND(ISNUMBER('Precision '!R474),H$3="Y"),'Precision '!R474,"")</f>
        <v/>
      </c>
      <c r="S472" s="204" t="str">
        <f>IF(AND(ISNUMBER('Precision '!S474),I$3="Y"),'Precision '!S474,"")</f>
        <v/>
      </c>
      <c r="T472" s="204" t="str">
        <f>IF(AND(ISNUMBER('Precision '!T474),J$3="Y"),'Precision '!T474,"")</f>
        <v/>
      </c>
      <c r="U472" s="204" t="str">
        <f>IF(AND(ISNUMBER('Precision '!U474),K$3="Y"),'Precision '!U474,"")</f>
        <v/>
      </c>
      <c r="V472" s="204" t="str">
        <f>IF(AND(ISNUMBER('Precision '!V474),L$3="Y"),'Precision '!V474,"")</f>
        <v/>
      </c>
      <c r="W472" s="204" t="str">
        <f>IF(AND(ISNUMBER('Precision '!W474),M$3="Y"),'Precision '!W474,"")</f>
        <v/>
      </c>
      <c r="X472" s="204" t="str">
        <f>IF(AND(ISNUMBER('Precision '!X474),N$3="Y"),'Precision '!X474,"")</f>
        <v/>
      </c>
      <c r="Y472" s="204" t="str">
        <f>IF(AND(ISNUMBER('Precision '!Y474),O$3="Y"),'Precision '!Y474,"")</f>
        <v/>
      </c>
      <c r="Z472" s="204" t="str">
        <f>IF(AND(ISNUMBER('Precision '!Z474),P$3="Y"),'Precision '!Z474,"")</f>
        <v/>
      </c>
      <c r="AA472" s="204"/>
      <c r="AB472" s="204"/>
      <c r="AC472" s="204"/>
      <c r="AD472" s="204"/>
      <c r="AE472" s="300">
        <v>436</v>
      </c>
      <c r="AF472" s="209" t="e">
        <f>IF(OR(ISBLANK('Precision '!C474),E$2="N"),NA(),'Precision '!C474)</f>
        <v>#N/A</v>
      </c>
      <c r="AG472" s="209" t="e">
        <f>IF(OR(ISBLANK('Precision '!D474),F$2="N"),NA(),'Precision '!D474)</f>
        <v>#N/A</v>
      </c>
      <c r="AH472" s="209" t="e">
        <f>IF(OR(ISBLANK('Precision '!E474),G$2="N"),NA(),'Precision '!E474)</f>
        <v>#N/A</v>
      </c>
      <c r="AI472" s="209" t="e">
        <f>IF(OR(ISBLANK('Precision '!F474),H$2="N"),NA(),'Precision '!F474)</f>
        <v>#N/A</v>
      </c>
      <c r="AJ472" s="209" t="e">
        <f>IF(OR(ISBLANK('Precision '!G474),I$2="N"),NA(),'Precision '!G474)</f>
        <v>#N/A</v>
      </c>
      <c r="AK472" s="209" t="e">
        <f>IF(OR(ISBLANK('Precision '!H474),J$2="N"),NA(),'Precision '!H474)</f>
        <v>#N/A</v>
      </c>
      <c r="AL472" s="209" t="e">
        <f>IF(OR(ISBLANK('Precision '!I474),K$2="N"),NA(),'Precision '!I474)</f>
        <v>#N/A</v>
      </c>
      <c r="AM472" s="209" t="e">
        <f>IF(OR(ISBLANK('Precision '!J474),L$2="N"),NA(),'Precision '!J474)</f>
        <v>#N/A</v>
      </c>
      <c r="AN472" s="209" t="e">
        <f>IF(OR(ISBLANK('Precision '!K474),M$2="N"),NA(),'Precision '!K474)</f>
        <v>#N/A</v>
      </c>
      <c r="AO472" s="209" t="e">
        <f>IF(OR(ISBLANK('Precision '!L474),N$2="N"),NA(),'Precision '!L474)</f>
        <v>#N/A</v>
      </c>
      <c r="AP472" s="209" t="e">
        <f>IF(OR(ISBLANK('Precision '!M474),O$2="N"),NA(),'Precision '!M474)</f>
        <v>#N/A</v>
      </c>
      <c r="AQ472" s="209" t="e">
        <f>IF(OR(ISBLANK('Precision '!N474),P$2="N"),NA(),'Precision '!N474)</f>
        <v>#N/A</v>
      </c>
      <c r="AR472" s="209" t="e">
        <f>IF(OR(ISBLANK('Precision '!O474),E$3="N"),NA(),'Precision '!O474)</f>
        <v>#N/A</v>
      </c>
      <c r="AS472" s="209" t="e">
        <f>IF(OR(ISBLANK('Precision '!P474),F$3="N"),NA(),'Precision '!P474)</f>
        <v>#N/A</v>
      </c>
      <c r="AT472" s="209" t="e">
        <f>IF(OR(ISBLANK('Precision '!Q474),G$3="N"),NA(),'Precision '!Q474)</f>
        <v>#N/A</v>
      </c>
      <c r="AU472" s="209" t="e">
        <f>IF(OR(ISBLANK('Precision '!R474),H$3="N"),NA(),'Precision '!R474)</f>
        <v>#N/A</v>
      </c>
      <c r="AV472" s="209" t="e">
        <f>IF(OR(ISBLANK('Precision '!S474),I$3="N"),NA(),'Precision '!S474)</f>
        <v>#N/A</v>
      </c>
      <c r="AW472" s="209" t="e">
        <f>IF(OR(ISBLANK('Precision '!T474),J$3="N"),NA(),'Precision '!T474)</f>
        <v>#N/A</v>
      </c>
      <c r="AX472" s="209" t="e">
        <f>IF(OR(ISBLANK('Precision '!U474),K$3="N"),NA(),'Precision '!U474)</f>
        <v>#N/A</v>
      </c>
      <c r="AY472" s="209" t="e">
        <f>IF(OR(ISBLANK('Precision '!V474),L$3="N"),NA(),'Precision '!V474)</f>
        <v>#N/A</v>
      </c>
      <c r="AZ472" s="209" t="e">
        <f>IF(OR(ISBLANK('Precision '!W474),M$3="N"),NA(),'Precision '!W474)</f>
        <v>#N/A</v>
      </c>
      <c r="BA472" s="209" t="e">
        <f>IF(OR(ISBLANK('Precision '!X474),N$3="N"),NA(),'Precision '!X474)</f>
        <v>#N/A</v>
      </c>
      <c r="BB472" s="209" t="e">
        <f>IF(OR(ISBLANK('Precision '!Y474),O$3="N"),NA(),'Precision '!Y474)</f>
        <v>#N/A</v>
      </c>
      <c r="BC472" s="209" t="e">
        <f>IF(OR(ISBLANK('Precision '!Z474),P$3="N"),NA(),'Precision '!Z474)</f>
        <v>#N/A</v>
      </c>
      <c r="BD472" s="204"/>
      <c r="BE472" s="204"/>
      <c r="BF472" s="204"/>
      <c r="BG472" s="204"/>
      <c r="BH472" s="204"/>
    </row>
    <row r="473" spans="1:60" x14ac:dyDescent="0.2">
      <c r="A473" s="204"/>
      <c r="B473" s="204"/>
      <c r="C473" s="204" t="str">
        <f>IF(AND(ISNUMBER('Precision '!C475),E$2="Y"),'Precision '!C475,"")</f>
        <v/>
      </c>
      <c r="D473" s="204" t="str">
        <f>IF(AND(ISNUMBER('Precision '!D475),F$2="Y"),'Precision '!D475,"")</f>
        <v/>
      </c>
      <c r="E473" s="204" t="str">
        <f>IF(AND(ISNUMBER('Precision '!E475),G$2="Y"),'Precision '!E475,"")</f>
        <v/>
      </c>
      <c r="F473" s="204" t="str">
        <f>IF(AND(ISNUMBER('Precision '!F475),H$2="Y"),'Precision '!F475,"")</f>
        <v/>
      </c>
      <c r="G473" s="204" t="str">
        <f>IF(AND(ISNUMBER('Precision '!G475),I$2="Y"),'Precision '!G475,"")</f>
        <v/>
      </c>
      <c r="H473" s="204" t="str">
        <f>IF(AND(ISNUMBER('Precision '!H475),J$2="Y"),'Precision '!H475,"")</f>
        <v/>
      </c>
      <c r="I473" s="204" t="str">
        <f>IF(AND(ISNUMBER('Precision '!I475),K$2="Y"),'Precision '!I475,"")</f>
        <v/>
      </c>
      <c r="J473" s="204" t="str">
        <f>IF(AND(ISNUMBER('Precision '!J475),L$2="Y"),'Precision '!J475,"")</f>
        <v/>
      </c>
      <c r="K473" s="204" t="str">
        <f>IF(AND(ISNUMBER('Precision '!K475),M$2="Y"),'Precision '!K475,"")</f>
        <v/>
      </c>
      <c r="L473" s="204" t="str">
        <f>IF(AND(ISNUMBER('Precision '!L475),N$2="Y"),'Precision '!L475,"")</f>
        <v/>
      </c>
      <c r="M473" s="204" t="str">
        <f>IF(AND(ISNUMBER('Precision '!M475),O$2="Y"),'Precision '!M475,"")</f>
        <v/>
      </c>
      <c r="N473" s="204" t="str">
        <f>IF(AND(ISNUMBER('Precision '!N475),P$2="Y"),'Precision '!N475,"")</f>
        <v/>
      </c>
      <c r="O473" s="204" t="str">
        <f>IF(AND(ISNUMBER('Precision '!O475),E$3="Y"),'Precision '!O475,"")</f>
        <v/>
      </c>
      <c r="P473" s="204" t="str">
        <f>IF(AND(ISNUMBER('Precision '!P475),F$3="Y"),'Precision '!P475,"")</f>
        <v/>
      </c>
      <c r="Q473" s="204" t="str">
        <f>IF(AND(ISNUMBER('Precision '!Q475),G$3="Y"),'Precision '!Q475,"")</f>
        <v/>
      </c>
      <c r="R473" s="204" t="str">
        <f>IF(AND(ISNUMBER('Precision '!R475),H$3="Y"),'Precision '!R475,"")</f>
        <v/>
      </c>
      <c r="S473" s="204" t="str">
        <f>IF(AND(ISNUMBER('Precision '!S475),I$3="Y"),'Precision '!S475,"")</f>
        <v/>
      </c>
      <c r="T473" s="204" t="str">
        <f>IF(AND(ISNUMBER('Precision '!T475),J$3="Y"),'Precision '!T475,"")</f>
        <v/>
      </c>
      <c r="U473" s="204" t="str">
        <f>IF(AND(ISNUMBER('Precision '!U475),K$3="Y"),'Precision '!U475,"")</f>
        <v/>
      </c>
      <c r="V473" s="204" t="str">
        <f>IF(AND(ISNUMBER('Precision '!V475),L$3="Y"),'Precision '!V475,"")</f>
        <v/>
      </c>
      <c r="W473" s="204" t="str">
        <f>IF(AND(ISNUMBER('Precision '!W475),M$3="Y"),'Precision '!W475,"")</f>
        <v/>
      </c>
      <c r="X473" s="204" t="str">
        <f>IF(AND(ISNUMBER('Precision '!X475),N$3="Y"),'Precision '!X475,"")</f>
        <v/>
      </c>
      <c r="Y473" s="204" t="str">
        <f>IF(AND(ISNUMBER('Precision '!Y475),O$3="Y"),'Precision '!Y475,"")</f>
        <v/>
      </c>
      <c r="Z473" s="204" t="str">
        <f>IF(AND(ISNUMBER('Precision '!Z475),P$3="Y"),'Precision '!Z475,"")</f>
        <v/>
      </c>
      <c r="AA473" s="204"/>
      <c r="AB473" s="204"/>
      <c r="AC473" s="204"/>
      <c r="AD473" s="204"/>
      <c r="AE473" s="300">
        <v>437</v>
      </c>
      <c r="AF473" s="209" t="e">
        <f>IF(OR(ISBLANK('Precision '!C475),E$2="N"),NA(),'Precision '!C475)</f>
        <v>#N/A</v>
      </c>
      <c r="AG473" s="209" t="e">
        <f>IF(OR(ISBLANK('Precision '!D475),F$2="N"),NA(),'Precision '!D475)</f>
        <v>#N/A</v>
      </c>
      <c r="AH473" s="209" t="e">
        <f>IF(OR(ISBLANK('Precision '!E475),G$2="N"),NA(),'Precision '!E475)</f>
        <v>#N/A</v>
      </c>
      <c r="AI473" s="209" t="e">
        <f>IF(OR(ISBLANK('Precision '!F475),H$2="N"),NA(),'Precision '!F475)</f>
        <v>#N/A</v>
      </c>
      <c r="AJ473" s="209" t="e">
        <f>IF(OR(ISBLANK('Precision '!G475),I$2="N"),NA(),'Precision '!G475)</f>
        <v>#N/A</v>
      </c>
      <c r="AK473" s="209" t="e">
        <f>IF(OR(ISBLANK('Precision '!H475),J$2="N"),NA(),'Precision '!H475)</f>
        <v>#N/A</v>
      </c>
      <c r="AL473" s="209" t="e">
        <f>IF(OR(ISBLANK('Precision '!I475),K$2="N"),NA(),'Precision '!I475)</f>
        <v>#N/A</v>
      </c>
      <c r="AM473" s="209" t="e">
        <f>IF(OR(ISBLANK('Precision '!J475),L$2="N"),NA(),'Precision '!J475)</f>
        <v>#N/A</v>
      </c>
      <c r="AN473" s="209" t="e">
        <f>IF(OR(ISBLANK('Precision '!K475),M$2="N"),NA(),'Precision '!K475)</f>
        <v>#N/A</v>
      </c>
      <c r="AO473" s="209" t="e">
        <f>IF(OR(ISBLANK('Precision '!L475),N$2="N"),NA(),'Precision '!L475)</f>
        <v>#N/A</v>
      </c>
      <c r="AP473" s="209" t="e">
        <f>IF(OR(ISBLANK('Precision '!M475),O$2="N"),NA(),'Precision '!M475)</f>
        <v>#N/A</v>
      </c>
      <c r="AQ473" s="209" t="e">
        <f>IF(OR(ISBLANK('Precision '!N475),P$2="N"),NA(),'Precision '!N475)</f>
        <v>#N/A</v>
      </c>
      <c r="AR473" s="209" t="e">
        <f>IF(OR(ISBLANK('Precision '!O475),E$3="N"),NA(),'Precision '!O475)</f>
        <v>#N/A</v>
      </c>
      <c r="AS473" s="209" t="e">
        <f>IF(OR(ISBLANK('Precision '!P475),F$3="N"),NA(),'Precision '!P475)</f>
        <v>#N/A</v>
      </c>
      <c r="AT473" s="209" t="e">
        <f>IF(OR(ISBLANK('Precision '!Q475),G$3="N"),NA(),'Precision '!Q475)</f>
        <v>#N/A</v>
      </c>
      <c r="AU473" s="209" t="e">
        <f>IF(OR(ISBLANK('Precision '!R475),H$3="N"),NA(),'Precision '!R475)</f>
        <v>#N/A</v>
      </c>
      <c r="AV473" s="209" t="e">
        <f>IF(OR(ISBLANK('Precision '!S475),I$3="N"),NA(),'Precision '!S475)</f>
        <v>#N/A</v>
      </c>
      <c r="AW473" s="209" t="e">
        <f>IF(OR(ISBLANK('Precision '!T475),J$3="N"),NA(),'Precision '!T475)</f>
        <v>#N/A</v>
      </c>
      <c r="AX473" s="209" t="e">
        <f>IF(OR(ISBLANK('Precision '!U475),K$3="N"),NA(),'Precision '!U475)</f>
        <v>#N/A</v>
      </c>
      <c r="AY473" s="209" t="e">
        <f>IF(OR(ISBLANK('Precision '!V475),L$3="N"),NA(),'Precision '!V475)</f>
        <v>#N/A</v>
      </c>
      <c r="AZ473" s="209" t="e">
        <f>IF(OR(ISBLANK('Precision '!W475),M$3="N"),NA(),'Precision '!W475)</f>
        <v>#N/A</v>
      </c>
      <c r="BA473" s="209" t="e">
        <f>IF(OR(ISBLANK('Precision '!X475),N$3="N"),NA(),'Precision '!X475)</f>
        <v>#N/A</v>
      </c>
      <c r="BB473" s="209" t="e">
        <f>IF(OR(ISBLANK('Precision '!Y475),O$3="N"),NA(),'Precision '!Y475)</f>
        <v>#N/A</v>
      </c>
      <c r="BC473" s="209" t="e">
        <f>IF(OR(ISBLANK('Precision '!Z475),P$3="N"),NA(),'Precision '!Z475)</f>
        <v>#N/A</v>
      </c>
      <c r="BD473" s="204"/>
      <c r="BE473" s="204"/>
      <c r="BF473" s="204"/>
      <c r="BG473" s="204"/>
      <c r="BH473" s="204"/>
    </row>
    <row r="474" spans="1:60" x14ac:dyDescent="0.2">
      <c r="A474" s="204"/>
      <c r="B474" s="204"/>
      <c r="C474" s="204" t="str">
        <f>IF(AND(ISNUMBER('Precision '!C476),E$2="Y"),'Precision '!C476,"")</f>
        <v/>
      </c>
      <c r="D474" s="204" t="str">
        <f>IF(AND(ISNUMBER('Precision '!D476),F$2="Y"),'Precision '!D476,"")</f>
        <v/>
      </c>
      <c r="E474" s="204" t="str">
        <f>IF(AND(ISNUMBER('Precision '!E476),G$2="Y"),'Precision '!E476,"")</f>
        <v/>
      </c>
      <c r="F474" s="204" t="str">
        <f>IF(AND(ISNUMBER('Precision '!F476),H$2="Y"),'Precision '!F476,"")</f>
        <v/>
      </c>
      <c r="G474" s="204" t="str">
        <f>IF(AND(ISNUMBER('Precision '!G476),I$2="Y"),'Precision '!G476,"")</f>
        <v/>
      </c>
      <c r="H474" s="204" t="str">
        <f>IF(AND(ISNUMBER('Precision '!H476),J$2="Y"),'Precision '!H476,"")</f>
        <v/>
      </c>
      <c r="I474" s="204" t="str">
        <f>IF(AND(ISNUMBER('Precision '!I476),K$2="Y"),'Precision '!I476,"")</f>
        <v/>
      </c>
      <c r="J474" s="204" t="str">
        <f>IF(AND(ISNUMBER('Precision '!J476),L$2="Y"),'Precision '!J476,"")</f>
        <v/>
      </c>
      <c r="K474" s="204" t="str">
        <f>IF(AND(ISNUMBER('Precision '!K476),M$2="Y"),'Precision '!K476,"")</f>
        <v/>
      </c>
      <c r="L474" s="204" t="str">
        <f>IF(AND(ISNUMBER('Precision '!L476),N$2="Y"),'Precision '!L476,"")</f>
        <v/>
      </c>
      <c r="M474" s="204" t="str">
        <f>IF(AND(ISNUMBER('Precision '!M476),O$2="Y"),'Precision '!M476,"")</f>
        <v/>
      </c>
      <c r="N474" s="204" t="str">
        <f>IF(AND(ISNUMBER('Precision '!N476),P$2="Y"),'Precision '!N476,"")</f>
        <v/>
      </c>
      <c r="O474" s="204" t="str">
        <f>IF(AND(ISNUMBER('Precision '!O476),E$3="Y"),'Precision '!O476,"")</f>
        <v/>
      </c>
      <c r="P474" s="204" t="str">
        <f>IF(AND(ISNUMBER('Precision '!P476),F$3="Y"),'Precision '!P476,"")</f>
        <v/>
      </c>
      <c r="Q474" s="204" t="str">
        <f>IF(AND(ISNUMBER('Precision '!Q476),G$3="Y"),'Precision '!Q476,"")</f>
        <v/>
      </c>
      <c r="R474" s="204" t="str">
        <f>IF(AND(ISNUMBER('Precision '!R476),H$3="Y"),'Precision '!R476,"")</f>
        <v/>
      </c>
      <c r="S474" s="204" t="str">
        <f>IF(AND(ISNUMBER('Precision '!S476),I$3="Y"),'Precision '!S476,"")</f>
        <v/>
      </c>
      <c r="T474" s="204" t="str">
        <f>IF(AND(ISNUMBER('Precision '!T476),J$3="Y"),'Precision '!T476,"")</f>
        <v/>
      </c>
      <c r="U474" s="204" t="str">
        <f>IF(AND(ISNUMBER('Precision '!U476),K$3="Y"),'Precision '!U476,"")</f>
        <v/>
      </c>
      <c r="V474" s="204" t="str">
        <f>IF(AND(ISNUMBER('Precision '!V476),L$3="Y"),'Precision '!V476,"")</f>
        <v/>
      </c>
      <c r="W474" s="204" t="str">
        <f>IF(AND(ISNUMBER('Precision '!W476),M$3="Y"),'Precision '!W476,"")</f>
        <v/>
      </c>
      <c r="X474" s="204" t="str">
        <f>IF(AND(ISNUMBER('Precision '!X476),N$3="Y"),'Precision '!X476,"")</f>
        <v/>
      </c>
      <c r="Y474" s="204" t="str">
        <f>IF(AND(ISNUMBER('Precision '!Y476),O$3="Y"),'Precision '!Y476,"")</f>
        <v/>
      </c>
      <c r="Z474" s="204" t="str">
        <f>IF(AND(ISNUMBER('Precision '!Z476),P$3="Y"),'Precision '!Z476,"")</f>
        <v/>
      </c>
      <c r="AA474" s="204"/>
      <c r="AB474" s="204"/>
      <c r="AC474" s="204"/>
      <c r="AD474" s="204"/>
      <c r="AE474" s="300">
        <v>438</v>
      </c>
      <c r="AF474" s="209" t="e">
        <f>IF(OR(ISBLANK('Precision '!C476),E$2="N"),NA(),'Precision '!C476)</f>
        <v>#N/A</v>
      </c>
      <c r="AG474" s="209" t="e">
        <f>IF(OR(ISBLANK('Precision '!D476),F$2="N"),NA(),'Precision '!D476)</f>
        <v>#N/A</v>
      </c>
      <c r="AH474" s="209" t="e">
        <f>IF(OR(ISBLANK('Precision '!E476),G$2="N"),NA(),'Precision '!E476)</f>
        <v>#N/A</v>
      </c>
      <c r="AI474" s="209" t="e">
        <f>IF(OR(ISBLANK('Precision '!F476),H$2="N"),NA(),'Precision '!F476)</f>
        <v>#N/A</v>
      </c>
      <c r="AJ474" s="209" t="e">
        <f>IF(OR(ISBLANK('Precision '!G476),I$2="N"),NA(),'Precision '!G476)</f>
        <v>#N/A</v>
      </c>
      <c r="AK474" s="209" t="e">
        <f>IF(OR(ISBLANK('Precision '!H476),J$2="N"),NA(),'Precision '!H476)</f>
        <v>#N/A</v>
      </c>
      <c r="AL474" s="209" t="e">
        <f>IF(OR(ISBLANK('Precision '!I476),K$2="N"),NA(),'Precision '!I476)</f>
        <v>#N/A</v>
      </c>
      <c r="AM474" s="209" t="e">
        <f>IF(OR(ISBLANK('Precision '!J476),L$2="N"),NA(),'Precision '!J476)</f>
        <v>#N/A</v>
      </c>
      <c r="AN474" s="209" t="e">
        <f>IF(OR(ISBLANK('Precision '!K476),M$2="N"),NA(),'Precision '!K476)</f>
        <v>#N/A</v>
      </c>
      <c r="AO474" s="209" t="e">
        <f>IF(OR(ISBLANK('Precision '!L476),N$2="N"),NA(),'Precision '!L476)</f>
        <v>#N/A</v>
      </c>
      <c r="AP474" s="209" t="e">
        <f>IF(OR(ISBLANK('Precision '!M476),O$2="N"),NA(),'Precision '!M476)</f>
        <v>#N/A</v>
      </c>
      <c r="AQ474" s="209" t="e">
        <f>IF(OR(ISBLANK('Precision '!N476),P$2="N"),NA(),'Precision '!N476)</f>
        <v>#N/A</v>
      </c>
      <c r="AR474" s="209" t="e">
        <f>IF(OR(ISBLANK('Precision '!O476),E$3="N"),NA(),'Precision '!O476)</f>
        <v>#N/A</v>
      </c>
      <c r="AS474" s="209" t="e">
        <f>IF(OR(ISBLANK('Precision '!P476),F$3="N"),NA(),'Precision '!P476)</f>
        <v>#N/A</v>
      </c>
      <c r="AT474" s="209" t="e">
        <f>IF(OR(ISBLANK('Precision '!Q476),G$3="N"),NA(),'Precision '!Q476)</f>
        <v>#N/A</v>
      </c>
      <c r="AU474" s="209" t="e">
        <f>IF(OR(ISBLANK('Precision '!R476),H$3="N"),NA(),'Precision '!R476)</f>
        <v>#N/A</v>
      </c>
      <c r="AV474" s="209" t="e">
        <f>IF(OR(ISBLANK('Precision '!S476),I$3="N"),NA(),'Precision '!S476)</f>
        <v>#N/A</v>
      </c>
      <c r="AW474" s="209" t="e">
        <f>IF(OR(ISBLANK('Precision '!T476),J$3="N"),NA(),'Precision '!T476)</f>
        <v>#N/A</v>
      </c>
      <c r="AX474" s="209" t="e">
        <f>IF(OR(ISBLANK('Precision '!U476),K$3="N"),NA(),'Precision '!U476)</f>
        <v>#N/A</v>
      </c>
      <c r="AY474" s="209" t="e">
        <f>IF(OR(ISBLANK('Precision '!V476),L$3="N"),NA(),'Precision '!V476)</f>
        <v>#N/A</v>
      </c>
      <c r="AZ474" s="209" t="e">
        <f>IF(OR(ISBLANK('Precision '!W476),M$3="N"),NA(),'Precision '!W476)</f>
        <v>#N/A</v>
      </c>
      <c r="BA474" s="209" t="e">
        <f>IF(OR(ISBLANK('Precision '!X476),N$3="N"),NA(),'Precision '!X476)</f>
        <v>#N/A</v>
      </c>
      <c r="BB474" s="209" t="e">
        <f>IF(OR(ISBLANK('Precision '!Y476),O$3="N"),NA(),'Precision '!Y476)</f>
        <v>#N/A</v>
      </c>
      <c r="BC474" s="209" t="e">
        <f>IF(OR(ISBLANK('Precision '!Z476),P$3="N"),NA(),'Precision '!Z476)</f>
        <v>#N/A</v>
      </c>
      <c r="BD474" s="204"/>
      <c r="BE474" s="204"/>
      <c r="BF474" s="204"/>
      <c r="BG474" s="204"/>
      <c r="BH474" s="204"/>
    </row>
    <row r="475" spans="1:60" x14ac:dyDescent="0.2">
      <c r="A475" s="204"/>
      <c r="B475" s="204"/>
      <c r="C475" s="204" t="str">
        <f>IF(AND(ISNUMBER('Precision '!C477),E$2="Y"),'Precision '!C477,"")</f>
        <v/>
      </c>
      <c r="D475" s="204" t="str">
        <f>IF(AND(ISNUMBER('Precision '!D477),F$2="Y"),'Precision '!D477,"")</f>
        <v/>
      </c>
      <c r="E475" s="204" t="str">
        <f>IF(AND(ISNUMBER('Precision '!E477),G$2="Y"),'Precision '!E477,"")</f>
        <v/>
      </c>
      <c r="F475" s="204" t="str">
        <f>IF(AND(ISNUMBER('Precision '!F477),H$2="Y"),'Precision '!F477,"")</f>
        <v/>
      </c>
      <c r="G475" s="204" t="str">
        <f>IF(AND(ISNUMBER('Precision '!G477),I$2="Y"),'Precision '!G477,"")</f>
        <v/>
      </c>
      <c r="H475" s="204" t="str">
        <f>IF(AND(ISNUMBER('Precision '!H477),J$2="Y"),'Precision '!H477,"")</f>
        <v/>
      </c>
      <c r="I475" s="204" t="str">
        <f>IF(AND(ISNUMBER('Precision '!I477),K$2="Y"),'Precision '!I477,"")</f>
        <v/>
      </c>
      <c r="J475" s="204" t="str">
        <f>IF(AND(ISNUMBER('Precision '!J477),L$2="Y"),'Precision '!J477,"")</f>
        <v/>
      </c>
      <c r="K475" s="204" t="str">
        <f>IF(AND(ISNUMBER('Precision '!K477),M$2="Y"),'Precision '!K477,"")</f>
        <v/>
      </c>
      <c r="L475" s="204" t="str">
        <f>IF(AND(ISNUMBER('Precision '!L477),N$2="Y"),'Precision '!L477,"")</f>
        <v/>
      </c>
      <c r="M475" s="204" t="str">
        <f>IF(AND(ISNUMBER('Precision '!M477),O$2="Y"),'Precision '!M477,"")</f>
        <v/>
      </c>
      <c r="N475" s="204" t="str">
        <f>IF(AND(ISNUMBER('Precision '!N477),P$2="Y"),'Precision '!N477,"")</f>
        <v/>
      </c>
      <c r="O475" s="204" t="str">
        <f>IF(AND(ISNUMBER('Precision '!O477),E$3="Y"),'Precision '!O477,"")</f>
        <v/>
      </c>
      <c r="P475" s="204" t="str">
        <f>IF(AND(ISNUMBER('Precision '!P477),F$3="Y"),'Precision '!P477,"")</f>
        <v/>
      </c>
      <c r="Q475" s="204" t="str">
        <f>IF(AND(ISNUMBER('Precision '!Q477),G$3="Y"),'Precision '!Q477,"")</f>
        <v/>
      </c>
      <c r="R475" s="204" t="str">
        <f>IF(AND(ISNUMBER('Precision '!R477),H$3="Y"),'Precision '!R477,"")</f>
        <v/>
      </c>
      <c r="S475" s="204" t="str">
        <f>IF(AND(ISNUMBER('Precision '!S477),I$3="Y"),'Precision '!S477,"")</f>
        <v/>
      </c>
      <c r="T475" s="204" t="str">
        <f>IF(AND(ISNUMBER('Precision '!T477),J$3="Y"),'Precision '!T477,"")</f>
        <v/>
      </c>
      <c r="U475" s="204" t="str">
        <f>IF(AND(ISNUMBER('Precision '!U477),K$3="Y"),'Precision '!U477,"")</f>
        <v/>
      </c>
      <c r="V475" s="204" t="str">
        <f>IF(AND(ISNUMBER('Precision '!V477),L$3="Y"),'Precision '!V477,"")</f>
        <v/>
      </c>
      <c r="W475" s="204" t="str">
        <f>IF(AND(ISNUMBER('Precision '!W477),M$3="Y"),'Precision '!W477,"")</f>
        <v/>
      </c>
      <c r="X475" s="204" t="str">
        <f>IF(AND(ISNUMBER('Precision '!X477),N$3="Y"),'Precision '!X477,"")</f>
        <v/>
      </c>
      <c r="Y475" s="204" t="str">
        <f>IF(AND(ISNUMBER('Precision '!Y477),O$3="Y"),'Precision '!Y477,"")</f>
        <v/>
      </c>
      <c r="Z475" s="204" t="str">
        <f>IF(AND(ISNUMBER('Precision '!Z477),P$3="Y"),'Precision '!Z477,"")</f>
        <v/>
      </c>
      <c r="AA475" s="204"/>
      <c r="AB475" s="204"/>
      <c r="AC475" s="204"/>
      <c r="AD475" s="204"/>
      <c r="AE475" s="300">
        <v>439</v>
      </c>
      <c r="AF475" s="209" t="e">
        <f>IF(OR(ISBLANK('Precision '!C477),E$2="N"),NA(),'Precision '!C477)</f>
        <v>#N/A</v>
      </c>
      <c r="AG475" s="209" t="e">
        <f>IF(OR(ISBLANK('Precision '!D477),F$2="N"),NA(),'Precision '!D477)</f>
        <v>#N/A</v>
      </c>
      <c r="AH475" s="209" t="e">
        <f>IF(OR(ISBLANK('Precision '!E477),G$2="N"),NA(),'Precision '!E477)</f>
        <v>#N/A</v>
      </c>
      <c r="AI475" s="209" t="e">
        <f>IF(OR(ISBLANK('Precision '!F477),H$2="N"),NA(),'Precision '!F477)</f>
        <v>#N/A</v>
      </c>
      <c r="AJ475" s="209" t="e">
        <f>IF(OR(ISBLANK('Precision '!G477),I$2="N"),NA(),'Precision '!G477)</f>
        <v>#N/A</v>
      </c>
      <c r="AK475" s="209" t="e">
        <f>IF(OR(ISBLANK('Precision '!H477),J$2="N"),NA(),'Precision '!H477)</f>
        <v>#N/A</v>
      </c>
      <c r="AL475" s="209" t="e">
        <f>IF(OR(ISBLANK('Precision '!I477),K$2="N"),NA(),'Precision '!I477)</f>
        <v>#N/A</v>
      </c>
      <c r="AM475" s="209" t="e">
        <f>IF(OR(ISBLANK('Precision '!J477),L$2="N"),NA(),'Precision '!J477)</f>
        <v>#N/A</v>
      </c>
      <c r="AN475" s="209" t="e">
        <f>IF(OR(ISBLANK('Precision '!K477),M$2="N"),NA(),'Precision '!K477)</f>
        <v>#N/A</v>
      </c>
      <c r="AO475" s="209" t="e">
        <f>IF(OR(ISBLANK('Precision '!L477),N$2="N"),NA(),'Precision '!L477)</f>
        <v>#N/A</v>
      </c>
      <c r="AP475" s="209" t="e">
        <f>IF(OR(ISBLANK('Precision '!M477),O$2="N"),NA(),'Precision '!M477)</f>
        <v>#N/A</v>
      </c>
      <c r="AQ475" s="209" t="e">
        <f>IF(OR(ISBLANK('Precision '!N477),P$2="N"),NA(),'Precision '!N477)</f>
        <v>#N/A</v>
      </c>
      <c r="AR475" s="209" t="e">
        <f>IF(OR(ISBLANK('Precision '!O477),E$3="N"),NA(),'Precision '!O477)</f>
        <v>#N/A</v>
      </c>
      <c r="AS475" s="209" t="e">
        <f>IF(OR(ISBLANK('Precision '!P477),F$3="N"),NA(),'Precision '!P477)</f>
        <v>#N/A</v>
      </c>
      <c r="AT475" s="209" t="e">
        <f>IF(OR(ISBLANK('Precision '!Q477),G$3="N"),NA(),'Precision '!Q477)</f>
        <v>#N/A</v>
      </c>
      <c r="AU475" s="209" t="e">
        <f>IF(OR(ISBLANK('Precision '!R477),H$3="N"),NA(),'Precision '!R477)</f>
        <v>#N/A</v>
      </c>
      <c r="AV475" s="209" t="e">
        <f>IF(OR(ISBLANK('Precision '!S477),I$3="N"),NA(),'Precision '!S477)</f>
        <v>#N/A</v>
      </c>
      <c r="AW475" s="209" t="e">
        <f>IF(OR(ISBLANK('Precision '!T477),J$3="N"),NA(),'Precision '!T477)</f>
        <v>#N/A</v>
      </c>
      <c r="AX475" s="209" t="e">
        <f>IF(OR(ISBLANK('Precision '!U477),K$3="N"),NA(),'Precision '!U477)</f>
        <v>#N/A</v>
      </c>
      <c r="AY475" s="209" t="e">
        <f>IF(OR(ISBLANK('Precision '!V477),L$3="N"),NA(),'Precision '!V477)</f>
        <v>#N/A</v>
      </c>
      <c r="AZ475" s="209" t="e">
        <f>IF(OR(ISBLANK('Precision '!W477),M$3="N"),NA(),'Precision '!W477)</f>
        <v>#N/A</v>
      </c>
      <c r="BA475" s="209" t="e">
        <f>IF(OR(ISBLANK('Precision '!X477),N$3="N"),NA(),'Precision '!X477)</f>
        <v>#N/A</v>
      </c>
      <c r="BB475" s="209" t="e">
        <f>IF(OR(ISBLANK('Precision '!Y477),O$3="N"),NA(),'Precision '!Y477)</f>
        <v>#N/A</v>
      </c>
      <c r="BC475" s="209" t="e">
        <f>IF(OR(ISBLANK('Precision '!Z477),P$3="N"),NA(),'Precision '!Z477)</f>
        <v>#N/A</v>
      </c>
      <c r="BD475" s="204"/>
      <c r="BE475" s="204"/>
      <c r="BF475" s="204"/>
      <c r="BG475" s="204"/>
      <c r="BH475" s="204"/>
    </row>
    <row r="476" spans="1:60" x14ac:dyDescent="0.2">
      <c r="A476" s="204"/>
      <c r="B476" s="204"/>
      <c r="C476" s="204" t="str">
        <f>IF(AND(ISNUMBER('Precision '!C478),E$2="Y"),'Precision '!C478,"")</f>
        <v/>
      </c>
      <c r="D476" s="204" t="str">
        <f>IF(AND(ISNUMBER('Precision '!D478),F$2="Y"),'Precision '!D478,"")</f>
        <v/>
      </c>
      <c r="E476" s="204" t="str">
        <f>IF(AND(ISNUMBER('Precision '!E478),G$2="Y"),'Precision '!E478,"")</f>
        <v/>
      </c>
      <c r="F476" s="204" t="str">
        <f>IF(AND(ISNUMBER('Precision '!F478),H$2="Y"),'Precision '!F478,"")</f>
        <v/>
      </c>
      <c r="G476" s="204" t="str">
        <f>IF(AND(ISNUMBER('Precision '!G478),I$2="Y"),'Precision '!G478,"")</f>
        <v/>
      </c>
      <c r="H476" s="204" t="str">
        <f>IF(AND(ISNUMBER('Precision '!H478),J$2="Y"),'Precision '!H478,"")</f>
        <v/>
      </c>
      <c r="I476" s="204" t="str">
        <f>IF(AND(ISNUMBER('Precision '!I478),K$2="Y"),'Precision '!I478,"")</f>
        <v/>
      </c>
      <c r="J476" s="204" t="str">
        <f>IF(AND(ISNUMBER('Precision '!J478),L$2="Y"),'Precision '!J478,"")</f>
        <v/>
      </c>
      <c r="K476" s="204" t="str">
        <f>IF(AND(ISNUMBER('Precision '!K478),M$2="Y"),'Precision '!K478,"")</f>
        <v/>
      </c>
      <c r="L476" s="204" t="str">
        <f>IF(AND(ISNUMBER('Precision '!L478),N$2="Y"),'Precision '!L478,"")</f>
        <v/>
      </c>
      <c r="M476" s="204" t="str">
        <f>IF(AND(ISNUMBER('Precision '!M478),O$2="Y"),'Precision '!M478,"")</f>
        <v/>
      </c>
      <c r="N476" s="204" t="str">
        <f>IF(AND(ISNUMBER('Precision '!N478),P$2="Y"),'Precision '!N478,"")</f>
        <v/>
      </c>
      <c r="O476" s="204" t="str">
        <f>IF(AND(ISNUMBER('Precision '!O478),E$3="Y"),'Precision '!O478,"")</f>
        <v/>
      </c>
      <c r="P476" s="204" t="str">
        <f>IF(AND(ISNUMBER('Precision '!P478),F$3="Y"),'Precision '!P478,"")</f>
        <v/>
      </c>
      <c r="Q476" s="204" t="str">
        <f>IF(AND(ISNUMBER('Precision '!Q478),G$3="Y"),'Precision '!Q478,"")</f>
        <v/>
      </c>
      <c r="R476" s="204" t="str">
        <f>IF(AND(ISNUMBER('Precision '!R478),H$3="Y"),'Precision '!R478,"")</f>
        <v/>
      </c>
      <c r="S476" s="204" t="str">
        <f>IF(AND(ISNUMBER('Precision '!S478),I$3="Y"),'Precision '!S478,"")</f>
        <v/>
      </c>
      <c r="T476" s="204" t="str">
        <f>IF(AND(ISNUMBER('Precision '!T478),J$3="Y"),'Precision '!T478,"")</f>
        <v/>
      </c>
      <c r="U476" s="204" t="str">
        <f>IF(AND(ISNUMBER('Precision '!U478),K$3="Y"),'Precision '!U478,"")</f>
        <v/>
      </c>
      <c r="V476" s="204" t="str">
        <f>IF(AND(ISNUMBER('Precision '!V478),L$3="Y"),'Precision '!V478,"")</f>
        <v/>
      </c>
      <c r="W476" s="204" t="str">
        <f>IF(AND(ISNUMBER('Precision '!W478),M$3="Y"),'Precision '!W478,"")</f>
        <v/>
      </c>
      <c r="X476" s="204" t="str">
        <f>IF(AND(ISNUMBER('Precision '!X478),N$3="Y"),'Precision '!X478,"")</f>
        <v/>
      </c>
      <c r="Y476" s="204" t="str">
        <f>IF(AND(ISNUMBER('Precision '!Y478),O$3="Y"),'Precision '!Y478,"")</f>
        <v/>
      </c>
      <c r="Z476" s="204" t="str">
        <f>IF(AND(ISNUMBER('Precision '!Z478),P$3="Y"),'Precision '!Z478,"")</f>
        <v/>
      </c>
      <c r="AA476" s="204"/>
      <c r="AB476" s="204"/>
      <c r="AC476" s="204"/>
      <c r="AD476" s="204"/>
      <c r="AE476" s="300">
        <v>440</v>
      </c>
      <c r="AF476" s="209" t="e">
        <f>IF(OR(ISBLANK('Precision '!C478),E$2="N"),NA(),'Precision '!C478)</f>
        <v>#N/A</v>
      </c>
      <c r="AG476" s="209" t="e">
        <f>IF(OR(ISBLANK('Precision '!D478),F$2="N"),NA(),'Precision '!D478)</f>
        <v>#N/A</v>
      </c>
      <c r="AH476" s="209" t="e">
        <f>IF(OR(ISBLANK('Precision '!E478),G$2="N"),NA(),'Precision '!E478)</f>
        <v>#N/A</v>
      </c>
      <c r="AI476" s="209" t="e">
        <f>IF(OR(ISBLANK('Precision '!F478),H$2="N"),NA(),'Precision '!F478)</f>
        <v>#N/A</v>
      </c>
      <c r="AJ476" s="209" t="e">
        <f>IF(OR(ISBLANK('Precision '!G478),I$2="N"),NA(),'Precision '!G478)</f>
        <v>#N/A</v>
      </c>
      <c r="AK476" s="209" t="e">
        <f>IF(OR(ISBLANK('Precision '!H478),J$2="N"),NA(),'Precision '!H478)</f>
        <v>#N/A</v>
      </c>
      <c r="AL476" s="209" t="e">
        <f>IF(OR(ISBLANK('Precision '!I478),K$2="N"),NA(),'Precision '!I478)</f>
        <v>#N/A</v>
      </c>
      <c r="AM476" s="209" t="e">
        <f>IF(OR(ISBLANK('Precision '!J478),L$2="N"),NA(),'Precision '!J478)</f>
        <v>#N/A</v>
      </c>
      <c r="AN476" s="209" t="e">
        <f>IF(OR(ISBLANK('Precision '!K478),M$2="N"),NA(),'Precision '!K478)</f>
        <v>#N/A</v>
      </c>
      <c r="AO476" s="209" t="e">
        <f>IF(OR(ISBLANK('Precision '!L478),N$2="N"),NA(),'Precision '!L478)</f>
        <v>#N/A</v>
      </c>
      <c r="AP476" s="209" t="e">
        <f>IF(OR(ISBLANK('Precision '!M478),O$2="N"),NA(),'Precision '!M478)</f>
        <v>#N/A</v>
      </c>
      <c r="AQ476" s="209" t="e">
        <f>IF(OR(ISBLANK('Precision '!N478),P$2="N"),NA(),'Precision '!N478)</f>
        <v>#N/A</v>
      </c>
      <c r="AR476" s="209" t="e">
        <f>IF(OR(ISBLANK('Precision '!O478),E$3="N"),NA(),'Precision '!O478)</f>
        <v>#N/A</v>
      </c>
      <c r="AS476" s="209" t="e">
        <f>IF(OR(ISBLANK('Precision '!P478),F$3="N"),NA(),'Precision '!P478)</f>
        <v>#N/A</v>
      </c>
      <c r="AT476" s="209" t="e">
        <f>IF(OR(ISBLANK('Precision '!Q478),G$3="N"),NA(),'Precision '!Q478)</f>
        <v>#N/A</v>
      </c>
      <c r="AU476" s="209" t="e">
        <f>IF(OR(ISBLANK('Precision '!R478),H$3="N"),NA(),'Precision '!R478)</f>
        <v>#N/A</v>
      </c>
      <c r="AV476" s="209" t="e">
        <f>IF(OR(ISBLANK('Precision '!S478),I$3="N"),NA(),'Precision '!S478)</f>
        <v>#N/A</v>
      </c>
      <c r="AW476" s="209" t="e">
        <f>IF(OR(ISBLANK('Precision '!T478),J$3="N"),NA(),'Precision '!T478)</f>
        <v>#N/A</v>
      </c>
      <c r="AX476" s="209" t="e">
        <f>IF(OR(ISBLANK('Precision '!U478),K$3="N"),NA(),'Precision '!U478)</f>
        <v>#N/A</v>
      </c>
      <c r="AY476" s="209" t="e">
        <f>IF(OR(ISBLANK('Precision '!V478),L$3="N"),NA(),'Precision '!V478)</f>
        <v>#N/A</v>
      </c>
      <c r="AZ476" s="209" t="e">
        <f>IF(OR(ISBLANK('Precision '!W478),M$3="N"),NA(),'Precision '!W478)</f>
        <v>#N/A</v>
      </c>
      <c r="BA476" s="209" t="e">
        <f>IF(OR(ISBLANK('Precision '!X478),N$3="N"),NA(),'Precision '!X478)</f>
        <v>#N/A</v>
      </c>
      <c r="BB476" s="209" t="e">
        <f>IF(OR(ISBLANK('Precision '!Y478),O$3="N"),NA(),'Precision '!Y478)</f>
        <v>#N/A</v>
      </c>
      <c r="BC476" s="209" t="e">
        <f>IF(OR(ISBLANK('Precision '!Z478),P$3="N"),NA(),'Precision '!Z478)</f>
        <v>#N/A</v>
      </c>
      <c r="BD476" s="204"/>
      <c r="BE476" s="204"/>
      <c r="BF476" s="204"/>
      <c r="BG476" s="204"/>
      <c r="BH476" s="204"/>
    </row>
    <row r="477" spans="1:60" x14ac:dyDescent="0.2">
      <c r="A477" s="204"/>
      <c r="B477" s="204"/>
      <c r="C477" s="204" t="str">
        <f>IF(AND(ISNUMBER('Precision '!C479),E$2="Y"),'Precision '!C479,"")</f>
        <v/>
      </c>
      <c r="D477" s="204" t="str">
        <f>IF(AND(ISNUMBER('Precision '!D479),F$2="Y"),'Precision '!D479,"")</f>
        <v/>
      </c>
      <c r="E477" s="204" t="str">
        <f>IF(AND(ISNUMBER('Precision '!E479),G$2="Y"),'Precision '!E479,"")</f>
        <v/>
      </c>
      <c r="F477" s="204" t="str">
        <f>IF(AND(ISNUMBER('Precision '!F479),H$2="Y"),'Precision '!F479,"")</f>
        <v/>
      </c>
      <c r="G477" s="204" t="str">
        <f>IF(AND(ISNUMBER('Precision '!G479),I$2="Y"),'Precision '!G479,"")</f>
        <v/>
      </c>
      <c r="H477" s="204" t="str">
        <f>IF(AND(ISNUMBER('Precision '!H479),J$2="Y"),'Precision '!H479,"")</f>
        <v/>
      </c>
      <c r="I477" s="204" t="str">
        <f>IF(AND(ISNUMBER('Precision '!I479),K$2="Y"),'Precision '!I479,"")</f>
        <v/>
      </c>
      <c r="J477" s="204" t="str">
        <f>IF(AND(ISNUMBER('Precision '!J479),L$2="Y"),'Precision '!J479,"")</f>
        <v/>
      </c>
      <c r="K477" s="204" t="str">
        <f>IF(AND(ISNUMBER('Precision '!K479),M$2="Y"),'Precision '!K479,"")</f>
        <v/>
      </c>
      <c r="L477" s="204" t="str">
        <f>IF(AND(ISNUMBER('Precision '!L479),N$2="Y"),'Precision '!L479,"")</f>
        <v/>
      </c>
      <c r="M477" s="204" t="str">
        <f>IF(AND(ISNUMBER('Precision '!M479),O$2="Y"),'Precision '!M479,"")</f>
        <v/>
      </c>
      <c r="N477" s="204" t="str">
        <f>IF(AND(ISNUMBER('Precision '!N479),P$2="Y"),'Precision '!N479,"")</f>
        <v/>
      </c>
      <c r="O477" s="204" t="str">
        <f>IF(AND(ISNUMBER('Precision '!O479),E$3="Y"),'Precision '!O479,"")</f>
        <v/>
      </c>
      <c r="P477" s="204" t="str">
        <f>IF(AND(ISNUMBER('Precision '!P479),F$3="Y"),'Precision '!P479,"")</f>
        <v/>
      </c>
      <c r="Q477" s="204" t="str">
        <f>IF(AND(ISNUMBER('Precision '!Q479),G$3="Y"),'Precision '!Q479,"")</f>
        <v/>
      </c>
      <c r="R477" s="204" t="str">
        <f>IF(AND(ISNUMBER('Precision '!R479),H$3="Y"),'Precision '!R479,"")</f>
        <v/>
      </c>
      <c r="S477" s="204" t="str">
        <f>IF(AND(ISNUMBER('Precision '!S479),I$3="Y"),'Precision '!S479,"")</f>
        <v/>
      </c>
      <c r="T477" s="204" t="str">
        <f>IF(AND(ISNUMBER('Precision '!T479),J$3="Y"),'Precision '!T479,"")</f>
        <v/>
      </c>
      <c r="U477" s="204" t="str">
        <f>IF(AND(ISNUMBER('Precision '!U479),K$3="Y"),'Precision '!U479,"")</f>
        <v/>
      </c>
      <c r="V477" s="204" t="str">
        <f>IF(AND(ISNUMBER('Precision '!V479),L$3="Y"),'Precision '!V479,"")</f>
        <v/>
      </c>
      <c r="W477" s="204" t="str">
        <f>IF(AND(ISNUMBER('Precision '!W479),M$3="Y"),'Precision '!W479,"")</f>
        <v/>
      </c>
      <c r="X477" s="204" t="str">
        <f>IF(AND(ISNUMBER('Precision '!X479),N$3="Y"),'Precision '!X479,"")</f>
        <v/>
      </c>
      <c r="Y477" s="204" t="str">
        <f>IF(AND(ISNUMBER('Precision '!Y479),O$3="Y"),'Precision '!Y479,"")</f>
        <v/>
      </c>
      <c r="Z477" s="204" t="str">
        <f>IF(AND(ISNUMBER('Precision '!Z479),P$3="Y"),'Precision '!Z479,"")</f>
        <v/>
      </c>
      <c r="AA477" s="204"/>
      <c r="AB477" s="204"/>
      <c r="AC477" s="204"/>
      <c r="AD477" s="204"/>
      <c r="AE477" s="300">
        <v>441</v>
      </c>
      <c r="AF477" s="209" t="e">
        <f>IF(OR(ISBLANK('Precision '!C479),E$2="N"),NA(),'Precision '!C479)</f>
        <v>#N/A</v>
      </c>
      <c r="AG477" s="209" t="e">
        <f>IF(OR(ISBLANK('Precision '!D479),F$2="N"),NA(),'Precision '!D479)</f>
        <v>#N/A</v>
      </c>
      <c r="AH477" s="209" t="e">
        <f>IF(OR(ISBLANK('Precision '!E479),G$2="N"),NA(),'Precision '!E479)</f>
        <v>#N/A</v>
      </c>
      <c r="AI477" s="209" t="e">
        <f>IF(OR(ISBLANK('Precision '!F479),H$2="N"),NA(),'Precision '!F479)</f>
        <v>#N/A</v>
      </c>
      <c r="AJ477" s="209" t="e">
        <f>IF(OR(ISBLANK('Precision '!G479),I$2="N"),NA(),'Precision '!G479)</f>
        <v>#N/A</v>
      </c>
      <c r="AK477" s="209" t="e">
        <f>IF(OR(ISBLANK('Precision '!H479),J$2="N"),NA(),'Precision '!H479)</f>
        <v>#N/A</v>
      </c>
      <c r="AL477" s="209" t="e">
        <f>IF(OR(ISBLANK('Precision '!I479),K$2="N"),NA(),'Precision '!I479)</f>
        <v>#N/A</v>
      </c>
      <c r="AM477" s="209" t="e">
        <f>IF(OR(ISBLANK('Precision '!J479),L$2="N"),NA(),'Precision '!J479)</f>
        <v>#N/A</v>
      </c>
      <c r="AN477" s="209" t="e">
        <f>IF(OR(ISBLANK('Precision '!K479),M$2="N"),NA(),'Precision '!K479)</f>
        <v>#N/A</v>
      </c>
      <c r="AO477" s="209" t="e">
        <f>IF(OR(ISBLANK('Precision '!L479),N$2="N"),NA(),'Precision '!L479)</f>
        <v>#N/A</v>
      </c>
      <c r="AP477" s="209" t="e">
        <f>IF(OR(ISBLANK('Precision '!M479),O$2="N"),NA(),'Precision '!M479)</f>
        <v>#N/A</v>
      </c>
      <c r="AQ477" s="209" t="e">
        <f>IF(OR(ISBLANK('Precision '!N479),P$2="N"),NA(),'Precision '!N479)</f>
        <v>#N/A</v>
      </c>
      <c r="AR477" s="209" t="e">
        <f>IF(OR(ISBLANK('Precision '!O479),E$3="N"),NA(),'Precision '!O479)</f>
        <v>#N/A</v>
      </c>
      <c r="AS477" s="209" t="e">
        <f>IF(OR(ISBLANK('Precision '!P479),F$3="N"),NA(),'Precision '!P479)</f>
        <v>#N/A</v>
      </c>
      <c r="AT477" s="209" t="e">
        <f>IF(OR(ISBLANK('Precision '!Q479),G$3="N"),NA(),'Precision '!Q479)</f>
        <v>#N/A</v>
      </c>
      <c r="AU477" s="209" t="e">
        <f>IF(OR(ISBLANK('Precision '!R479),H$3="N"),NA(),'Precision '!R479)</f>
        <v>#N/A</v>
      </c>
      <c r="AV477" s="209" t="e">
        <f>IF(OR(ISBLANK('Precision '!S479),I$3="N"),NA(),'Precision '!S479)</f>
        <v>#N/A</v>
      </c>
      <c r="AW477" s="209" t="e">
        <f>IF(OR(ISBLANK('Precision '!T479),J$3="N"),NA(),'Precision '!T479)</f>
        <v>#N/A</v>
      </c>
      <c r="AX477" s="209" t="e">
        <f>IF(OR(ISBLANK('Precision '!U479),K$3="N"),NA(),'Precision '!U479)</f>
        <v>#N/A</v>
      </c>
      <c r="AY477" s="209" t="e">
        <f>IF(OR(ISBLANK('Precision '!V479),L$3="N"),NA(),'Precision '!V479)</f>
        <v>#N/A</v>
      </c>
      <c r="AZ477" s="209" t="e">
        <f>IF(OR(ISBLANK('Precision '!W479),M$3="N"),NA(),'Precision '!W479)</f>
        <v>#N/A</v>
      </c>
      <c r="BA477" s="209" t="e">
        <f>IF(OR(ISBLANK('Precision '!X479),N$3="N"),NA(),'Precision '!X479)</f>
        <v>#N/A</v>
      </c>
      <c r="BB477" s="209" t="e">
        <f>IF(OR(ISBLANK('Precision '!Y479),O$3="N"),NA(),'Precision '!Y479)</f>
        <v>#N/A</v>
      </c>
      <c r="BC477" s="209" t="e">
        <f>IF(OR(ISBLANK('Precision '!Z479),P$3="N"),NA(),'Precision '!Z479)</f>
        <v>#N/A</v>
      </c>
      <c r="BD477" s="204"/>
      <c r="BE477" s="204"/>
      <c r="BF477" s="204"/>
      <c r="BG477" s="204"/>
      <c r="BH477" s="204"/>
    </row>
    <row r="478" spans="1:60" x14ac:dyDescent="0.2">
      <c r="A478" s="204"/>
      <c r="B478" s="204"/>
      <c r="C478" s="204" t="str">
        <f>IF(AND(ISNUMBER('Precision '!C480),E$2="Y"),'Precision '!C480,"")</f>
        <v/>
      </c>
      <c r="D478" s="204" t="str">
        <f>IF(AND(ISNUMBER('Precision '!D480),F$2="Y"),'Precision '!D480,"")</f>
        <v/>
      </c>
      <c r="E478" s="204" t="str">
        <f>IF(AND(ISNUMBER('Precision '!E480),G$2="Y"),'Precision '!E480,"")</f>
        <v/>
      </c>
      <c r="F478" s="204" t="str">
        <f>IF(AND(ISNUMBER('Precision '!F480),H$2="Y"),'Precision '!F480,"")</f>
        <v/>
      </c>
      <c r="G478" s="204" t="str">
        <f>IF(AND(ISNUMBER('Precision '!G480),I$2="Y"),'Precision '!G480,"")</f>
        <v/>
      </c>
      <c r="H478" s="204" t="str">
        <f>IF(AND(ISNUMBER('Precision '!H480),J$2="Y"),'Precision '!H480,"")</f>
        <v/>
      </c>
      <c r="I478" s="204" t="str">
        <f>IF(AND(ISNUMBER('Precision '!I480),K$2="Y"),'Precision '!I480,"")</f>
        <v/>
      </c>
      <c r="J478" s="204" t="str">
        <f>IF(AND(ISNUMBER('Precision '!J480),L$2="Y"),'Precision '!J480,"")</f>
        <v/>
      </c>
      <c r="K478" s="204" t="str">
        <f>IF(AND(ISNUMBER('Precision '!K480),M$2="Y"),'Precision '!K480,"")</f>
        <v/>
      </c>
      <c r="L478" s="204" t="str">
        <f>IF(AND(ISNUMBER('Precision '!L480),N$2="Y"),'Precision '!L480,"")</f>
        <v/>
      </c>
      <c r="M478" s="204" t="str">
        <f>IF(AND(ISNUMBER('Precision '!M480),O$2="Y"),'Precision '!M480,"")</f>
        <v/>
      </c>
      <c r="N478" s="204" t="str">
        <f>IF(AND(ISNUMBER('Precision '!N480),P$2="Y"),'Precision '!N480,"")</f>
        <v/>
      </c>
      <c r="O478" s="204" t="str">
        <f>IF(AND(ISNUMBER('Precision '!O480),E$3="Y"),'Precision '!O480,"")</f>
        <v/>
      </c>
      <c r="P478" s="204" t="str">
        <f>IF(AND(ISNUMBER('Precision '!P480),F$3="Y"),'Precision '!P480,"")</f>
        <v/>
      </c>
      <c r="Q478" s="204" t="str">
        <f>IF(AND(ISNUMBER('Precision '!Q480),G$3="Y"),'Precision '!Q480,"")</f>
        <v/>
      </c>
      <c r="R478" s="204" t="str">
        <f>IF(AND(ISNUMBER('Precision '!R480),H$3="Y"),'Precision '!R480,"")</f>
        <v/>
      </c>
      <c r="S478" s="204" t="str">
        <f>IF(AND(ISNUMBER('Precision '!S480),I$3="Y"),'Precision '!S480,"")</f>
        <v/>
      </c>
      <c r="T478" s="204" t="str">
        <f>IF(AND(ISNUMBER('Precision '!T480),J$3="Y"),'Precision '!T480,"")</f>
        <v/>
      </c>
      <c r="U478" s="204" t="str">
        <f>IF(AND(ISNUMBER('Precision '!U480),K$3="Y"),'Precision '!U480,"")</f>
        <v/>
      </c>
      <c r="V478" s="204" t="str">
        <f>IF(AND(ISNUMBER('Precision '!V480),L$3="Y"),'Precision '!V480,"")</f>
        <v/>
      </c>
      <c r="W478" s="204" t="str">
        <f>IF(AND(ISNUMBER('Precision '!W480),M$3="Y"),'Precision '!W480,"")</f>
        <v/>
      </c>
      <c r="X478" s="204" t="str">
        <f>IF(AND(ISNUMBER('Precision '!X480),N$3="Y"),'Precision '!X480,"")</f>
        <v/>
      </c>
      <c r="Y478" s="204" t="str">
        <f>IF(AND(ISNUMBER('Precision '!Y480),O$3="Y"),'Precision '!Y480,"")</f>
        <v/>
      </c>
      <c r="Z478" s="204" t="str">
        <f>IF(AND(ISNUMBER('Precision '!Z480),P$3="Y"),'Precision '!Z480,"")</f>
        <v/>
      </c>
      <c r="AA478" s="204"/>
      <c r="AB478" s="204"/>
      <c r="AC478" s="204"/>
      <c r="AD478" s="204"/>
      <c r="AE478" s="300">
        <v>442</v>
      </c>
      <c r="AF478" s="209" t="e">
        <f>IF(OR(ISBLANK('Precision '!C480),E$2="N"),NA(),'Precision '!C480)</f>
        <v>#N/A</v>
      </c>
      <c r="AG478" s="209" t="e">
        <f>IF(OR(ISBLANK('Precision '!D480),F$2="N"),NA(),'Precision '!D480)</f>
        <v>#N/A</v>
      </c>
      <c r="AH478" s="209" t="e">
        <f>IF(OR(ISBLANK('Precision '!E480),G$2="N"),NA(),'Precision '!E480)</f>
        <v>#N/A</v>
      </c>
      <c r="AI478" s="209" t="e">
        <f>IF(OR(ISBLANK('Precision '!F480),H$2="N"),NA(),'Precision '!F480)</f>
        <v>#N/A</v>
      </c>
      <c r="AJ478" s="209" t="e">
        <f>IF(OR(ISBLANK('Precision '!G480),I$2="N"),NA(),'Precision '!G480)</f>
        <v>#N/A</v>
      </c>
      <c r="AK478" s="209" t="e">
        <f>IF(OR(ISBLANK('Precision '!H480),J$2="N"),NA(),'Precision '!H480)</f>
        <v>#N/A</v>
      </c>
      <c r="AL478" s="209" t="e">
        <f>IF(OR(ISBLANK('Precision '!I480),K$2="N"),NA(),'Precision '!I480)</f>
        <v>#N/A</v>
      </c>
      <c r="AM478" s="209" t="e">
        <f>IF(OR(ISBLANK('Precision '!J480),L$2="N"),NA(),'Precision '!J480)</f>
        <v>#N/A</v>
      </c>
      <c r="AN478" s="209" t="e">
        <f>IF(OR(ISBLANK('Precision '!K480),M$2="N"),NA(),'Precision '!K480)</f>
        <v>#N/A</v>
      </c>
      <c r="AO478" s="209" t="e">
        <f>IF(OR(ISBLANK('Precision '!L480),N$2="N"),NA(),'Precision '!L480)</f>
        <v>#N/A</v>
      </c>
      <c r="AP478" s="209" t="e">
        <f>IF(OR(ISBLANK('Precision '!M480),O$2="N"),NA(),'Precision '!M480)</f>
        <v>#N/A</v>
      </c>
      <c r="AQ478" s="209" t="e">
        <f>IF(OR(ISBLANK('Precision '!N480),P$2="N"),NA(),'Precision '!N480)</f>
        <v>#N/A</v>
      </c>
      <c r="AR478" s="209" t="e">
        <f>IF(OR(ISBLANK('Precision '!O480),E$3="N"),NA(),'Precision '!O480)</f>
        <v>#N/A</v>
      </c>
      <c r="AS478" s="209" t="e">
        <f>IF(OR(ISBLANK('Precision '!P480),F$3="N"),NA(),'Precision '!P480)</f>
        <v>#N/A</v>
      </c>
      <c r="AT478" s="209" t="e">
        <f>IF(OR(ISBLANK('Precision '!Q480),G$3="N"),NA(),'Precision '!Q480)</f>
        <v>#N/A</v>
      </c>
      <c r="AU478" s="209" t="e">
        <f>IF(OR(ISBLANK('Precision '!R480),H$3="N"),NA(),'Precision '!R480)</f>
        <v>#N/A</v>
      </c>
      <c r="AV478" s="209" t="e">
        <f>IF(OR(ISBLANK('Precision '!S480),I$3="N"),NA(),'Precision '!S480)</f>
        <v>#N/A</v>
      </c>
      <c r="AW478" s="209" t="e">
        <f>IF(OR(ISBLANK('Precision '!T480),J$3="N"),NA(),'Precision '!T480)</f>
        <v>#N/A</v>
      </c>
      <c r="AX478" s="209" t="e">
        <f>IF(OR(ISBLANK('Precision '!U480),K$3="N"),NA(),'Precision '!U480)</f>
        <v>#N/A</v>
      </c>
      <c r="AY478" s="209" t="e">
        <f>IF(OR(ISBLANK('Precision '!V480),L$3="N"),NA(),'Precision '!V480)</f>
        <v>#N/A</v>
      </c>
      <c r="AZ478" s="209" t="e">
        <f>IF(OR(ISBLANK('Precision '!W480),M$3="N"),NA(),'Precision '!W480)</f>
        <v>#N/A</v>
      </c>
      <c r="BA478" s="209" t="e">
        <f>IF(OR(ISBLANK('Precision '!X480),N$3="N"),NA(),'Precision '!X480)</f>
        <v>#N/A</v>
      </c>
      <c r="BB478" s="209" t="e">
        <f>IF(OR(ISBLANK('Precision '!Y480),O$3="N"),NA(),'Precision '!Y480)</f>
        <v>#N/A</v>
      </c>
      <c r="BC478" s="209" t="e">
        <f>IF(OR(ISBLANK('Precision '!Z480),P$3="N"),NA(),'Precision '!Z480)</f>
        <v>#N/A</v>
      </c>
      <c r="BD478" s="204"/>
      <c r="BE478" s="204"/>
      <c r="BF478" s="204"/>
      <c r="BG478" s="204"/>
      <c r="BH478" s="204"/>
    </row>
    <row r="479" spans="1:60" x14ac:dyDescent="0.2">
      <c r="A479" s="204"/>
      <c r="B479" s="204"/>
      <c r="C479" s="204" t="str">
        <f>IF(AND(ISNUMBER('Precision '!C481),E$2="Y"),'Precision '!C481,"")</f>
        <v/>
      </c>
      <c r="D479" s="204" t="str">
        <f>IF(AND(ISNUMBER('Precision '!D481),F$2="Y"),'Precision '!D481,"")</f>
        <v/>
      </c>
      <c r="E479" s="204" t="str">
        <f>IF(AND(ISNUMBER('Precision '!E481),G$2="Y"),'Precision '!E481,"")</f>
        <v/>
      </c>
      <c r="F479" s="204" t="str">
        <f>IF(AND(ISNUMBER('Precision '!F481),H$2="Y"),'Precision '!F481,"")</f>
        <v/>
      </c>
      <c r="G479" s="204" t="str">
        <f>IF(AND(ISNUMBER('Precision '!G481),I$2="Y"),'Precision '!G481,"")</f>
        <v/>
      </c>
      <c r="H479" s="204" t="str">
        <f>IF(AND(ISNUMBER('Precision '!H481),J$2="Y"),'Precision '!H481,"")</f>
        <v/>
      </c>
      <c r="I479" s="204" t="str">
        <f>IF(AND(ISNUMBER('Precision '!I481),K$2="Y"),'Precision '!I481,"")</f>
        <v/>
      </c>
      <c r="J479" s="204" t="str">
        <f>IF(AND(ISNUMBER('Precision '!J481),L$2="Y"),'Precision '!J481,"")</f>
        <v/>
      </c>
      <c r="K479" s="204" t="str">
        <f>IF(AND(ISNUMBER('Precision '!K481),M$2="Y"),'Precision '!K481,"")</f>
        <v/>
      </c>
      <c r="L479" s="204" t="str">
        <f>IF(AND(ISNUMBER('Precision '!L481),N$2="Y"),'Precision '!L481,"")</f>
        <v/>
      </c>
      <c r="M479" s="204" t="str">
        <f>IF(AND(ISNUMBER('Precision '!M481),O$2="Y"),'Precision '!M481,"")</f>
        <v/>
      </c>
      <c r="N479" s="204" t="str">
        <f>IF(AND(ISNUMBER('Precision '!N481),P$2="Y"),'Precision '!N481,"")</f>
        <v/>
      </c>
      <c r="O479" s="204" t="str">
        <f>IF(AND(ISNUMBER('Precision '!O481),E$3="Y"),'Precision '!O481,"")</f>
        <v/>
      </c>
      <c r="P479" s="204" t="str">
        <f>IF(AND(ISNUMBER('Precision '!P481),F$3="Y"),'Precision '!P481,"")</f>
        <v/>
      </c>
      <c r="Q479" s="204" t="str">
        <f>IF(AND(ISNUMBER('Precision '!Q481),G$3="Y"),'Precision '!Q481,"")</f>
        <v/>
      </c>
      <c r="R479" s="204" t="str">
        <f>IF(AND(ISNUMBER('Precision '!R481),H$3="Y"),'Precision '!R481,"")</f>
        <v/>
      </c>
      <c r="S479" s="204" t="str">
        <f>IF(AND(ISNUMBER('Precision '!S481),I$3="Y"),'Precision '!S481,"")</f>
        <v/>
      </c>
      <c r="T479" s="204" t="str">
        <f>IF(AND(ISNUMBER('Precision '!T481),J$3="Y"),'Precision '!T481,"")</f>
        <v/>
      </c>
      <c r="U479" s="204" t="str">
        <f>IF(AND(ISNUMBER('Precision '!U481),K$3="Y"),'Precision '!U481,"")</f>
        <v/>
      </c>
      <c r="V479" s="204" t="str">
        <f>IF(AND(ISNUMBER('Precision '!V481),L$3="Y"),'Precision '!V481,"")</f>
        <v/>
      </c>
      <c r="W479" s="204" t="str">
        <f>IF(AND(ISNUMBER('Precision '!W481),M$3="Y"),'Precision '!W481,"")</f>
        <v/>
      </c>
      <c r="X479" s="204" t="str">
        <f>IF(AND(ISNUMBER('Precision '!X481),N$3="Y"),'Precision '!X481,"")</f>
        <v/>
      </c>
      <c r="Y479" s="204" t="str">
        <f>IF(AND(ISNUMBER('Precision '!Y481),O$3="Y"),'Precision '!Y481,"")</f>
        <v/>
      </c>
      <c r="Z479" s="204" t="str">
        <f>IF(AND(ISNUMBER('Precision '!Z481),P$3="Y"),'Precision '!Z481,"")</f>
        <v/>
      </c>
      <c r="AA479" s="204"/>
      <c r="AB479" s="204"/>
      <c r="AC479" s="204"/>
      <c r="AD479" s="204"/>
      <c r="AE479" s="300">
        <v>443</v>
      </c>
      <c r="AF479" s="209" t="e">
        <f>IF(OR(ISBLANK('Precision '!C481),E$2="N"),NA(),'Precision '!C481)</f>
        <v>#N/A</v>
      </c>
      <c r="AG479" s="209" t="e">
        <f>IF(OR(ISBLANK('Precision '!D481),F$2="N"),NA(),'Precision '!D481)</f>
        <v>#N/A</v>
      </c>
      <c r="AH479" s="209" t="e">
        <f>IF(OR(ISBLANK('Precision '!E481),G$2="N"),NA(),'Precision '!E481)</f>
        <v>#N/A</v>
      </c>
      <c r="AI479" s="209" t="e">
        <f>IF(OR(ISBLANK('Precision '!F481),H$2="N"),NA(),'Precision '!F481)</f>
        <v>#N/A</v>
      </c>
      <c r="AJ479" s="209" t="e">
        <f>IF(OR(ISBLANK('Precision '!G481),I$2="N"),NA(),'Precision '!G481)</f>
        <v>#N/A</v>
      </c>
      <c r="AK479" s="209" t="e">
        <f>IF(OR(ISBLANK('Precision '!H481),J$2="N"),NA(),'Precision '!H481)</f>
        <v>#N/A</v>
      </c>
      <c r="AL479" s="209" t="e">
        <f>IF(OR(ISBLANK('Precision '!I481),K$2="N"),NA(),'Precision '!I481)</f>
        <v>#N/A</v>
      </c>
      <c r="AM479" s="209" t="e">
        <f>IF(OR(ISBLANK('Precision '!J481),L$2="N"),NA(),'Precision '!J481)</f>
        <v>#N/A</v>
      </c>
      <c r="AN479" s="209" t="e">
        <f>IF(OR(ISBLANK('Precision '!K481),M$2="N"),NA(),'Precision '!K481)</f>
        <v>#N/A</v>
      </c>
      <c r="AO479" s="209" t="e">
        <f>IF(OR(ISBLANK('Precision '!L481),N$2="N"),NA(),'Precision '!L481)</f>
        <v>#N/A</v>
      </c>
      <c r="AP479" s="209" t="e">
        <f>IF(OR(ISBLANK('Precision '!M481),O$2="N"),NA(),'Precision '!M481)</f>
        <v>#N/A</v>
      </c>
      <c r="AQ479" s="209" t="e">
        <f>IF(OR(ISBLANK('Precision '!N481),P$2="N"),NA(),'Precision '!N481)</f>
        <v>#N/A</v>
      </c>
      <c r="AR479" s="209" t="e">
        <f>IF(OR(ISBLANK('Precision '!O481),E$3="N"),NA(),'Precision '!O481)</f>
        <v>#N/A</v>
      </c>
      <c r="AS479" s="209" t="e">
        <f>IF(OR(ISBLANK('Precision '!P481),F$3="N"),NA(),'Precision '!P481)</f>
        <v>#N/A</v>
      </c>
      <c r="AT479" s="209" t="e">
        <f>IF(OR(ISBLANK('Precision '!Q481),G$3="N"),NA(),'Precision '!Q481)</f>
        <v>#N/A</v>
      </c>
      <c r="AU479" s="209" t="e">
        <f>IF(OR(ISBLANK('Precision '!R481),H$3="N"),NA(),'Precision '!R481)</f>
        <v>#N/A</v>
      </c>
      <c r="AV479" s="209" t="e">
        <f>IF(OR(ISBLANK('Precision '!S481),I$3="N"),NA(),'Precision '!S481)</f>
        <v>#N/A</v>
      </c>
      <c r="AW479" s="209" t="e">
        <f>IF(OR(ISBLANK('Precision '!T481),J$3="N"),NA(),'Precision '!T481)</f>
        <v>#N/A</v>
      </c>
      <c r="AX479" s="209" t="e">
        <f>IF(OR(ISBLANK('Precision '!U481),K$3="N"),NA(),'Precision '!U481)</f>
        <v>#N/A</v>
      </c>
      <c r="AY479" s="209" t="e">
        <f>IF(OR(ISBLANK('Precision '!V481),L$3="N"),NA(),'Precision '!V481)</f>
        <v>#N/A</v>
      </c>
      <c r="AZ479" s="209" t="e">
        <f>IF(OR(ISBLANK('Precision '!W481),M$3="N"),NA(),'Precision '!W481)</f>
        <v>#N/A</v>
      </c>
      <c r="BA479" s="209" t="e">
        <f>IF(OR(ISBLANK('Precision '!X481),N$3="N"),NA(),'Precision '!X481)</f>
        <v>#N/A</v>
      </c>
      <c r="BB479" s="209" t="e">
        <f>IF(OR(ISBLANK('Precision '!Y481),O$3="N"),NA(),'Precision '!Y481)</f>
        <v>#N/A</v>
      </c>
      <c r="BC479" s="209" t="e">
        <f>IF(OR(ISBLANK('Precision '!Z481),P$3="N"),NA(),'Precision '!Z481)</f>
        <v>#N/A</v>
      </c>
      <c r="BD479" s="204"/>
      <c r="BE479" s="204"/>
      <c r="BF479" s="204"/>
      <c r="BG479" s="204"/>
      <c r="BH479" s="204"/>
    </row>
    <row r="480" spans="1:60" x14ac:dyDescent="0.2">
      <c r="A480" s="204"/>
      <c r="B480" s="204"/>
      <c r="C480" s="204" t="str">
        <f>IF(AND(ISNUMBER('Precision '!C482),E$2="Y"),'Precision '!C482,"")</f>
        <v/>
      </c>
      <c r="D480" s="204" t="str">
        <f>IF(AND(ISNUMBER('Precision '!D482),F$2="Y"),'Precision '!D482,"")</f>
        <v/>
      </c>
      <c r="E480" s="204" t="str">
        <f>IF(AND(ISNUMBER('Precision '!E482),G$2="Y"),'Precision '!E482,"")</f>
        <v/>
      </c>
      <c r="F480" s="204" t="str">
        <f>IF(AND(ISNUMBER('Precision '!F482),H$2="Y"),'Precision '!F482,"")</f>
        <v/>
      </c>
      <c r="G480" s="204" t="str">
        <f>IF(AND(ISNUMBER('Precision '!G482),I$2="Y"),'Precision '!G482,"")</f>
        <v/>
      </c>
      <c r="H480" s="204" t="str">
        <f>IF(AND(ISNUMBER('Precision '!H482),J$2="Y"),'Precision '!H482,"")</f>
        <v/>
      </c>
      <c r="I480" s="204" t="str">
        <f>IF(AND(ISNUMBER('Precision '!I482),K$2="Y"),'Precision '!I482,"")</f>
        <v/>
      </c>
      <c r="J480" s="204" t="str">
        <f>IF(AND(ISNUMBER('Precision '!J482),L$2="Y"),'Precision '!J482,"")</f>
        <v/>
      </c>
      <c r="K480" s="204" t="str">
        <f>IF(AND(ISNUMBER('Precision '!K482),M$2="Y"),'Precision '!K482,"")</f>
        <v/>
      </c>
      <c r="L480" s="204" t="str">
        <f>IF(AND(ISNUMBER('Precision '!L482),N$2="Y"),'Precision '!L482,"")</f>
        <v/>
      </c>
      <c r="M480" s="204" t="str">
        <f>IF(AND(ISNUMBER('Precision '!M482),O$2="Y"),'Precision '!M482,"")</f>
        <v/>
      </c>
      <c r="N480" s="204" t="str">
        <f>IF(AND(ISNUMBER('Precision '!N482),P$2="Y"),'Precision '!N482,"")</f>
        <v/>
      </c>
      <c r="O480" s="204" t="str">
        <f>IF(AND(ISNUMBER('Precision '!O482),E$3="Y"),'Precision '!O482,"")</f>
        <v/>
      </c>
      <c r="P480" s="204" t="str">
        <f>IF(AND(ISNUMBER('Precision '!P482),F$3="Y"),'Precision '!P482,"")</f>
        <v/>
      </c>
      <c r="Q480" s="204" t="str">
        <f>IF(AND(ISNUMBER('Precision '!Q482),G$3="Y"),'Precision '!Q482,"")</f>
        <v/>
      </c>
      <c r="R480" s="204" t="str">
        <f>IF(AND(ISNUMBER('Precision '!R482),H$3="Y"),'Precision '!R482,"")</f>
        <v/>
      </c>
      <c r="S480" s="204" t="str">
        <f>IF(AND(ISNUMBER('Precision '!S482),I$3="Y"),'Precision '!S482,"")</f>
        <v/>
      </c>
      <c r="T480" s="204" t="str">
        <f>IF(AND(ISNUMBER('Precision '!T482),J$3="Y"),'Precision '!T482,"")</f>
        <v/>
      </c>
      <c r="U480" s="204" t="str">
        <f>IF(AND(ISNUMBER('Precision '!U482),K$3="Y"),'Precision '!U482,"")</f>
        <v/>
      </c>
      <c r="V480" s="204" t="str">
        <f>IF(AND(ISNUMBER('Precision '!V482),L$3="Y"),'Precision '!V482,"")</f>
        <v/>
      </c>
      <c r="W480" s="204" t="str">
        <f>IF(AND(ISNUMBER('Precision '!W482),M$3="Y"),'Precision '!W482,"")</f>
        <v/>
      </c>
      <c r="X480" s="204" t="str">
        <f>IF(AND(ISNUMBER('Precision '!X482),N$3="Y"),'Precision '!X482,"")</f>
        <v/>
      </c>
      <c r="Y480" s="204" t="str">
        <f>IF(AND(ISNUMBER('Precision '!Y482),O$3="Y"),'Precision '!Y482,"")</f>
        <v/>
      </c>
      <c r="Z480" s="204" t="str">
        <f>IF(AND(ISNUMBER('Precision '!Z482),P$3="Y"),'Precision '!Z482,"")</f>
        <v/>
      </c>
      <c r="AA480" s="204"/>
      <c r="AB480" s="204"/>
      <c r="AC480" s="204"/>
      <c r="AD480" s="204"/>
      <c r="AE480" s="300">
        <v>444</v>
      </c>
      <c r="AF480" s="209" t="e">
        <f>IF(OR(ISBLANK('Precision '!C482),E$2="N"),NA(),'Precision '!C482)</f>
        <v>#N/A</v>
      </c>
      <c r="AG480" s="209" t="e">
        <f>IF(OR(ISBLANK('Precision '!D482),F$2="N"),NA(),'Precision '!D482)</f>
        <v>#N/A</v>
      </c>
      <c r="AH480" s="209" t="e">
        <f>IF(OR(ISBLANK('Precision '!E482),G$2="N"),NA(),'Precision '!E482)</f>
        <v>#N/A</v>
      </c>
      <c r="AI480" s="209" t="e">
        <f>IF(OR(ISBLANK('Precision '!F482),H$2="N"),NA(),'Precision '!F482)</f>
        <v>#N/A</v>
      </c>
      <c r="AJ480" s="209" t="e">
        <f>IF(OR(ISBLANK('Precision '!G482),I$2="N"),NA(),'Precision '!G482)</f>
        <v>#N/A</v>
      </c>
      <c r="AK480" s="209" t="e">
        <f>IF(OR(ISBLANK('Precision '!H482),J$2="N"),NA(),'Precision '!H482)</f>
        <v>#N/A</v>
      </c>
      <c r="AL480" s="209" t="e">
        <f>IF(OR(ISBLANK('Precision '!I482),K$2="N"),NA(),'Precision '!I482)</f>
        <v>#N/A</v>
      </c>
      <c r="AM480" s="209" t="e">
        <f>IF(OR(ISBLANK('Precision '!J482),L$2="N"),NA(),'Precision '!J482)</f>
        <v>#N/A</v>
      </c>
      <c r="AN480" s="209" t="e">
        <f>IF(OR(ISBLANK('Precision '!K482),M$2="N"),NA(),'Precision '!K482)</f>
        <v>#N/A</v>
      </c>
      <c r="AO480" s="209" t="e">
        <f>IF(OR(ISBLANK('Precision '!L482),N$2="N"),NA(),'Precision '!L482)</f>
        <v>#N/A</v>
      </c>
      <c r="AP480" s="209" t="e">
        <f>IF(OR(ISBLANK('Precision '!M482),O$2="N"),NA(),'Precision '!M482)</f>
        <v>#N/A</v>
      </c>
      <c r="AQ480" s="209" t="e">
        <f>IF(OR(ISBLANK('Precision '!N482),P$2="N"),NA(),'Precision '!N482)</f>
        <v>#N/A</v>
      </c>
      <c r="AR480" s="209" t="e">
        <f>IF(OR(ISBLANK('Precision '!O482),E$3="N"),NA(),'Precision '!O482)</f>
        <v>#N/A</v>
      </c>
      <c r="AS480" s="209" t="e">
        <f>IF(OR(ISBLANK('Precision '!P482),F$3="N"),NA(),'Precision '!P482)</f>
        <v>#N/A</v>
      </c>
      <c r="AT480" s="209" t="e">
        <f>IF(OR(ISBLANK('Precision '!Q482),G$3="N"),NA(),'Precision '!Q482)</f>
        <v>#N/A</v>
      </c>
      <c r="AU480" s="209" t="e">
        <f>IF(OR(ISBLANK('Precision '!R482),H$3="N"),NA(),'Precision '!R482)</f>
        <v>#N/A</v>
      </c>
      <c r="AV480" s="209" t="e">
        <f>IF(OR(ISBLANK('Precision '!S482),I$3="N"),NA(),'Precision '!S482)</f>
        <v>#N/A</v>
      </c>
      <c r="AW480" s="209" t="e">
        <f>IF(OR(ISBLANK('Precision '!T482),J$3="N"),NA(),'Precision '!T482)</f>
        <v>#N/A</v>
      </c>
      <c r="AX480" s="209" t="e">
        <f>IF(OR(ISBLANK('Precision '!U482),K$3="N"),NA(),'Precision '!U482)</f>
        <v>#N/A</v>
      </c>
      <c r="AY480" s="209" t="e">
        <f>IF(OR(ISBLANK('Precision '!V482),L$3="N"),NA(),'Precision '!V482)</f>
        <v>#N/A</v>
      </c>
      <c r="AZ480" s="209" t="e">
        <f>IF(OR(ISBLANK('Precision '!W482),M$3="N"),NA(),'Precision '!W482)</f>
        <v>#N/A</v>
      </c>
      <c r="BA480" s="209" t="e">
        <f>IF(OR(ISBLANK('Precision '!X482),N$3="N"),NA(),'Precision '!X482)</f>
        <v>#N/A</v>
      </c>
      <c r="BB480" s="209" t="e">
        <f>IF(OR(ISBLANK('Precision '!Y482),O$3="N"),NA(),'Precision '!Y482)</f>
        <v>#N/A</v>
      </c>
      <c r="BC480" s="209" t="e">
        <f>IF(OR(ISBLANK('Precision '!Z482),P$3="N"),NA(),'Precision '!Z482)</f>
        <v>#N/A</v>
      </c>
      <c r="BD480" s="204"/>
      <c r="BE480" s="204"/>
      <c r="BF480" s="204"/>
      <c r="BG480" s="204"/>
      <c r="BH480" s="204"/>
    </row>
    <row r="481" spans="1:60" x14ac:dyDescent="0.2">
      <c r="A481" s="204"/>
      <c r="B481" s="204"/>
      <c r="C481" s="204" t="str">
        <f>IF(AND(ISNUMBER('Precision '!C483),E$2="Y"),'Precision '!C483,"")</f>
        <v/>
      </c>
      <c r="D481" s="204" t="str">
        <f>IF(AND(ISNUMBER('Precision '!D483),F$2="Y"),'Precision '!D483,"")</f>
        <v/>
      </c>
      <c r="E481" s="204" t="str">
        <f>IF(AND(ISNUMBER('Precision '!E483),G$2="Y"),'Precision '!E483,"")</f>
        <v/>
      </c>
      <c r="F481" s="204" t="str">
        <f>IF(AND(ISNUMBER('Precision '!F483),H$2="Y"),'Precision '!F483,"")</f>
        <v/>
      </c>
      <c r="G481" s="204" t="str">
        <f>IF(AND(ISNUMBER('Precision '!G483),I$2="Y"),'Precision '!G483,"")</f>
        <v/>
      </c>
      <c r="H481" s="204" t="str">
        <f>IF(AND(ISNUMBER('Precision '!H483),J$2="Y"),'Precision '!H483,"")</f>
        <v/>
      </c>
      <c r="I481" s="204" t="str">
        <f>IF(AND(ISNUMBER('Precision '!I483),K$2="Y"),'Precision '!I483,"")</f>
        <v/>
      </c>
      <c r="J481" s="204" t="str">
        <f>IF(AND(ISNUMBER('Precision '!J483),L$2="Y"),'Precision '!J483,"")</f>
        <v/>
      </c>
      <c r="K481" s="204" t="str">
        <f>IF(AND(ISNUMBER('Precision '!K483),M$2="Y"),'Precision '!K483,"")</f>
        <v/>
      </c>
      <c r="L481" s="204" t="str">
        <f>IF(AND(ISNUMBER('Precision '!L483),N$2="Y"),'Precision '!L483,"")</f>
        <v/>
      </c>
      <c r="M481" s="204" t="str">
        <f>IF(AND(ISNUMBER('Precision '!M483),O$2="Y"),'Precision '!M483,"")</f>
        <v/>
      </c>
      <c r="N481" s="204" t="str">
        <f>IF(AND(ISNUMBER('Precision '!N483),P$2="Y"),'Precision '!N483,"")</f>
        <v/>
      </c>
      <c r="O481" s="204" t="str">
        <f>IF(AND(ISNUMBER('Precision '!O483),E$3="Y"),'Precision '!O483,"")</f>
        <v/>
      </c>
      <c r="P481" s="204" t="str">
        <f>IF(AND(ISNUMBER('Precision '!P483),F$3="Y"),'Precision '!P483,"")</f>
        <v/>
      </c>
      <c r="Q481" s="204" t="str">
        <f>IF(AND(ISNUMBER('Precision '!Q483),G$3="Y"),'Precision '!Q483,"")</f>
        <v/>
      </c>
      <c r="R481" s="204" t="str">
        <f>IF(AND(ISNUMBER('Precision '!R483),H$3="Y"),'Precision '!R483,"")</f>
        <v/>
      </c>
      <c r="S481" s="204" t="str">
        <f>IF(AND(ISNUMBER('Precision '!S483),I$3="Y"),'Precision '!S483,"")</f>
        <v/>
      </c>
      <c r="T481" s="204" t="str">
        <f>IF(AND(ISNUMBER('Precision '!T483),J$3="Y"),'Precision '!T483,"")</f>
        <v/>
      </c>
      <c r="U481" s="204" t="str">
        <f>IF(AND(ISNUMBER('Precision '!U483),K$3="Y"),'Precision '!U483,"")</f>
        <v/>
      </c>
      <c r="V481" s="204" t="str">
        <f>IF(AND(ISNUMBER('Precision '!V483),L$3="Y"),'Precision '!V483,"")</f>
        <v/>
      </c>
      <c r="W481" s="204" t="str">
        <f>IF(AND(ISNUMBER('Precision '!W483),M$3="Y"),'Precision '!W483,"")</f>
        <v/>
      </c>
      <c r="X481" s="204" t="str">
        <f>IF(AND(ISNUMBER('Precision '!X483),N$3="Y"),'Precision '!X483,"")</f>
        <v/>
      </c>
      <c r="Y481" s="204" t="str">
        <f>IF(AND(ISNUMBER('Precision '!Y483),O$3="Y"),'Precision '!Y483,"")</f>
        <v/>
      </c>
      <c r="Z481" s="204" t="str">
        <f>IF(AND(ISNUMBER('Precision '!Z483),P$3="Y"),'Precision '!Z483,"")</f>
        <v/>
      </c>
      <c r="AA481" s="204"/>
      <c r="AB481" s="204"/>
      <c r="AC481" s="204"/>
      <c r="AD481" s="204"/>
      <c r="AE481" s="300">
        <v>445</v>
      </c>
      <c r="AF481" s="209" t="e">
        <f>IF(OR(ISBLANK('Precision '!C483),E$2="N"),NA(),'Precision '!C483)</f>
        <v>#N/A</v>
      </c>
      <c r="AG481" s="209" t="e">
        <f>IF(OR(ISBLANK('Precision '!D483),F$2="N"),NA(),'Precision '!D483)</f>
        <v>#N/A</v>
      </c>
      <c r="AH481" s="209" t="e">
        <f>IF(OR(ISBLANK('Precision '!E483),G$2="N"),NA(),'Precision '!E483)</f>
        <v>#N/A</v>
      </c>
      <c r="AI481" s="209" t="e">
        <f>IF(OR(ISBLANK('Precision '!F483),H$2="N"),NA(),'Precision '!F483)</f>
        <v>#N/A</v>
      </c>
      <c r="AJ481" s="209" t="e">
        <f>IF(OR(ISBLANK('Precision '!G483),I$2="N"),NA(),'Precision '!G483)</f>
        <v>#N/A</v>
      </c>
      <c r="AK481" s="209" t="e">
        <f>IF(OR(ISBLANK('Precision '!H483),J$2="N"),NA(),'Precision '!H483)</f>
        <v>#N/A</v>
      </c>
      <c r="AL481" s="209" t="e">
        <f>IF(OR(ISBLANK('Precision '!I483),K$2="N"),NA(),'Precision '!I483)</f>
        <v>#N/A</v>
      </c>
      <c r="AM481" s="209" t="e">
        <f>IF(OR(ISBLANK('Precision '!J483),L$2="N"),NA(),'Precision '!J483)</f>
        <v>#N/A</v>
      </c>
      <c r="AN481" s="209" t="e">
        <f>IF(OR(ISBLANK('Precision '!K483),M$2="N"),NA(),'Precision '!K483)</f>
        <v>#N/A</v>
      </c>
      <c r="AO481" s="209" t="e">
        <f>IF(OR(ISBLANK('Precision '!L483),N$2="N"),NA(),'Precision '!L483)</f>
        <v>#N/A</v>
      </c>
      <c r="AP481" s="209" t="e">
        <f>IF(OR(ISBLANK('Precision '!M483),O$2="N"),NA(),'Precision '!M483)</f>
        <v>#N/A</v>
      </c>
      <c r="AQ481" s="209" t="e">
        <f>IF(OR(ISBLANK('Precision '!N483),P$2="N"),NA(),'Precision '!N483)</f>
        <v>#N/A</v>
      </c>
      <c r="AR481" s="209" t="e">
        <f>IF(OR(ISBLANK('Precision '!O483),E$3="N"),NA(),'Precision '!O483)</f>
        <v>#N/A</v>
      </c>
      <c r="AS481" s="209" t="e">
        <f>IF(OR(ISBLANK('Precision '!P483),F$3="N"),NA(),'Precision '!P483)</f>
        <v>#N/A</v>
      </c>
      <c r="AT481" s="209" t="e">
        <f>IF(OR(ISBLANK('Precision '!Q483),G$3="N"),NA(),'Precision '!Q483)</f>
        <v>#N/A</v>
      </c>
      <c r="AU481" s="209" t="e">
        <f>IF(OR(ISBLANK('Precision '!R483),H$3="N"),NA(),'Precision '!R483)</f>
        <v>#N/A</v>
      </c>
      <c r="AV481" s="209" t="e">
        <f>IF(OR(ISBLANK('Precision '!S483),I$3="N"),NA(),'Precision '!S483)</f>
        <v>#N/A</v>
      </c>
      <c r="AW481" s="209" t="e">
        <f>IF(OR(ISBLANK('Precision '!T483),J$3="N"),NA(),'Precision '!T483)</f>
        <v>#N/A</v>
      </c>
      <c r="AX481" s="209" t="e">
        <f>IF(OR(ISBLANK('Precision '!U483),K$3="N"),NA(),'Precision '!U483)</f>
        <v>#N/A</v>
      </c>
      <c r="AY481" s="209" t="e">
        <f>IF(OR(ISBLANK('Precision '!V483),L$3="N"),NA(),'Precision '!V483)</f>
        <v>#N/A</v>
      </c>
      <c r="AZ481" s="209" t="e">
        <f>IF(OR(ISBLANK('Precision '!W483),M$3="N"),NA(),'Precision '!W483)</f>
        <v>#N/A</v>
      </c>
      <c r="BA481" s="209" t="e">
        <f>IF(OR(ISBLANK('Precision '!X483),N$3="N"),NA(),'Precision '!X483)</f>
        <v>#N/A</v>
      </c>
      <c r="BB481" s="209" t="e">
        <f>IF(OR(ISBLANK('Precision '!Y483),O$3="N"),NA(),'Precision '!Y483)</f>
        <v>#N/A</v>
      </c>
      <c r="BC481" s="209" t="e">
        <f>IF(OR(ISBLANK('Precision '!Z483),P$3="N"),NA(),'Precision '!Z483)</f>
        <v>#N/A</v>
      </c>
      <c r="BD481" s="204"/>
      <c r="BE481" s="204"/>
      <c r="BF481" s="204"/>
      <c r="BG481" s="204"/>
      <c r="BH481" s="204"/>
    </row>
    <row r="482" spans="1:60" x14ac:dyDescent="0.2">
      <c r="A482" s="204"/>
      <c r="B482" s="204"/>
      <c r="C482" s="204" t="str">
        <f>IF(AND(ISNUMBER('Precision '!C484),E$2="Y"),'Precision '!C484,"")</f>
        <v/>
      </c>
      <c r="D482" s="204" t="str">
        <f>IF(AND(ISNUMBER('Precision '!D484),F$2="Y"),'Precision '!D484,"")</f>
        <v/>
      </c>
      <c r="E482" s="204" t="str">
        <f>IF(AND(ISNUMBER('Precision '!E484),G$2="Y"),'Precision '!E484,"")</f>
        <v/>
      </c>
      <c r="F482" s="204" t="str">
        <f>IF(AND(ISNUMBER('Precision '!F484),H$2="Y"),'Precision '!F484,"")</f>
        <v/>
      </c>
      <c r="G482" s="204" t="str">
        <f>IF(AND(ISNUMBER('Precision '!G484),I$2="Y"),'Precision '!G484,"")</f>
        <v/>
      </c>
      <c r="H482" s="204" t="str">
        <f>IF(AND(ISNUMBER('Precision '!H484),J$2="Y"),'Precision '!H484,"")</f>
        <v/>
      </c>
      <c r="I482" s="204" t="str">
        <f>IF(AND(ISNUMBER('Precision '!I484),K$2="Y"),'Precision '!I484,"")</f>
        <v/>
      </c>
      <c r="J482" s="204" t="str">
        <f>IF(AND(ISNUMBER('Precision '!J484),L$2="Y"),'Precision '!J484,"")</f>
        <v/>
      </c>
      <c r="K482" s="204" t="str">
        <f>IF(AND(ISNUMBER('Precision '!K484),M$2="Y"),'Precision '!K484,"")</f>
        <v/>
      </c>
      <c r="L482" s="204" t="str">
        <f>IF(AND(ISNUMBER('Precision '!L484),N$2="Y"),'Precision '!L484,"")</f>
        <v/>
      </c>
      <c r="M482" s="204" t="str">
        <f>IF(AND(ISNUMBER('Precision '!M484),O$2="Y"),'Precision '!M484,"")</f>
        <v/>
      </c>
      <c r="N482" s="204" t="str">
        <f>IF(AND(ISNUMBER('Precision '!N484),P$2="Y"),'Precision '!N484,"")</f>
        <v/>
      </c>
      <c r="O482" s="204" t="str">
        <f>IF(AND(ISNUMBER('Precision '!O484),E$3="Y"),'Precision '!O484,"")</f>
        <v/>
      </c>
      <c r="P482" s="204" t="str">
        <f>IF(AND(ISNUMBER('Precision '!P484),F$3="Y"),'Precision '!P484,"")</f>
        <v/>
      </c>
      <c r="Q482" s="204" t="str">
        <f>IF(AND(ISNUMBER('Precision '!Q484),G$3="Y"),'Precision '!Q484,"")</f>
        <v/>
      </c>
      <c r="R482" s="204" t="str">
        <f>IF(AND(ISNUMBER('Precision '!R484),H$3="Y"),'Precision '!R484,"")</f>
        <v/>
      </c>
      <c r="S482" s="204" t="str">
        <f>IF(AND(ISNUMBER('Precision '!S484),I$3="Y"),'Precision '!S484,"")</f>
        <v/>
      </c>
      <c r="T482" s="204" t="str">
        <f>IF(AND(ISNUMBER('Precision '!T484),J$3="Y"),'Precision '!T484,"")</f>
        <v/>
      </c>
      <c r="U482" s="204" t="str">
        <f>IF(AND(ISNUMBER('Precision '!U484),K$3="Y"),'Precision '!U484,"")</f>
        <v/>
      </c>
      <c r="V482" s="204" t="str">
        <f>IF(AND(ISNUMBER('Precision '!V484),L$3="Y"),'Precision '!V484,"")</f>
        <v/>
      </c>
      <c r="W482" s="204" t="str">
        <f>IF(AND(ISNUMBER('Precision '!W484),M$3="Y"),'Precision '!W484,"")</f>
        <v/>
      </c>
      <c r="X482" s="204" t="str">
        <f>IF(AND(ISNUMBER('Precision '!X484),N$3="Y"),'Precision '!X484,"")</f>
        <v/>
      </c>
      <c r="Y482" s="204" t="str">
        <f>IF(AND(ISNUMBER('Precision '!Y484),O$3="Y"),'Precision '!Y484,"")</f>
        <v/>
      </c>
      <c r="Z482" s="204" t="str">
        <f>IF(AND(ISNUMBER('Precision '!Z484),P$3="Y"),'Precision '!Z484,"")</f>
        <v/>
      </c>
      <c r="AA482" s="204"/>
      <c r="AB482" s="204"/>
      <c r="AC482" s="204"/>
      <c r="AD482" s="204"/>
      <c r="AE482" s="300">
        <v>446</v>
      </c>
      <c r="AF482" s="209" t="e">
        <f>IF(OR(ISBLANK('Precision '!C484),E$2="N"),NA(),'Precision '!C484)</f>
        <v>#N/A</v>
      </c>
      <c r="AG482" s="209" t="e">
        <f>IF(OR(ISBLANK('Precision '!D484),F$2="N"),NA(),'Precision '!D484)</f>
        <v>#N/A</v>
      </c>
      <c r="AH482" s="209" t="e">
        <f>IF(OR(ISBLANK('Precision '!E484),G$2="N"),NA(),'Precision '!E484)</f>
        <v>#N/A</v>
      </c>
      <c r="AI482" s="209" t="e">
        <f>IF(OR(ISBLANK('Precision '!F484),H$2="N"),NA(),'Precision '!F484)</f>
        <v>#N/A</v>
      </c>
      <c r="AJ482" s="209" t="e">
        <f>IF(OR(ISBLANK('Precision '!G484),I$2="N"),NA(),'Precision '!G484)</f>
        <v>#N/A</v>
      </c>
      <c r="AK482" s="209" t="e">
        <f>IF(OR(ISBLANK('Precision '!H484),J$2="N"),NA(),'Precision '!H484)</f>
        <v>#N/A</v>
      </c>
      <c r="AL482" s="209" t="e">
        <f>IF(OR(ISBLANK('Precision '!I484),K$2="N"),NA(),'Precision '!I484)</f>
        <v>#N/A</v>
      </c>
      <c r="AM482" s="209" t="e">
        <f>IF(OR(ISBLANK('Precision '!J484),L$2="N"),NA(),'Precision '!J484)</f>
        <v>#N/A</v>
      </c>
      <c r="AN482" s="209" t="e">
        <f>IF(OR(ISBLANK('Precision '!K484),M$2="N"),NA(),'Precision '!K484)</f>
        <v>#N/A</v>
      </c>
      <c r="AO482" s="209" t="e">
        <f>IF(OR(ISBLANK('Precision '!L484),N$2="N"),NA(),'Precision '!L484)</f>
        <v>#N/A</v>
      </c>
      <c r="AP482" s="209" t="e">
        <f>IF(OR(ISBLANK('Precision '!M484),O$2="N"),NA(),'Precision '!M484)</f>
        <v>#N/A</v>
      </c>
      <c r="AQ482" s="209" t="e">
        <f>IF(OR(ISBLANK('Precision '!N484),P$2="N"),NA(),'Precision '!N484)</f>
        <v>#N/A</v>
      </c>
      <c r="AR482" s="209" t="e">
        <f>IF(OR(ISBLANK('Precision '!O484),E$3="N"),NA(),'Precision '!O484)</f>
        <v>#N/A</v>
      </c>
      <c r="AS482" s="209" t="e">
        <f>IF(OR(ISBLANK('Precision '!P484),F$3="N"),NA(),'Precision '!P484)</f>
        <v>#N/A</v>
      </c>
      <c r="AT482" s="209" t="e">
        <f>IF(OR(ISBLANK('Precision '!Q484),G$3="N"),NA(),'Precision '!Q484)</f>
        <v>#N/A</v>
      </c>
      <c r="AU482" s="209" t="e">
        <f>IF(OR(ISBLANK('Precision '!R484),H$3="N"),NA(),'Precision '!R484)</f>
        <v>#N/A</v>
      </c>
      <c r="AV482" s="209" t="e">
        <f>IF(OR(ISBLANK('Precision '!S484),I$3="N"),NA(),'Precision '!S484)</f>
        <v>#N/A</v>
      </c>
      <c r="AW482" s="209" t="e">
        <f>IF(OR(ISBLANK('Precision '!T484),J$3="N"),NA(),'Precision '!T484)</f>
        <v>#N/A</v>
      </c>
      <c r="AX482" s="209" t="e">
        <f>IF(OR(ISBLANK('Precision '!U484),K$3="N"),NA(),'Precision '!U484)</f>
        <v>#N/A</v>
      </c>
      <c r="AY482" s="209" t="e">
        <f>IF(OR(ISBLANK('Precision '!V484),L$3="N"),NA(),'Precision '!V484)</f>
        <v>#N/A</v>
      </c>
      <c r="AZ482" s="209" t="e">
        <f>IF(OR(ISBLANK('Precision '!W484),M$3="N"),NA(),'Precision '!W484)</f>
        <v>#N/A</v>
      </c>
      <c r="BA482" s="209" t="e">
        <f>IF(OR(ISBLANK('Precision '!X484),N$3="N"),NA(),'Precision '!X484)</f>
        <v>#N/A</v>
      </c>
      <c r="BB482" s="209" t="e">
        <f>IF(OR(ISBLANK('Precision '!Y484),O$3="N"),NA(),'Precision '!Y484)</f>
        <v>#N/A</v>
      </c>
      <c r="BC482" s="209" t="e">
        <f>IF(OR(ISBLANK('Precision '!Z484),P$3="N"),NA(),'Precision '!Z484)</f>
        <v>#N/A</v>
      </c>
      <c r="BD482" s="204"/>
      <c r="BE482" s="204"/>
      <c r="BF482" s="204"/>
      <c r="BG482" s="204"/>
      <c r="BH482" s="204"/>
    </row>
    <row r="483" spans="1:60" x14ac:dyDescent="0.2">
      <c r="A483" s="204"/>
      <c r="B483" s="204"/>
      <c r="C483" s="204" t="str">
        <f>IF(AND(ISNUMBER('Precision '!C485),E$2="Y"),'Precision '!C485,"")</f>
        <v/>
      </c>
      <c r="D483" s="204" t="str">
        <f>IF(AND(ISNUMBER('Precision '!D485),F$2="Y"),'Precision '!D485,"")</f>
        <v/>
      </c>
      <c r="E483" s="204" t="str">
        <f>IF(AND(ISNUMBER('Precision '!E485),G$2="Y"),'Precision '!E485,"")</f>
        <v/>
      </c>
      <c r="F483" s="204" t="str">
        <f>IF(AND(ISNUMBER('Precision '!F485),H$2="Y"),'Precision '!F485,"")</f>
        <v/>
      </c>
      <c r="G483" s="204" t="str">
        <f>IF(AND(ISNUMBER('Precision '!G485),I$2="Y"),'Precision '!G485,"")</f>
        <v/>
      </c>
      <c r="H483" s="204" t="str">
        <f>IF(AND(ISNUMBER('Precision '!H485),J$2="Y"),'Precision '!H485,"")</f>
        <v/>
      </c>
      <c r="I483" s="204" t="str">
        <f>IF(AND(ISNUMBER('Precision '!I485),K$2="Y"),'Precision '!I485,"")</f>
        <v/>
      </c>
      <c r="J483" s="204" t="str">
        <f>IF(AND(ISNUMBER('Precision '!J485),L$2="Y"),'Precision '!J485,"")</f>
        <v/>
      </c>
      <c r="K483" s="204" t="str">
        <f>IF(AND(ISNUMBER('Precision '!K485),M$2="Y"),'Precision '!K485,"")</f>
        <v/>
      </c>
      <c r="L483" s="204" t="str">
        <f>IF(AND(ISNUMBER('Precision '!L485),N$2="Y"),'Precision '!L485,"")</f>
        <v/>
      </c>
      <c r="M483" s="204" t="str">
        <f>IF(AND(ISNUMBER('Precision '!M485),O$2="Y"),'Precision '!M485,"")</f>
        <v/>
      </c>
      <c r="N483" s="204" t="str">
        <f>IF(AND(ISNUMBER('Precision '!N485),P$2="Y"),'Precision '!N485,"")</f>
        <v/>
      </c>
      <c r="O483" s="204" t="str">
        <f>IF(AND(ISNUMBER('Precision '!O485),E$3="Y"),'Precision '!O485,"")</f>
        <v/>
      </c>
      <c r="P483" s="204" t="str">
        <f>IF(AND(ISNUMBER('Precision '!P485),F$3="Y"),'Precision '!P485,"")</f>
        <v/>
      </c>
      <c r="Q483" s="204" t="str">
        <f>IF(AND(ISNUMBER('Precision '!Q485),G$3="Y"),'Precision '!Q485,"")</f>
        <v/>
      </c>
      <c r="R483" s="204" t="str">
        <f>IF(AND(ISNUMBER('Precision '!R485),H$3="Y"),'Precision '!R485,"")</f>
        <v/>
      </c>
      <c r="S483" s="204" t="str">
        <f>IF(AND(ISNUMBER('Precision '!S485),I$3="Y"),'Precision '!S485,"")</f>
        <v/>
      </c>
      <c r="T483" s="204" t="str">
        <f>IF(AND(ISNUMBER('Precision '!T485),J$3="Y"),'Precision '!T485,"")</f>
        <v/>
      </c>
      <c r="U483" s="204" t="str">
        <f>IF(AND(ISNUMBER('Precision '!U485),K$3="Y"),'Precision '!U485,"")</f>
        <v/>
      </c>
      <c r="V483" s="204" t="str">
        <f>IF(AND(ISNUMBER('Precision '!V485),L$3="Y"),'Precision '!V485,"")</f>
        <v/>
      </c>
      <c r="W483" s="204" t="str">
        <f>IF(AND(ISNUMBER('Precision '!W485),M$3="Y"),'Precision '!W485,"")</f>
        <v/>
      </c>
      <c r="X483" s="204" t="str">
        <f>IF(AND(ISNUMBER('Precision '!X485),N$3="Y"),'Precision '!X485,"")</f>
        <v/>
      </c>
      <c r="Y483" s="204" t="str">
        <f>IF(AND(ISNUMBER('Precision '!Y485),O$3="Y"),'Precision '!Y485,"")</f>
        <v/>
      </c>
      <c r="Z483" s="204" t="str">
        <f>IF(AND(ISNUMBER('Precision '!Z485),P$3="Y"),'Precision '!Z485,"")</f>
        <v/>
      </c>
      <c r="AA483" s="204"/>
      <c r="AB483" s="204"/>
      <c r="AC483" s="204"/>
      <c r="AD483" s="204"/>
      <c r="AE483" s="300">
        <v>447</v>
      </c>
      <c r="AF483" s="209" t="e">
        <f>IF(OR(ISBLANK('Precision '!C485),E$2="N"),NA(),'Precision '!C485)</f>
        <v>#N/A</v>
      </c>
      <c r="AG483" s="209" t="e">
        <f>IF(OR(ISBLANK('Precision '!D485),F$2="N"),NA(),'Precision '!D485)</f>
        <v>#N/A</v>
      </c>
      <c r="AH483" s="209" t="e">
        <f>IF(OR(ISBLANK('Precision '!E485),G$2="N"),NA(),'Precision '!E485)</f>
        <v>#N/A</v>
      </c>
      <c r="AI483" s="209" t="e">
        <f>IF(OR(ISBLANK('Precision '!F485),H$2="N"),NA(),'Precision '!F485)</f>
        <v>#N/A</v>
      </c>
      <c r="AJ483" s="209" t="e">
        <f>IF(OR(ISBLANK('Precision '!G485),I$2="N"),NA(),'Precision '!G485)</f>
        <v>#N/A</v>
      </c>
      <c r="AK483" s="209" t="e">
        <f>IF(OR(ISBLANK('Precision '!H485),J$2="N"),NA(),'Precision '!H485)</f>
        <v>#N/A</v>
      </c>
      <c r="AL483" s="209" t="e">
        <f>IF(OR(ISBLANK('Precision '!I485),K$2="N"),NA(),'Precision '!I485)</f>
        <v>#N/A</v>
      </c>
      <c r="AM483" s="209" t="e">
        <f>IF(OR(ISBLANK('Precision '!J485),L$2="N"),NA(),'Precision '!J485)</f>
        <v>#N/A</v>
      </c>
      <c r="AN483" s="209" t="e">
        <f>IF(OR(ISBLANK('Precision '!K485),M$2="N"),NA(),'Precision '!K485)</f>
        <v>#N/A</v>
      </c>
      <c r="AO483" s="209" t="e">
        <f>IF(OR(ISBLANK('Precision '!L485),N$2="N"),NA(),'Precision '!L485)</f>
        <v>#N/A</v>
      </c>
      <c r="AP483" s="209" t="e">
        <f>IF(OR(ISBLANK('Precision '!M485),O$2="N"),NA(),'Precision '!M485)</f>
        <v>#N/A</v>
      </c>
      <c r="AQ483" s="209" t="e">
        <f>IF(OR(ISBLANK('Precision '!N485),P$2="N"),NA(),'Precision '!N485)</f>
        <v>#N/A</v>
      </c>
      <c r="AR483" s="209" t="e">
        <f>IF(OR(ISBLANK('Precision '!O485),E$3="N"),NA(),'Precision '!O485)</f>
        <v>#N/A</v>
      </c>
      <c r="AS483" s="209" t="e">
        <f>IF(OR(ISBLANK('Precision '!P485),F$3="N"),NA(),'Precision '!P485)</f>
        <v>#N/A</v>
      </c>
      <c r="AT483" s="209" t="e">
        <f>IF(OR(ISBLANK('Precision '!Q485),G$3="N"),NA(),'Precision '!Q485)</f>
        <v>#N/A</v>
      </c>
      <c r="AU483" s="209" t="e">
        <f>IF(OR(ISBLANK('Precision '!R485),H$3="N"),NA(),'Precision '!R485)</f>
        <v>#N/A</v>
      </c>
      <c r="AV483" s="209" t="e">
        <f>IF(OR(ISBLANK('Precision '!S485),I$3="N"),NA(),'Precision '!S485)</f>
        <v>#N/A</v>
      </c>
      <c r="AW483" s="209" t="e">
        <f>IF(OR(ISBLANK('Precision '!T485),J$3="N"),NA(),'Precision '!T485)</f>
        <v>#N/A</v>
      </c>
      <c r="AX483" s="209" t="e">
        <f>IF(OR(ISBLANK('Precision '!U485),K$3="N"),NA(),'Precision '!U485)</f>
        <v>#N/A</v>
      </c>
      <c r="AY483" s="209" t="e">
        <f>IF(OR(ISBLANK('Precision '!V485),L$3="N"),NA(),'Precision '!V485)</f>
        <v>#N/A</v>
      </c>
      <c r="AZ483" s="209" t="e">
        <f>IF(OR(ISBLANK('Precision '!W485),M$3="N"),NA(),'Precision '!W485)</f>
        <v>#N/A</v>
      </c>
      <c r="BA483" s="209" t="e">
        <f>IF(OR(ISBLANK('Precision '!X485),N$3="N"),NA(),'Precision '!X485)</f>
        <v>#N/A</v>
      </c>
      <c r="BB483" s="209" t="e">
        <f>IF(OR(ISBLANK('Precision '!Y485),O$3="N"),NA(),'Precision '!Y485)</f>
        <v>#N/A</v>
      </c>
      <c r="BC483" s="209" t="e">
        <f>IF(OR(ISBLANK('Precision '!Z485),P$3="N"),NA(),'Precision '!Z485)</f>
        <v>#N/A</v>
      </c>
      <c r="BD483" s="204"/>
      <c r="BE483" s="204"/>
      <c r="BF483" s="204"/>
      <c r="BG483" s="204"/>
      <c r="BH483" s="204"/>
    </row>
    <row r="484" spans="1:60" x14ac:dyDescent="0.2">
      <c r="A484" s="204"/>
      <c r="B484" s="204"/>
      <c r="C484" s="204" t="str">
        <f>IF(AND(ISNUMBER('Precision '!C486),E$2="Y"),'Precision '!C486,"")</f>
        <v/>
      </c>
      <c r="D484" s="204" t="str">
        <f>IF(AND(ISNUMBER('Precision '!D486),F$2="Y"),'Precision '!D486,"")</f>
        <v/>
      </c>
      <c r="E484" s="204" t="str">
        <f>IF(AND(ISNUMBER('Precision '!E486),G$2="Y"),'Precision '!E486,"")</f>
        <v/>
      </c>
      <c r="F484" s="204" t="str">
        <f>IF(AND(ISNUMBER('Precision '!F486),H$2="Y"),'Precision '!F486,"")</f>
        <v/>
      </c>
      <c r="G484" s="204" t="str">
        <f>IF(AND(ISNUMBER('Precision '!G486),I$2="Y"),'Precision '!G486,"")</f>
        <v/>
      </c>
      <c r="H484" s="204" t="str">
        <f>IF(AND(ISNUMBER('Precision '!H486),J$2="Y"),'Precision '!H486,"")</f>
        <v/>
      </c>
      <c r="I484" s="204" t="str">
        <f>IF(AND(ISNUMBER('Precision '!I486),K$2="Y"),'Precision '!I486,"")</f>
        <v/>
      </c>
      <c r="J484" s="204" t="str">
        <f>IF(AND(ISNUMBER('Precision '!J486),L$2="Y"),'Precision '!J486,"")</f>
        <v/>
      </c>
      <c r="K484" s="204" t="str">
        <f>IF(AND(ISNUMBER('Precision '!K486),M$2="Y"),'Precision '!K486,"")</f>
        <v/>
      </c>
      <c r="L484" s="204" t="str">
        <f>IF(AND(ISNUMBER('Precision '!L486),N$2="Y"),'Precision '!L486,"")</f>
        <v/>
      </c>
      <c r="M484" s="204" t="str">
        <f>IF(AND(ISNUMBER('Precision '!M486),O$2="Y"),'Precision '!M486,"")</f>
        <v/>
      </c>
      <c r="N484" s="204" t="str">
        <f>IF(AND(ISNUMBER('Precision '!N486),P$2="Y"),'Precision '!N486,"")</f>
        <v/>
      </c>
      <c r="O484" s="204" t="str">
        <f>IF(AND(ISNUMBER('Precision '!O486),E$3="Y"),'Precision '!O486,"")</f>
        <v/>
      </c>
      <c r="P484" s="204" t="str">
        <f>IF(AND(ISNUMBER('Precision '!P486),F$3="Y"),'Precision '!P486,"")</f>
        <v/>
      </c>
      <c r="Q484" s="204" t="str">
        <f>IF(AND(ISNUMBER('Precision '!Q486),G$3="Y"),'Precision '!Q486,"")</f>
        <v/>
      </c>
      <c r="R484" s="204" t="str">
        <f>IF(AND(ISNUMBER('Precision '!R486),H$3="Y"),'Precision '!R486,"")</f>
        <v/>
      </c>
      <c r="S484" s="204" t="str">
        <f>IF(AND(ISNUMBER('Precision '!S486),I$3="Y"),'Precision '!S486,"")</f>
        <v/>
      </c>
      <c r="T484" s="204" t="str">
        <f>IF(AND(ISNUMBER('Precision '!T486),J$3="Y"),'Precision '!T486,"")</f>
        <v/>
      </c>
      <c r="U484" s="204" t="str">
        <f>IF(AND(ISNUMBER('Precision '!U486),K$3="Y"),'Precision '!U486,"")</f>
        <v/>
      </c>
      <c r="V484" s="204" t="str">
        <f>IF(AND(ISNUMBER('Precision '!V486),L$3="Y"),'Precision '!V486,"")</f>
        <v/>
      </c>
      <c r="W484" s="204" t="str">
        <f>IF(AND(ISNUMBER('Precision '!W486),M$3="Y"),'Precision '!W486,"")</f>
        <v/>
      </c>
      <c r="X484" s="204" t="str">
        <f>IF(AND(ISNUMBER('Precision '!X486),N$3="Y"),'Precision '!X486,"")</f>
        <v/>
      </c>
      <c r="Y484" s="204" t="str">
        <f>IF(AND(ISNUMBER('Precision '!Y486),O$3="Y"),'Precision '!Y486,"")</f>
        <v/>
      </c>
      <c r="Z484" s="204" t="str">
        <f>IF(AND(ISNUMBER('Precision '!Z486),P$3="Y"),'Precision '!Z486,"")</f>
        <v/>
      </c>
      <c r="AA484" s="204"/>
      <c r="AB484" s="204"/>
      <c r="AC484" s="204"/>
      <c r="AD484" s="204"/>
      <c r="AE484" s="300">
        <v>448</v>
      </c>
      <c r="AF484" s="209" t="e">
        <f>IF(OR(ISBLANK('Precision '!C486),E$2="N"),NA(),'Precision '!C486)</f>
        <v>#N/A</v>
      </c>
      <c r="AG484" s="209" t="e">
        <f>IF(OR(ISBLANK('Precision '!D486),F$2="N"),NA(),'Precision '!D486)</f>
        <v>#N/A</v>
      </c>
      <c r="AH484" s="209" t="e">
        <f>IF(OR(ISBLANK('Precision '!E486),G$2="N"),NA(),'Precision '!E486)</f>
        <v>#N/A</v>
      </c>
      <c r="AI484" s="209" t="e">
        <f>IF(OR(ISBLANK('Precision '!F486),H$2="N"),NA(),'Precision '!F486)</f>
        <v>#N/A</v>
      </c>
      <c r="AJ484" s="209" t="e">
        <f>IF(OR(ISBLANK('Precision '!G486),I$2="N"),NA(),'Precision '!G486)</f>
        <v>#N/A</v>
      </c>
      <c r="AK484" s="209" t="e">
        <f>IF(OR(ISBLANK('Precision '!H486),J$2="N"),NA(),'Precision '!H486)</f>
        <v>#N/A</v>
      </c>
      <c r="AL484" s="209" t="e">
        <f>IF(OR(ISBLANK('Precision '!I486),K$2="N"),NA(),'Precision '!I486)</f>
        <v>#N/A</v>
      </c>
      <c r="AM484" s="209" t="e">
        <f>IF(OR(ISBLANK('Precision '!J486),L$2="N"),NA(),'Precision '!J486)</f>
        <v>#N/A</v>
      </c>
      <c r="AN484" s="209" t="e">
        <f>IF(OR(ISBLANK('Precision '!K486),M$2="N"),NA(),'Precision '!K486)</f>
        <v>#N/A</v>
      </c>
      <c r="AO484" s="209" t="e">
        <f>IF(OR(ISBLANK('Precision '!L486),N$2="N"),NA(),'Precision '!L486)</f>
        <v>#N/A</v>
      </c>
      <c r="AP484" s="209" t="e">
        <f>IF(OR(ISBLANK('Precision '!M486),O$2="N"),NA(),'Precision '!M486)</f>
        <v>#N/A</v>
      </c>
      <c r="AQ484" s="209" t="e">
        <f>IF(OR(ISBLANK('Precision '!N486),P$2="N"),NA(),'Precision '!N486)</f>
        <v>#N/A</v>
      </c>
      <c r="AR484" s="209" t="e">
        <f>IF(OR(ISBLANK('Precision '!O486),E$3="N"),NA(),'Precision '!O486)</f>
        <v>#N/A</v>
      </c>
      <c r="AS484" s="209" t="e">
        <f>IF(OR(ISBLANK('Precision '!P486),F$3="N"),NA(),'Precision '!P486)</f>
        <v>#N/A</v>
      </c>
      <c r="AT484" s="209" t="e">
        <f>IF(OR(ISBLANK('Precision '!Q486),G$3="N"),NA(),'Precision '!Q486)</f>
        <v>#N/A</v>
      </c>
      <c r="AU484" s="209" t="e">
        <f>IF(OR(ISBLANK('Precision '!R486),H$3="N"),NA(),'Precision '!R486)</f>
        <v>#N/A</v>
      </c>
      <c r="AV484" s="209" t="e">
        <f>IF(OR(ISBLANK('Precision '!S486),I$3="N"),NA(),'Precision '!S486)</f>
        <v>#N/A</v>
      </c>
      <c r="AW484" s="209" t="e">
        <f>IF(OR(ISBLANK('Precision '!T486),J$3="N"),NA(),'Precision '!T486)</f>
        <v>#N/A</v>
      </c>
      <c r="AX484" s="209" t="e">
        <f>IF(OR(ISBLANK('Precision '!U486),K$3="N"),NA(),'Precision '!U486)</f>
        <v>#N/A</v>
      </c>
      <c r="AY484" s="209" t="e">
        <f>IF(OR(ISBLANK('Precision '!V486),L$3="N"),NA(),'Precision '!V486)</f>
        <v>#N/A</v>
      </c>
      <c r="AZ484" s="209" t="e">
        <f>IF(OR(ISBLANK('Precision '!W486),M$3="N"),NA(),'Precision '!W486)</f>
        <v>#N/A</v>
      </c>
      <c r="BA484" s="209" t="e">
        <f>IF(OR(ISBLANK('Precision '!X486),N$3="N"),NA(),'Precision '!X486)</f>
        <v>#N/A</v>
      </c>
      <c r="BB484" s="209" t="e">
        <f>IF(OR(ISBLANK('Precision '!Y486),O$3="N"),NA(),'Precision '!Y486)</f>
        <v>#N/A</v>
      </c>
      <c r="BC484" s="209" t="e">
        <f>IF(OR(ISBLANK('Precision '!Z486),P$3="N"),NA(),'Precision '!Z486)</f>
        <v>#N/A</v>
      </c>
      <c r="BD484" s="204"/>
      <c r="BE484" s="204"/>
      <c r="BF484" s="204"/>
      <c r="BG484" s="204"/>
      <c r="BH484" s="204"/>
    </row>
    <row r="485" spans="1:60" x14ac:dyDescent="0.2">
      <c r="A485" s="204"/>
      <c r="B485" s="204"/>
      <c r="C485" s="204" t="str">
        <f>IF(AND(ISNUMBER('Precision '!C487),E$2="Y"),'Precision '!C487,"")</f>
        <v/>
      </c>
      <c r="D485" s="204" t="str">
        <f>IF(AND(ISNUMBER('Precision '!D487),F$2="Y"),'Precision '!D487,"")</f>
        <v/>
      </c>
      <c r="E485" s="204" t="str">
        <f>IF(AND(ISNUMBER('Precision '!E487),G$2="Y"),'Precision '!E487,"")</f>
        <v/>
      </c>
      <c r="F485" s="204" t="str">
        <f>IF(AND(ISNUMBER('Precision '!F487),H$2="Y"),'Precision '!F487,"")</f>
        <v/>
      </c>
      <c r="G485" s="204" t="str">
        <f>IF(AND(ISNUMBER('Precision '!G487),I$2="Y"),'Precision '!G487,"")</f>
        <v/>
      </c>
      <c r="H485" s="204" t="str">
        <f>IF(AND(ISNUMBER('Precision '!H487),J$2="Y"),'Precision '!H487,"")</f>
        <v/>
      </c>
      <c r="I485" s="204" t="str">
        <f>IF(AND(ISNUMBER('Precision '!I487),K$2="Y"),'Precision '!I487,"")</f>
        <v/>
      </c>
      <c r="J485" s="204" t="str">
        <f>IF(AND(ISNUMBER('Precision '!J487),L$2="Y"),'Precision '!J487,"")</f>
        <v/>
      </c>
      <c r="K485" s="204" t="str">
        <f>IF(AND(ISNUMBER('Precision '!K487),M$2="Y"),'Precision '!K487,"")</f>
        <v/>
      </c>
      <c r="L485" s="204" t="str">
        <f>IF(AND(ISNUMBER('Precision '!L487),N$2="Y"),'Precision '!L487,"")</f>
        <v/>
      </c>
      <c r="M485" s="204" t="str">
        <f>IF(AND(ISNUMBER('Precision '!M487),O$2="Y"),'Precision '!M487,"")</f>
        <v/>
      </c>
      <c r="N485" s="204" t="str">
        <f>IF(AND(ISNUMBER('Precision '!N487),P$2="Y"),'Precision '!N487,"")</f>
        <v/>
      </c>
      <c r="O485" s="204" t="str">
        <f>IF(AND(ISNUMBER('Precision '!O487),E$3="Y"),'Precision '!O487,"")</f>
        <v/>
      </c>
      <c r="P485" s="204" t="str">
        <f>IF(AND(ISNUMBER('Precision '!P487),F$3="Y"),'Precision '!P487,"")</f>
        <v/>
      </c>
      <c r="Q485" s="204" t="str">
        <f>IF(AND(ISNUMBER('Precision '!Q487),G$3="Y"),'Precision '!Q487,"")</f>
        <v/>
      </c>
      <c r="R485" s="204" t="str">
        <f>IF(AND(ISNUMBER('Precision '!R487),H$3="Y"),'Precision '!R487,"")</f>
        <v/>
      </c>
      <c r="S485" s="204" t="str">
        <f>IF(AND(ISNUMBER('Precision '!S487),I$3="Y"),'Precision '!S487,"")</f>
        <v/>
      </c>
      <c r="T485" s="204" t="str">
        <f>IF(AND(ISNUMBER('Precision '!T487),J$3="Y"),'Precision '!T487,"")</f>
        <v/>
      </c>
      <c r="U485" s="204" t="str">
        <f>IF(AND(ISNUMBER('Precision '!U487),K$3="Y"),'Precision '!U487,"")</f>
        <v/>
      </c>
      <c r="V485" s="204" t="str">
        <f>IF(AND(ISNUMBER('Precision '!V487),L$3="Y"),'Precision '!V487,"")</f>
        <v/>
      </c>
      <c r="W485" s="204" t="str">
        <f>IF(AND(ISNUMBER('Precision '!W487),M$3="Y"),'Precision '!W487,"")</f>
        <v/>
      </c>
      <c r="X485" s="204" t="str">
        <f>IF(AND(ISNUMBER('Precision '!X487),N$3="Y"),'Precision '!X487,"")</f>
        <v/>
      </c>
      <c r="Y485" s="204" t="str">
        <f>IF(AND(ISNUMBER('Precision '!Y487),O$3="Y"),'Precision '!Y487,"")</f>
        <v/>
      </c>
      <c r="Z485" s="204" t="str">
        <f>IF(AND(ISNUMBER('Precision '!Z487),P$3="Y"),'Precision '!Z487,"")</f>
        <v/>
      </c>
      <c r="AA485" s="204"/>
      <c r="AB485" s="204"/>
      <c r="AC485" s="204"/>
      <c r="AD485" s="204"/>
      <c r="AE485" s="300">
        <v>449</v>
      </c>
      <c r="AF485" s="209" t="e">
        <f>IF(OR(ISBLANK('Precision '!C487),E$2="N"),NA(),'Precision '!C487)</f>
        <v>#N/A</v>
      </c>
      <c r="AG485" s="209" t="e">
        <f>IF(OR(ISBLANK('Precision '!D487),F$2="N"),NA(),'Precision '!D487)</f>
        <v>#N/A</v>
      </c>
      <c r="AH485" s="209" t="e">
        <f>IF(OR(ISBLANK('Precision '!E487),G$2="N"),NA(),'Precision '!E487)</f>
        <v>#N/A</v>
      </c>
      <c r="AI485" s="209" t="e">
        <f>IF(OR(ISBLANK('Precision '!F487),H$2="N"),NA(),'Precision '!F487)</f>
        <v>#N/A</v>
      </c>
      <c r="AJ485" s="209" t="e">
        <f>IF(OR(ISBLANK('Precision '!G487),I$2="N"),NA(),'Precision '!G487)</f>
        <v>#N/A</v>
      </c>
      <c r="AK485" s="209" t="e">
        <f>IF(OR(ISBLANK('Precision '!H487),J$2="N"),NA(),'Precision '!H487)</f>
        <v>#N/A</v>
      </c>
      <c r="AL485" s="209" t="e">
        <f>IF(OR(ISBLANK('Precision '!I487),K$2="N"),NA(),'Precision '!I487)</f>
        <v>#N/A</v>
      </c>
      <c r="AM485" s="209" t="e">
        <f>IF(OR(ISBLANK('Precision '!J487),L$2="N"),NA(),'Precision '!J487)</f>
        <v>#N/A</v>
      </c>
      <c r="AN485" s="209" t="e">
        <f>IF(OR(ISBLANK('Precision '!K487),M$2="N"),NA(),'Precision '!K487)</f>
        <v>#N/A</v>
      </c>
      <c r="AO485" s="209" t="e">
        <f>IF(OR(ISBLANK('Precision '!L487),N$2="N"),NA(),'Precision '!L487)</f>
        <v>#N/A</v>
      </c>
      <c r="AP485" s="209" t="e">
        <f>IF(OR(ISBLANK('Precision '!M487),O$2="N"),NA(),'Precision '!M487)</f>
        <v>#N/A</v>
      </c>
      <c r="AQ485" s="209" t="e">
        <f>IF(OR(ISBLANK('Precision '!N487),P$2="N"),NA(),'Precision '!N487)</f>
        <v>#N/A</v>
      </c>
      <c r="AR485" s="209" t="e">
        <f>IF(OR(ISBLANK('Precision '!O487),E$3="N"),NA(),'Precision '!O487)</f>
        <v>#N/A</v>
      </c>
      <c r="AS485" s="209" t="e">
        <f>IF(OR(ISBLANK('Precision '!P487),F$3="N"),NA(),'Precision '!P487)</f>
        <v>#N/A</v>
      </c>
      <c r="AT485" s="209" t="e">
        <f>IF(OR(ISBLANK('Precision '!Q487),G$3="N"),NA(),'Precision '!Q487)</f>
        <v>#N/A</v>
      </c>
      <c r="AU485" s="209" t="e">
        <f>IF(OR(ISBLANK('Precision '!R487),H$3="N"),NA(),'Precision '!R487)</f>
        <v>#N/A</v>
      </c>
      <c r="AV485" s="209" t="e">
        <f>IF(OR(ISBLANK('Precision '!S487),I$3="N"),NA(),'Precision '!S487)</f>
        <v>#N/A</v>
      </c>
      <c r="AW485" s="209" t="e">
        <f>IF(OR(ISBLANK('Precision '!T487),J$3="N"),NA(),'Precision '!T487)</f>
        <v>#N/A</v>
      </c>
      <c r="AX485" s="209" t="e">
        <f>IF(OR(ISBLANK('Precision '!U487),K$3="N"),NA(),'Precision '!U487)</f>
        <v>#N/A</v>
      </c>
      <c r="AY485" s="209" t="e">
        <f>IF(OR(ISBLANK('Precision '!V487),L$3="N"),NA(),'Precision '!V487)</f>
        <v>#N/A</v>
      </c>
      <c r="AZ485" s="209" t="e">
        <f>IF(OR(ISBLANK('Precision '!W487),M$3="N"),NA(),'Precision '!W487)</f>
        <v>#N/A</v>
      </c>
      <c r="BA485" s="209" t="e">
        <f>IF(OR(ISBLANK('Precision '!X487),N$3="N"),NA(),'Precision '!X487)</f>
        <v>#N/A</v>
      </c>
      <c r="BB485" s="209" t="e">
        <f>IF(OR(ISBLANK('Precision '!Y487),O$3="N"),NA(),'Precision '!Y487)</f>
        <v>#N/A</v>
      </c>
      <c r="BC485" s="209" t="e">
        <f>IF(OR(ISBLANK('Precision '!Z487),P$3="N"),NA(),'Precision '!Z487)</f>
        <v>#N/A</v>
      </c>
      <c r="BD485" s="204"/>
      <c r="BE485" s="204"/>
      <c r="BF485" s="204"/>
      <c r="BG485" s="204"/>
      <c r="BH485" s="204"/>
    </row>
    <row r="486" spans="1:60" x14ac:dyDescent="0.2">
      <c r="A486" s="204"/>
      <c r="B486" s="204"/>
      <c r="C486" s="204" t="str">
        <f>IF(AND(ISNUMBER('Precision '!C488),E$2="Y"),'Precision '!C488,"")</f>
        <v/>
      </c>
      <c r="D486" s="204" t="str">
        <f>IF(AND(ISNUMBER('Precision '!D488),F$2="Y"),'Precision '!D488,"")</f>
        <v/>
      </c>
      <c r="E486" s="204" t="str">
        <f>IF(AND(ISNUMBER('Precision '!E488),G$2="Y"),'Precision '!E488,"")</f>
        <v/>
      </c>
      <c r="F486" s="204" t="str">
        <f>IF(AND(ISNUMBER('Precision '!F488),H$2="Y"),'Precision '!F488,"")</f>
        <v/>
      </c>
      <c r="G486" s="204" t="str">
        <f>IF(AND(ISNUMBER('Precision '!G488),I$2="Y"),'Precision '!G488,"")</f>
        <v/>
      </c>
      <c r="H486" s="204" t="str">
        <f>IF(AND(ISNUMBER('Precision '!H488),J$2="Y"),'Precision '!H488,"")</f>
        <v/>
      </c>
      <c r="I486" s="204" t="str">
        <f>IF(AND(ISNUMBER('Precision '!I488),K$2="Y"),'Precision '!I488,"")</f>
        <v/>
      </c>
      <c r="J486" s="204" t="str">
        <f>IF(AND(ISNUMBER('Precision '!J488),L$2="Y"),'Precision '!J488,"")</f>
        <v/>
      </c>
      <c r="K486" s="204" t="str">
        <f>IF(AND(ISNUMBER('Precision '!K488),M$2="Y"),'Precision '!K488,"")</f>
        <v/>
      </c>
      <c r="L486" s="204" t="str">
        <f>IF(AND(ISNUMBER('Precision '!L488),N$2="Y"),'Precision '!L488,"")</f>
        <v/>
      </c>
      <c r="M486" s="204" t="str">
        <f>IF(AND(ISNUMBER('Precision '!M488),O$2="Y"),'Precision '!M488,"")</f>
        <v/>
      </c>
      <c r="N486" s="204" t="str">
        <f>IF(AND(ISNUMBER('Precision '!N488),P$2="Y"),'Precision '!N488,"")</f>
        <v/>
      </c>
      <c r="O486" s="204" t="str">
        <f>IF(AND(ISNUMBER('Precision '!O488),E$3="Y"),'Precision '!O488,"")</f>
        <v/>
      </c>
      <c r="P486" s="204" t="str">
        <f>IF(AND(ISNUMBER('Precision '!P488),F$3="Y"),'Precision '!P488,"")</f>
        <v/>
      </c>
      <c r="Q486" s="204" t="str">
        <f>IF(AND(ISNUMBER('Precision '!Q488),G$3="Y"),'Precision '!Q488,"")</f>
        <v/>
      </c>
      <c r="R486" s="204" t="str">
        <f>IF(AND(ISNUMBER('Precision '!R488),H$3="Y"),'Precision '!R488,"")</f>
        <v/>
      </c>
      <c r="S486" s="204" t="str">
        <f>IF(AND(ISNUMBER('Precision '!S488),I$3="Y"),'Precision '!S488,"")</f>
        <v/>
      </c>
      <c r="T486" s="204" t="str">
        <f>IF(AND(ISNUMBER('Precision '!T488),J$3="Y"),'Precision '!T488,"")</f>
        <v/>
      </c>
      <c r="U486" s="204" t="str">
        <f>IF(AND(ISNUMBER('Precision '!U488),K$3="Y"),'Precision '!U488,"")</f>
        <v/>
      </c>
      <c r="V486" s="204" t="str">
        <f>IF(AND(ISNUMBER('Precision '!V488),L$3="Y"),'Precision '!V488,"")</f>
        <v/>
      </c>
      <c r="W486" s="204" t="str">
        <f>IF(AND(ISNUMBER('Precision '!W488),M$3="Y"),'Precision '!W488,"")</f>
        <v/>
      </c>
      <c r="X486" s="204" t="str">
        <f>IF(AND(ISNUMBER('Precision '!X488),N$3="Y"),'Precision '!X488,"")</f>
        <v/>
      </c>
      <c r="Y486" s="204" t="str">
        <f>IF(AND(ISNUMBER('Precision '!Y488),O$3="Y"),'Precision '!Y488,"")</f>
        <v/>
      </c>
      <c r="Z486" s="204" t="str">
        <f>IF(AND(ISNUMBER('Precision '!Z488),P$3="Y"),'Precision '!Z488,"")</f>
        <v/>
      </c>
      <c r="AA486" s="204"/>
      <c r="AB486" s="204"/>
      <c r="AC486" s="204"/>
      <c r="AD486" s="204"/>
      <c r="AE486" s="300">
        <v>450</v>
      </c>
      <c r="AF486" s="209" t="e">
        <f>IF(OR(ISBLANK('Precision '!C488),E$2="N"),NA(),'Precision '!C488)</f>
        <v>#N/A</v>
      </c>
      <c r="AG486" s="209" t="e">
        <f>IF(OR(ISBLANK('Precision '!D488),F$2="N"),NA(),'Precision '!D488)</f>
        <v>#N/A</v>
      </c>
      <c r="AH486" s="209" t="e">
        <f>IF(OR(ISBLANK('Precision '!E488),G$2="N"),NA(),'Precision '!E488)</f>
        <v>#N/A</v>
      </c>
      <c r="AI486" s="209" t="e">
        <f>IF(OR(ISBLANK('Precision '!F488),H$2="N"),NA(),'Precision '!F488)</f>
        <v>#N/A</v>
      </c>
      <c r="AJ486" s="209" t="e">
        <f>IF(OR(ISBLANK('Precision '!G488),I$2="N"),NA(),'Precision '!G488)</f>
        <v>#N/A</v>
      </c>
      <c r="AK486" s="209" t="e">
        <f>IF(OR(ISBLANK('Precision '!H488),J$2="N"),NA(),'Precision '!H488)</f>
        <v>#N/A</v>
      </c>
      <c r="AL486" s="209" t="e">
        <f>IF(OR(ISBLANK('Precision '!I488),K$2="N"),NA(),'Precision '!I488)</f>
        <v>#N/A</v>
      </c>
      <c r="AM486" s="209" t="e">
        <f>IF(OR(ISBLANK('Precision '!J488),L$2="N"),NA(),'Precision '!J488)</f>
        <v>#N/A</v>
      </c>
      <c r="AN486" s="209" t="e">
        <f>IF(OR(ISBLANK('Precision '!K488),M$2="N"),NA(),'Precision '!K488)</f>
        <v>#N/A</v>
      </c>
      <c r="AO486" s="209" t="e">
        <f>IF(OR(ISBLANK('Precision '!L488),N$2="N"),NA(),'Precision '!L488)</f>
        <v>#N/A</v>
      </c>
      <c r="AP486" s="209" t="e">
        <f>IF(OR(ISBLANK('Precision '!M488),O$2="N"),NA(),'Precision '!M488)</f>
        <v>#N/A</v>
      </c>
      <c r="AQ486" s="209" t="e">
        <f>IF(OR(ISBLANK('Precision '!N488),P$2="N"),NA(),'Precision '!N488)</f>
        <v>#N/A</v>
      </c>
      <c r="AR486" s="209" t="e">
        <f>IF(OR(ISBLANK('Precision '!O488),E$3="N"),NA(),'Precision '!O488)</f>
        <v>#N/A</v>
      </c>
      <c r="AS486" s="209" t="e">
        <f>IF(OR(ISBLANK('Precision '!P488),F$3="N"),NA(),'Precision '!P488)</f>
        <v>#N/A</v>
      </c>
      <c r="AT486" s="209" t="e">
        <f>IF(OR(ISBLANK('Precision '!Q488),G$3="N"),NA(),'Precision '!Q488)</f>
        <v>#N/A</v>
      </c>
      <c r="AU486" s="209" t="e">
        <f>IF(OR(ISBLANK('Precision '!R488),H$3="N"),NA(),'Precision '!R488)</f>
        <v>#N/A</v>
      </c>
      <c r="AV486" s="209" t="e">
        <f>IF(OR(ISBLANK('Precision '!S488),I$3="N"),NA(),'Precision '!S488)</f>
        <v>#N/A</v>
      </c>
      <c r="AW486" s="209" t="e">
        <f>IF(OR(ISBLANK('Precision '!T488),J$3="N"),NA(),'Precision '!T488)</f>
        <v>#N/A</v>
      </c>
      <c r="AX486" s="209" t="e">
        <f>IF(OR(ISBLANK('Precision '!U488),K$3="N"),NA(),'Precision '!U488)</f>
        <v>#N/A</v>
      </c>
      <c r="AY486" s="209" t="e">
        <f>IF(OR(ISBLANK('Precision '!V488),L$3="N"),NA(),'Precision '!V488)</f>
        <v>#N/A</v>
      </c>
      <c r="AZ486" s="209" t="e">
        <f>IF(OR(ISBLANK('Precision '!W488),M$3="N"),NA(),'Precision '!W488)</f>
        <v>#N/A</v>
      </c>
      <c r="BA486" s="209" t="e">
        <f>IF(OR(ISBLANK('Precision '!X488),N$3="N"),NA(),'Precision '!X488)</f>
        <v>#N/A</v>
      </c>
      <c r="BB486" s="209" t="e">
        <f>IF(OR(ISBLANK('Precision '!Y488),O$3="N"),NA(),'Precision '!Y488)</f>
        <v>#N/A</v>
      </c>
      <c r="BC486" s="209" t="e">
        <f>IF(OR(ISBLANK('Precision '!Z488),P$3="N"),NA(),'Precision '!Z488)</f>
        <v>#N/A</v>
      </c>
      <c r="BD486" s="204"/>
      <c r="BE486" s="204"/>
      <c r="BF486" s="204"/>
      <c r="BG486" s="204"/>
      <c r="BH486" s="204"/>
    </row>
    <row r="487" spans="1:60" x14ac:dyDescent="0.2">
      <c r="A487" s="204"/>
      <c r="B487" s="204"/>
      <c r="C487" s="204" t="str">
        <f>IF(AND(ISNUMBER('Precision '!C489),E$2="Y"),'Precision '!C489,"")</f>
        <v/>
      </c>
      <c r="D487" s="204" t="str">
        <f>IF(AND(ISNUMBER('Precision '!D489),F$2="Y"),'Precision '!D489,"")</f>
        <v/>
      </c>
      <c r="E487" s="204" t="str">
        <f>IF(AND(ISNUMBER('Precision '!E489),G$2="Y"),'Precision '!E489,"")</f>
        <v/>
      </c>
      <c r="F487" s="204" t="str">
        <f>IF(AND(ISNUMBER('Precision '!F489),H$2="Y"),'Precision '!F489,"")</f>
        <v/>
      </c>
      <c r="G487" s="204" t="str">
        <f>IF(AND(ISNUMBER('Precision '!G489),I$2="Y"),'Precision '!G489,"")</f>
        <v/>
      </c>
      <c r="H487" s="204" t="str">
        <f>IF(AND(ISNUMBER('Precision '!H489),J$2="Y"),'Precision '!H489,"")</f>
        <v/>
      </c>
      <c r="I487" s="204" t="str">
        <f>IF(AND(ISNUMBER('Precision '!I489),K$2="Y"),'Precision '!I489,"")</f>
        <v/>
      </c>
      <c r="J487" s="204" t="str">
        <f>IF(AND(ISNUMBER('Precision '!J489),L$2="Y"),'Precision '!J489,"")</f>
        <v/>
      </c>
      <c r="K487" s="204" t="str">
        <f>IF(AND(ISNUMBER('Precision '!K489),M$2="Y"),'Precision '!K489,"")</f>
        <v/>
      </c>
      <c r="L487" s="204" t="str">
        <f>IF(AND(ISNUMBER('Precision '!L489),N$2="Y"),'Precision '!L489,"")</f>
        <v/>
      </c>
      <c r="M487" s="204" t="str">
        <f>IF(AND(ISNUMBER('Precision '!M489),O$2="Y"),'Precision '!M489,"")</f>
        <v/>
      </c>
      <c r="N487" s="204" t="str">
        <f>IF(AND(ISNUMBER('Precision '!N489),P$2="Y"),'Precision '!N489,"")</f>
        <v/>
      </c>
      <c r="O487" s="204" t="str">
        <f>IF(AND(ISNUMBER('Precision '!O489),E$3="Y"),'Precision '!O489,"")</f>
        <v/>
      </c>
      <c r="P487" s="204" t="str">
        <f>IF(AND(ISNUMBER('Precision '!P489),F$3="Y"),'Precision '!P489,"")</f>
        <v/>
      </c>
      <c r="Q487" s="204" t="str">
        <f>IF(AND(ISNUMBER('Precision '!Q489),G$3="Y"),'Precision '!Q489,"")</f>
        <v/>
      </c>
      <c r="R487" s="204" t="str">
        <f>IF(AND(ISNUMBER('Precision '!R489),H$3="Y"),'Precision '!R489,"")</f>
        <v/>
      </c>
      <c r="S487" s="204" t="str">
        <f>IF(AND(ISNUMBER('Precision '!S489),I$3="Y"),'Precision '!S489,"")</f>
        <v/>
      </c>
      <c r="T487" s="204" t="str">
        <f>IF(AND(ISNUMBER('Precision '!T489),J$3="Y"),'Precision '!T489,"")</f>
        <v/>
      </c>
      <c r="U487" s="204" t="str">
        <f>IF(AND(ISNUMBER('Precision '!U489),K$3="Y"),'Precision '!U489,"")</f>
        <v/>
      </c>
      <c r="V487" s="204" t="str">
        <f>IF(AND(ISNUMBER('Precision '!V489),L$3="Y"),'Precision '!V489,"")</f>
        <v/>
      </c>
      <c r="W487" s="204" t="str">
        <f>IF(AND(ISNUMBER('Precision '!W489),M$3="Y"),'Precision '!W489,"")</f>
        <v/>
      </c>
      <c r="X487" s="204" t="str">
        <f>IF(AND(ISNUMBER('Precision '!X489),N$3="Y"),'Precision '!X489,"")</f>
        <v/>
      </c>
      <c r="Y487" s="204" t="str">
        <f>IF(AND(ISNUMBER('Precision '!Y489),O$3="Y"),'Precision '!Y489,"")</f>
        <v/>
      </c>
      <c r="Z487" s="204" t="str">
        <f>IF(AND(ISNUMBER('Precision '!Z489),P$3="Y"),'Precision '!Z489,"")</f>
        <v/>
      </c>
      <c r="AA487" s="204"/>
      <c r="AB487" s="204"/>
      <c r="AC487" s="204"/>
      <c r="AD487" s="204"/>
      <c r="AE487" s="300">
        <v>451</v>
      </c>
      <c r="AF487" s="209" t="e">
        <f>IF(OR(ISBLANK('Precision '!C489),E$2="N"),NA(),'Precision '!C489)</f>
        <v>#N/A</v>
      </c>
      <c r="AG487" s="209" t="e">
        <f>IF(OR(ISBLANK('Precision '!D489),F$2="N"),NA(),'Precision '!D489)</f>
        <v>#N/A</v>
      </c>
      <c r="AH487" s="209" t="e">
        <f>IF(OR(ISBLANK('Precision '!E489),G$2="N"),NA(),'Precision '!E489)</f>
        <v>#N/A</v>
      </c>
      <c r="AI487" s="209" t="e">
        <f>IF(OR(ISBLANK('Precision '!F489),H$2="N"),NA(),'Precision '!F489)</f>
        <v>#N/A</v>
      </c>
      <c r="AJ487" s="209" t="e">
        <f>IF(OR(ISBLANK('Precision '!G489),I$2="N"),NA(),'Precision '!G489)</f>
        <v>#N/A</v>
      </c>
      <c r="AK487" s="209" t="e">
        <f>IF(OR(ISBLANK('Precision '!H489),J$2="N"),NA(),'Precision '!H489)</f>
        <v>#N/A</v>
      </c>
      <c r="AL487" s="209" t="e">
        <f>IF(OR(ISBLANK('Precision '!I489),K$2="N"),NA(),'Precision '!I489)</f>
        <v>#N/A</v>
      </c>
      <c r="AM487" s="209" t="e">
        <f>IF(OR(ISBLANK('Precision '!J489),L$2="N"),NA(),'Precision '!J489)</f>
        <v>#N/A</v>
      </c>
      <c r="AN487" s="209" t="e">
        <f>IF(OR(ISBLANK('Precision '!K489),M$2="N"),NA(),'Precision '!K489)</f>
        <v>#N/A</v>
      </c>
      <c r="AO487" s="209" t="e">
        <f>IF(OR(ISBLANK('Precision '!L489),N$2="N"),NA(),'Precision '!L489)</f>
        <v>#N/A</v>
      </c>
      <c r="AP487" s="209" t="e">
        <f>IF(OR(ISBLANK('Precision '!M489),O$2="N"),NA(),'Precision '!M489)</f>
        <v>#N/A</v>
      </c>
      <c r="AQ487" s="209" t="e">
        <f>IF(OR(ISBLANK('Precision '!N489),P$2="N"),NA(),'Precision '!N489)</f>
        <v>#N/A</v>
      </c>
      <c r="AR487" s="209" t="e">
        <f>IF(OR(ISBLANK('Precision '!O489),E$3="N"),NA(),'Precision '!O489)</f>
        <v>#N/A</v>
      </c>
      <c r="AS487" s="209" t="e">
        <f>IF(OR(ISBLANK('Precision '!P489),F$3="N"),NA(),'Precision '!P489)</f>
        <v>#N/A</v>
      </c>
      <c r="AT487" s="209" t="e">
        <f>IF(OR(ISBLANK('Precision '!Q489),G$3="N"),NA(),'Precision '!Q489)</f>
        <v>#N/A</v>
      </c>
      <c r="AU487" s="209" t="e">
        <f>IF(OR(ISBLANK('Precision '!R489),H$3="N"),NA(),'Precision '!R489)</f>
        <v>#N/A</v>
      </c>
      <c r="AV487" s="209" t="e">
        <f>IF(OR(ISBLANK('Precision '!S489),I$3="N"),NA(),'Precision '!S489)</f>
        <v>#N/A</v>
      </c>
      <c r="AW487" s="209" t="e">
        <f>IF(OR(ISBLANK('Precision '!T489),J$3="N"),NA(),'Precision '!T489)</f>
        <v>#N/A</v>
      </c>
      <c r="AX487" s="209" t="e">
        <f>IF(OR(ISBLANK('Precision '!U489),K$3="N"),NA(),'Precision '!U489)</f>
        <v>#N/A</v>
      </c>
      <c r="AY487" s="209" t="e">
        <f>IF(OR(ISBLANK('Precision '!V489),L$3="N"),NA(),'Precision '!V489)</f>
        <v>#N/A</v>
      </c>
      <c r="AZ487" s="209" t="e">
        <f>IF(OR(ISBLANK('Precision '!W489),M$3="N"),NA(),'Precision '!W489)</f>
        <v>#N/A</v>
      </c>
      <c r="BA487" s="209" t="e">
        <f>IF(OR(ISBLANK('Precision '!X489),N$3="N"),NA(),'Precision '!X489)</f>
        <v>#N/A</v>
      </c>
      <c r="BB487" s="209" t="e">
        <f>IF(OR(ISBLANK('Precision '!Y489),O$3="N"),NA(),'Precision '!Y489)</f>
        <v>#N/A</v>
      </c>
      <c r="BC487" s="209" t="e">
        <f>IF(OR(ISBLANK('Precision '!Z489),P$3="N"),NA(),'Precision '!Z489)</f>
        <v>#N/A</v>
      </c>
      <c r="BD487" s="204"/>
      <c r="BE487" s="204"/>
      <c r="BF487" s="204"/>
      <c r="BG487" s="204"/>
      <c r="BH487" s="204"/>
    </row>
    <row r="488" spans="1:60" x14ac:dyDescent="0.2">
      <c r="A488" s="204"/>
      <c r="B488" s="204"/>
      <c r="C488" s="204" t="str">
        <f>IF(AND(ISNUMBER('Precision '!C490),E$2="Y"),'Precision '!C490,"")</f>
        <v/>
      </c>
      <c r="D488" s="204" t="str">
        <f>IF(AND(ISNUMBER('Precision '!D490),F$2="Y"),'Precision '!D490,"")</f>
        <v/>
      </c>
      <c r="E488" s="204" t="str">
        <f>IF(AND(ISNUMBER('Precision '!E490),G$2="Y"),'Precision '!E490,"")</f>
        <v/>
      </c>
      <c r="F488" s="204" t="str">
        <f>IF(AND(ISNUMBER('Precision '!F490),H$2="Y"),'Precision '!F490,"")</f>
        <v/>
      </c>
      <c r="G488" s="204" t="str">
        <f>IF(AND(ISNUMBER('Precision '!G490),I$2="Y"),'Precision '!G490,"")</f>
        <v/>
      </c>
      <c r="H488" s="204" t="str">
        <f>IF(AND(ISNUMBER('Precision '!H490),J$2="Y"),'Precision '!H490,"")</f>
        <v/>
      </c>
      <c r="I488" s="204" t="str">
        <f>IF(AND(ISNUMBER('Precision '!I490),K$2="Y"),'Precision '!I490,"")</f>
        <v/>
      </c>
      <c r="J488" s="204" t="str">
        <f>IF(AND(ISNUMBER('Precision '!J490),L$2="Y"),'Precision '!J490,"")</f>
        <v/>
      </c>
      <c r="K488" s="204" t="str">
        <f>IF(AND(ISNUMBER('Precision '!K490),M$2="Y"),'Precision '!K490,"")</f>
        <v/>
      </c>
      <c r="L488" s="204" t="str">
        <f>IF(AND(ISNUMBER('Precision '!L490),N$2="Y"),'Precision '!L490,"")</f>
        <v/>
      </c>
      <c r="M488" s="204" t="str">
        <f>IF(AND(ISNUMBER('Precision '!M490),O$2="Y"),'Precision '!M490,"")</f>
        <v/>
      </c>
      <c r="N488" s="204" t="str">
        <f>IF(AND(ISNUMBER('Precision '!N490),P$2="Y"),'Precision '!N490,"")</f>
        <v/>
      </c>
      <c r="O488" s="204" t="str">
        <f>IF(AND(ISNUMBER('Precision '!O490),E$3="Y"),'Precision '!O490,"")</f>
        <v/>
      </c>
      <c r="P488" s="204" t="str">
        <f>IF(AND(ISNUMBER('Precision '!P490),F$3="Y"),'Precision '!P490,"")</f>
        <v/>
      </c>
      <c r="Q488" s="204" t="str">
        <f>IF(AND(ISNUMBER('Precision '!Q490),G$3="Y"),'Precision '!Q490,"")</f>
        <v/>
      </c>
      <c r="R488" s="204" t="str">
        <f>IF(AND(ISNUMBER('Precision '!R490),H$3="Y"),'Precision '!R490,"")</f>
        <v/>
      </c>
      <c r="S488" s="204" t="str">
        <f>IF(AND(ISNUMBER('Precision '!S490),I$3="Y"),'Precision '!S490,"")</f>
        <v/>
      </c>
      <c r="T488" s="204" t="str">
        <f>IF(AND(ISNUMBER('Precision '!T490),J$3="Y"),'Precision '!T490,"")</f>
        <v/>
      </c>
      <c r="U488" s="204" t="str">
        <f>IF(AND(ISNUMBER('Precision '!U490),K$3="Y"),'Precision '!U490,"")</f>
        <v/>
      </c>
      <c r="V488" s="204" t="str">
        <f>IF(AND(ISNUMBER('Precision '!V490),L$3="Y"),'Precision '!V490,"")</f>
        <v/>
      </c>
      <c r="W488" s="204" t="str">
        <f>IF(AND(ISNUMBER('Precision '!W490),M$3="Y"),'Precision '!W490,"")</f>
        <v/>
      </c>
      <c r="X488" s="204" t="str">
        <f>IF(AND(ISNUMBER('Precision '!X490),N$3="Y"),'Precision '!X490,"")</f>
        <v/>
      </c>
      <c r="Y488" s="204" t="str">
        <f>IF(AND(ISNUMBER('Precision '!Y490),O$3="Y"),'Precision '!Y490,"")</f>
        <v/>
      </c>
      <c r="Z488" s="204" t="str">
        <f>IF(AND(ISNUMBER('Precision '!Z490),P$3="Y"),'Precision '!Z490,"")</f>
        <v/>
      </c>
      <c r="AA488" s="204"/>
      <c r="AB488" s="204"/>
      <c r="AC488" s="204"/>
      <c r="AD488" s="204"/>
      <c r="AE488" s="300">
        <v>452</v>
      </c>
      <c r="AF488" s="209" t="e">
        <f>IF(OR(ISBLANK('Precision '!C490),E$2="N"),NA(),'Precision '!C490)</f>
        <v>#N/A</v>
      </c>
      <c r="AG488" s="209" t="e">
        <f>IF(OR(ISBLANK('Precision '!D490),F$2="N"),NA(),'Precision '!D490)</f>
        <v>#N/A</v>
      </c>
      <c r="AH488" s="209" t="e">
        <f>IF(OR(ISBLANK('Precision '!E490),G$2="N"),NA(),'Precision '!E490)</f>
        <v>#N/A</v>
      </c>
      <c r="AI488" s="209" t="e">
        <f>IF(OR(ISBLANK('Precision '!F490),H$2="N"),NA(),'Precision '!F490)</f>
        <v>#N/A</v>
      </c>
      <c r="AJ488" s="209" t="e">
        <f>IF(OR(ISBLANK('Precision '!G490),I$2="N"),NA(),'Precision '!G490)</f>
        <v>#N/A</v>
      </c>
      <c r="AK488" s="209" t="e">
        <f>IF(OR(ISBLANK('Precision '!H490),J$2="N"),NA(),'Precision '!H490)</f>
        <v>#N/A</v>
      </c>
      <c r="AL488" s="209" t="e">
        <f>IF(OR(ISBLANK('Precision '!I490),K$2="N"),NA(),'Precision '!I490)</f>
        <v>#N/A</v>
      </c>
      <c r="AM488" s="209" t="e">
        <f>IF(OR(ISBLANK('Precision '!J490),L$2="N"),NA(),'Precision '!J490)</f>
        <v>#N/A</v>
      </c>
      <c r="AN488" s="209" t="e">
        <f>IF(OR(ISBLANK('Precision '!K490),M$2="N"),NA(),'Precision '!K490)</f>
        <v>#N/A</v>
      </c>
      <c r="AO488" s="209" t="e">
        <f>IF(OR(ISBLANK('Precision '!L490),N$2="N"),NA(),'Precision '!L490)</f>
        <v>#N/A</v>
      </c>
      <c r="AP488" s="209" t="e">
        <f>IF(OR(ISBLANK('Precision '!M490),O$2="N"),NA(),'Precision '!M490)</f>
        <v>#N/A</v>
      </c>
      <c r="AQ488" s="209" t="e">
        <f>IF(OR(ISBLANK('Precision '!N490),P$2="N"),NA(),'Precision '!N490)</f>
        <v>#N/A</v>
      </c>
      <c r="AR488" s="209" t="e">
        <f>IF(OR(ISBLANK('Precision '!O490),E$3="N"),NA(),'Precision '!O490)</f>
        <v>#N/A</v>
      </c>
      <c r="AS488" s="209" t="e">
        <f>IF(OR(ISBLANK('Precision '!P490),F$3="N"),NA(),'Precision '!P490)</f>
        <v>#N/A</v>
      </c>
      <c r="AT488" s="209" t="e">
        <f>IF(OR(ISBLANK('Precision '!Q490),G$3="N"),NA(),'Precision '!Q490)</f>
        <v>#N/A</v>
      </c>
      <c r="AU488" s="209" t="e">
        <f>IF(OR(ISBLANK('Precision '!R490),H$3="N"),NA(),'Precision '!R490)</f>
        <v>#N/A</v>
      </c>
      <c r="AV488" s="209" t="e">
        <f>IF(OR(ISBLANK('Precision '!S490),I$3="N"),NA(),'Precision '!S490)</f>
        <v>#N/A</v>
      </c>
      <c r="AW488" s="209" t="e">
        <f>IF(OR(ISBLANK('Precision '!T490),J$3="N"),NA(),'Precision '!T490)</f>
        <v>#N/A</v>
      </c>
      <c r="AX488" s="209" t="e">
        <f>IF(OR(ISBLANK('Precision '!U490),K$3="N"),NA(),'Precision '!U490)</f>
        <v>#N/A</v>
      </c>
      <c r="AY488" s="209" t="e">
        <f>IF(OR(ISBLANK('Precision '!V490),L$3="N"),NA(),'Precision '!V490)</f>
        <v>#N/A</v>
      </c>
      <c r="AZ488" s="209" t="e">
        <f>IF(OR(ISBLANK('Precision '!W490),M$3="N"),NA(),'Precision '!W490)</f>
        <v>#N/A</v>
      </c>
      <c r="BA488" s="209" t="e">
        <f>IF(OR(ISBLANK('Precision '!X490),N$3="N"),NA(),'Precision '!X490)</f>
        <v>#N/A</v>
      </c>
      <c r="BB488" s="209" t="e">
        <f>IF(OR(ISBLANK('Precision '!Y490),O$3="N"),NA(),'Precision '!Y490)</f>
        <v>#N/A</v>
      </c>
      <c r="BC488" s="209" t="e">
        <f>IF(OR(ISBLANK('Precision '!Z490),P$3="N"),NA(),'Precision '!Z490)</f>
        <v>#N/A</v>
      </c>
      <c r="BD488" s="204"/>
      <c r="BE488" s="204"/>
      <c r="BF488" s="204"/>
      <c r="BG488" s="204"/>
      <c r="BH488" s="204"/>
    </row>
    <row r="489" spans="1:60" x14ac:dyDescent="0.2">
      <c r="A489" s="204"/>
      <c r="B489" s="204"/>
      <c r="C489" s="204" t="str">
        <f>IF(AND(ISNUMBER('Precision '!C491),E$2="Y"),'Precision '!C491,"")</f>
        <v/>
      </c>
      <c r="D489" s="204" t="str">
        <f>IF(AND(ISNUMBER('Precision '!D491),F$2="Y"),'Precision '!D491,"")</f>
        <v/>
      </c>
      <c r="E489" s="204" t="str">
        <f>IF(AND(ISNUMBER('Precision '!E491),G$2="Y"),'Precision '!E491,"")</f>
        <v/>
      </c>
      <c r="F489" s="204" t="str">
        <f>IF(AND(ISNUMBER('Precision '!F491),H$2="Y"),'Precision '!F491,"")</f>
        <v/>
      </c>
      <c r="G489" s="204" t="str">
        <f>IF(AND(ISNUMBER('Precision '!G491),I$2="Y"),'Precision '!G491,"")</f>
        <v/>
      </c>
      <c r="H489" s="204" t="str">
        <f>IF(AND(ISNUMBER('Precision '!H491),J$2="Y"),'Precision '!H491,"")</f>
        <v/>
      </c>
      <c r="I489" s="204" t="str">
        <f>IF(AND(ISNUMBER('Precision '!I491),K$2="Y"),'Precision '!I491,"")</f>
        <v/>
      </c>
      <c r="J489" s="204" t="str">
        <f>IF(AND(ISNUMBER('Precision '!J491),L$2="Y"),'Precision '!J491,"")</f>
        <v/>
      </c>
      <c r="K489" s="204" t="str">
        <f>IF(AND(ISNUMBER('Precision '!K491),M$2="Y"),'Precision '!K491,"")</f>
        <v/>
      </c>
      <c r="L489" s="204" t="str">
        <f>IF(AND(ISNUMBER('Precision '!L491),N$2="Y"),'Precision '!L491,"")</f>
        <v/>
      </c>
      <c r="M489" s="204" t="str">
        <f>IF(AND(ISNUMBER('Precision '!M491),O$2="Y"),'Precision '!M491,"")</f>
        <v/>
      </c>
      <c r="N489" s="204" t="str">
        <f>IF(AND(ISNUMBER('Precision '!N491),P$2="Y"),'Precision '!N491,"")</f>
        <v/>
      </c>
      <c r="O489" s="204" t="str">
        <f>IF(AND(ISNUMBER('Precision '!O491),E$3="Y"),'Precision '!O491,"")</f>
        <v/>
      </c>
      <c r="P489" s="204" t="str">
        <f>IF(AND(ISNUMBER('Precision '!P491),F$3="Y"),'Precision '!P491,"")</f>
        <v/>
      </c>
      <c r="Q489" s="204" t="str">
        <f>IF(AND(ISNUMBER('Precision '!Q491),G$3="Y"),'Precision '!Q491,"")</f>
        <v/>
      </c>
      <c r="R489" s="204" t="str">
        <f>IF(AND(ISNUMBER('Precision '!R491),H$3="Y"),'Precision '!R491,"")</f>
        <v/>
      </c>
      <c r="S489" s="204" t="str">
        <f>IF(AND(ISNUMBER('Precision '!S491),I$3="Y"),'Precision '!S491,"")</f>
        <v/>
      </c>
      <c r="T489" s="204" t="str">
        <f>IF(AND(ISNUMBER('Precision '!T491),J$3="Y"),'Precision '!T491,"")</f>
        <v/>
      </c>
      <c r="U489" s="204" t="str">
        <f>IF(AND(ISNUMBER('Precision '!U491),K$3="Y"),'Precision '!U491,"")</f>
        <v/>
      </c>
      <c r="V489" s="204" t="str">
        <f>IF(AND(ISNUMBER('Precision '!V491),L$3="Y"),'Precision '!V491,"")</f>
        <v/>
      </c>
      <c r="W489" s="204" t="str">
        <f>IF(AND(ISNUMBER('Precision '!W491),M$3="Y"),'Precision '!W491,"")</f>
        <v/>
      </c>
      <c r="X489" s="204" t="str">
        <f>IF(AND(ISNUMBER('Precision '!X491),N$3="Y"),'Precision '!X491,"")</f>
        <v/>
      </c>
      <c r="Y489" s="204" t="str">
        <f>IF(AND(ISNUMBER('Precision '!Y491),O$3="Y"),'Precision '!Y491,"")</f>
        <v/>
      </c>
      <c r="Z489" s="204" t="str">
        <f>IF(AND(ISNUMBER('Precision '!Z491),P$3="Y"),'Precision '!Z491,"")</f>
        <v/>
      </c>
      <c r="AA489" s="204"/>
      <c r="AB489" s="204"/>
      <c r="AC489" s="204"/>
      <c r="AD489" s="204"/>
      <c r="AE489" s="300">
        <v>453</v>
      </c>
      <c r="AF489" s="209" t="e">
        <f>IF(OR(ISBLANK('Precision '!C491),E$2="N"),NA(),'Precision '!C491)</f>
        <v>#N/A</v>
      </c>
      <c r="AG489" s="209" t="e">
        <f>IF(OR(ISBLANK('Precision '!D491),F$2="N"),NA(),'Precision '!D491)</f>
        <v>#N/A</v>
      </c>
      <c r="AH489" s="209" t="e">
        <f>IF(OR(ISBLANK('Precision '!E491),G$2="N"),NA(),'Precision '!E491)</f>
        <v>#N/A</v>
      </c>
      <c r="AI489" s="209" t="e">
        <f>IF(OR(ISBLANK('Precision '!F491),H$2="N"),NA(),'Precision '!F491)</f>
        <v>#N/A</v>
      </c>
      <c r="AJ489" s="209" t="e">
        <f>IF(OR(ISBLANK('Precision '!G491),I$2="N"),NA(),'Precision '!G491)</f>
        <v>#N/A</v>
      </c>
      <c r="AK489" s="209" t="e">
        <f>IF(OR(ISBLANK('Precision '!H491),J$2="N"),NA(),'Precision '!H491)</f>
        <v>#N/A</v>
      </c>
      <c r="AL489" s="209" t="e">
        <f>IF(OR(ISBLANK('Precision '!I491),K$2="N"),NA(),'Precision '!I491)</f>
        <v>#N/A</v>
      </c>
      <c r="AM489" s="209" t="e">
        <f>IF(OR(ISBLANK('Precision '!J491),L$2="N"),NA(),'Precision '!J491)</f>
        <v>#N/A</v>
      </c>
      <c r="AN489" s="209" t="e">
        <f>IF(OR(ISBLANK('Precision '!K491),M$2="N"),NA(),'Precision '!K491)</f>
        <v>#N/A</v>
      </c>
      <c r="AO489" s="209" t="e">
        <f>IF(OR(ISBLANK('Precision '!L491),N$2="N"),NA(),'Precision '!L491)</f>
        <v>#N/A</v>
      </c>
      <c r="AP489" s="209" t="e">
        <f>IF(OR(ISBLANK('Precision '!M491),O$2="N"),NA(),'Precision '!M491)</f>
        <v>#N/A</v>
      </c>
      <c r="AQ489" s="209" t="e">
        <f>IF(OR(ISBLANK('Precision '!N491),P$2="N"),NA(),'Precision '!N491)</f>
        <v>#N/A</v>
      </c>
      <c r="AR489" s="209" t="e">
        <f>IF(OR(ISBLANK('Precision '!O491),E$3="N"),NA(),'Precision '!O491)</f>
        <v>#N/A</v>
      </c>
      <c r="AS489" s="209" t="e">
        <f>IF(OR(ISBLANK('Precision '!P491),F$3="N"),NA(),'Precision '!P491)</f>
        <v>#N/A</v>
      </c>
      <c r="AT489" s="209" t="e">
        <f>IF(OR(ISBLANK('Precision '!Q491),G$3="N"),NA(),'Precision '!Q491)</f>
        <v>#N/A</v>
      </c>
      <c r="AU489" s="209" t="e">
        <f>IF(OR(ISBLANK('Precision '!R491),H$3="N"),NA(),'Precision '!R491)</f>
        <v>#N/A</v>
      </c>
      <c r="AV489" s="209" t="e">
        <f>IF(OR(ISBLANK('Precision '!S491),I$3="N"),NA(),'Precision '!S491)</f>
        <v>#N/A</v>
      </c>
      <c r="AW489" s="209" t="e">
        <f>IF(OR(ISBLANK('Precision '!T491),J$3="N"),NA(),'Precision '!T491)</f>
        <v>#N/A</v>
      </c>
      <c r="AX489" s="209" t="e">
        <f>IF(OR(ISBLANK('Precision '!U491),K$3="N"),NA(),'Precision '!U491)</f>
        <v>#N/A</v>
      </c>
      <c r="AY489" s="209" t="e">
        <f>IF(OR(ISBLANK('Precision '!V491),L$3="N"),NA(),'Precision '!V491)</f>
        <v>#N/A</v>
      </c>
      <c r="AZ489" s="209" t="e">
        <f>IF(OR(ISBLANK('Precision '!W491),M$3="N"),NA(),'Precision '!W491)</f>
        <v>#N/A</v>
      </c>
      <c r="BA489" s="209" t="e">
        <f>IF(OR(ISBLANK('Precision '!X491),N$3="N"),NA(),'Precision '!X491)</f>
        <v>#N/A</v>
      </c>
      <c r="BB489" s="209" t="e">
        <f>IF(OR(ISBLANK('Precision '!Y491),O$3="N"),NA(),'Precision '!Y491)</f>
        <v>#N/A</v>
      </c>
      <c r="BC489" s="209" t="e">
        <f>IF(OR(ISBLANK('Precision '!Z491),P$3="N"),NA(),'Precision '!Z491)</f>
        <v>#N/A</v>
      </c>
      <c r="BD489" s="204"/>
      <c r="BE489" s="204"/>
      <c r="BF489" s="204"/>
      <c r="BG489" s="204"/>
      <c r="BH489" s="204"/>
    </row>
    <row r="490" spans="1:60" x14ac:dyDescent="0.2">
      <c r="A490" s="204"/>
      <c r="B490" s="204"/>
      <c r="C490" s="204" t="str">
        <f>IF(AND(ISNUMBER('Precision '!C492),E$2="Y"),'Precision '!C492,"")</f>
        <v/>
      </c>
      <c r="D490" s="204" t="str">
        <f>IF(AND(ISNUMBER('Precision '!D492),F$2="Y"),'Precision '!D492,"")</f>
        <v/>
      </c>
      <c r="E490" s="204" t="str">
        <f>IF(AND(ISNUMBER('Precision '!E492),G$2="Y"),'Precision '!E492,"")</f>
        <v/>
      </c>
      <c r="F490" s="204" t="str">
        <f>IF(AND(ISNUMBER('Precision '!F492),H$2="Y"),'Precision '!F492,"")</f>
        <v/>
      </c>
      <c r="G490" s="204" t="str">
        <f>IF(AND(ISNUMBER('Precision '!G492),I$2="Y"),'Precision '!G492,"")</f>
        <v/>
      </c>
      <c r="H490" s="204" t="str">
        <f>IF(AND(ISNUMBER('Precision '!H492),J$2="Y"),'Precision '!H492,"")</f>
        <v/>
      </c>
      <c r="I490" s="204" t="str">
        <f>IF(AND(ISNUMBER('Precision '!I492),K$2="Y"),'Precision '!I492,"")</f>
        <v/>
      </c>
      <c r="J490" s="204" t="str">
        <f>IF(AND(ISNUMBER('Precision '!J492),L$2="Y"),'Precision '!J492,"")</f>
        <v/>
      </c>
      <c r="K490" s="204" t="str">
        <f>IF(AND(ISNUMBER('Precision '!K492),M$2="Y"),'Precision '!K492,"")</f>
        <v/>
      </c>
      <c r="L490" s="204" t="str">
        <f>IF(AND(ISNUMBER('Precision '!L492),N$2="Y"),'Precision '!L492,"")</f>
        <v/>
      </c>
      <c r="M490" s="204" t="str">
        <f>IF(AND(ISNUMBER('Precision '!M492),O$2="Y"),'Precision '!M492,"")</f>
        <v/>
      </c>
      <c r="N490" s="204" t="str">
        <f>IF(AND(ISNUMBER('Precision '!N492),P$2="Y"),'Precision '!N492,"")</f>
        <v/>
      </c>
      <c r="O490" s="204" t="str">
        <f>IF(AND(ISNUMBER('Precision '!O492),E$3="Y"),'Precision '!O492,"")</f>
        <v/>
      </c>
      <c r="P490" s="204" t="str">
        <f>IF(AND(ISNUMBER('Precision '!P492),F$3="Y"),'Precision '!P492,"")</f>
        <v/>
      </c>
      <c r="Q490" s="204" t="str">
        <f>IF(AND(ISNUMBER('Precision '!Q492),G$3="Y"),'Precision '!Q492,"")</f>
        <v/>
      </c>
      <c r="R490" s="204" t="str">
        <f>IF(AND(ISNUMBER('Precision '!R492),H$3="Y"),'Precision '!R492,"")</f>
        <v/>
      </c>
      <c r="S490" s="204" t="str">
        <f>IF(AND(ISNUMBER('Precision '!S492),I$3="Y"),'Precision '!S492,"")</f>
        <v/>
      </c>
      <c r="T490" s="204" t="str">
        <f>IF(AND(ISNUMBER('Precision '!T492),J$3="Y"),'Precision '!T492,"")</f>
        <v/>
      </c>
      <c r="U490" s="204" t="str">
        <f>IF(AND(ISNUMBER('Precision '!U492),K$3="Y"),'Precision '!U492,"")</f>
        <v/>
      </c>
      <c r="V490" s="204" t="str">
        <f>IF(AND(ISNUMBER('Precision '!V492),L$3="Y"),'Precision '!V492,"")</f>
        <v/>
      </c>
      <c r="W490" s="204" t="str">
        <f>IF(AND(ISNUMBER('Precision '!W492),M$3="Y"),'Precision '!W492,"")</f>
        <v/>
      </c>
      <c r="X490" s="204" t="str">
        <f>IF(AND(ISNUMBER('Precision '!X492),N$3="Y"),'Precision '!X492,"")</f>
        <v/>
      </c>
      <c r="Y490" s="204" t="str">
        <f>IF(AND(ISNUMBER('Precision '!Y492),O$3="Y"),'Precision '!Y492,"")</f>
        <v/>
      </c>
      <c r="Z490" s="204" t="str">
        <f>IF(AND(ISNUMBER('Precision '!Z492),P$3="Y"),'Precision '!Z492,"")</f>
        <v/>
      </c>
      <c r="AA490" s="204"/>
      <c r="AB490" s="204"/>
      <c r="AC490" s="204"/>
      <c r="AD490" s="204"/>
      <c r="AE490" s="300">
        <v>454</v>
      </c>
      <c r="AF490" s="209" t="e">
        <f>IF(OR(ISBLANK('Precision '!C492),E$2="N"),NA(),'Precision '!C492)</f>
        <v>#N/A</v>
      </c>
      <c r="AG490" s="209" t="e">
        <f>IF(OR(ISBLANK('Precision '!D492),F$2="N"),NA(),'Precision '!D492)</f>
        <v>#N/A</v>
      </c>
      <c r="AH490" s="209" t="e">
        <f>IF(OR(ISBLANK('Precision '!E492),G$2="N"),NA(),'Precision '!E492)</f>
        <v>#N/A</v>
      </c>
      <c r="AI490" s="209" t="e">
        <f>IF(OR(ISBLANK('Precision '!F492),H$2="N"),NA(),'Precision '!F492)</f>
        <v>#N/A</v>
      </c>
      <c r="AJ490" s="209" t="e">
        <f>IF(OR(ISBLANK('Precision '!G492),I$2="N"),NA(),'Precision '!G492)</f>
        <v>#N/A</v>
      </c>
      <c r="AK490" s="209" t="e">
        <f>IF(OR(ISBLANK('Precision '!H492),J$2="N"),NA(),'Precision '!H492)</f>
        <v>#N/A</v>
      </c>
      <c r="AL490" s="209" t="e">
        <f>IF(OR(ISBLANK('Precision '!I492),K$2="N"),NA(),'Precision '!I492)</f>
        <v>#N/A</v>
      </c>
      <c r="AM490" s="209" t="e">
        <f>IF(OR(ISBLANK('Precision '!J492),L$2="N"),NA(),'Precision '!J492)</f>
        <v>#N/A</v>
      </c>
      <c r="AN490" s="209" t="e">
        <f>IF(OR(ISBLANK('Precision '!K492),M$2="N"),NA(),'Precision '!K492)</f>
        <v>#N/A</v>
      </c>
      <c r="AO490" s="209" t="e">
        <f>IF(OR(ISBLANK('Precision '!L492),N$2="N"),NA(),'Precision '!L492)</f>
        <v>#N/A</v>
      </c>
      <c r="AP490" s="209" t="e">
        <f>IF(OR(ISBLANK('Precision '!M492),O$2="N"),NA(),'Precision '!M492)</f>
        <v>#N/A</v>
      </c>
      <c r="AQ490" s="209" t="e">
        <f>IF(OR(ISBLANK('Precision '!N492),P$2="N"),NA(),'Precision '!N492)</f>
        <v>#N/A</v>
      </c>
      <c r="AR490" s="209" t="e">
        <f>IF(OR(ISBLANK('Precision '!O492),E$3="N"),NA(),'Precision '!O492)</f>
        <v>#N/A</v>
      </c>
      <c r="AS490" s="209" t="e">
        <f>IF(OR(ISBLANK('Precision '!P492),F$3="N"),NA(),'Precision '!P492)</f>
        <v>#N/A</v>
      </c>
      <c r="AT490" s="209" t="e">
        <f>IF(OR(ISBLANK('Precision '!Q492),G$3="N"),NA(),'Precision '!Q492)</f>
        <v>#N/A</v>
      </c>
      <c r="AU490" s="209" t="e">
        <f>IF(OR(ISBLANK('Precision '!R492),H$3="N"),NA(),'Precision '!R492)</f>
        <v>#N/A</v>
      </c>
      <c r="AV490" s="209" t="e">
        <f>IF(OR(ISBLANK('Precision '!S492),I$3="N"),NA(),'Precision '!S492)</f>
        <v>#N/A</v>
      </c>
      <c r="AW490" s="209" t="e">
        <f>IF(OR(ISBLANK('Precision '!T492),J$3="N"),NA(),'Precision '!T492)</f>
        <v>#N/A</v>
      </c>
      <c r="AX490" s="209" t="e">
        <f>IF(OR(ISBLANK('Precision '!U492),K$3="N"),NA(),'Precision '!U492)</f>
        <v>#N/A</v>
      </c>
      <c r="AY490" s="209" t="e">
        <f>IF(OR(ISBLANK('Precision '!V492),L$3="N"),NA(),'Precision '!V492)</f>
        <v>#N/A</v>
      </c>
      <c r="AZ490" s="209" t="e">
        <f>IF(OR(ISBLANK('Precision '!W492),M$3="N"),NA(),'Precision '!W492)</f>
        <v>#N/A</v>
      </c>
      <c r="BA490" s="209" t="e">
        <f>IF(OR(ISBLANK('Precision '!X492),N$3="N"),NA(),'Precision '!X492)</f>
        <v>#N/A</v>
      </c>
      <c r="BB490" s="209" t="e">
        <f>IF(OR(ISBLANK('Precision '!Y492),O$3="N"),NA(),'Precision '!Y492)</f>
        <v>#N/A</v>
      </c>
      <c r="BC490" s="209" t="e">
        <f>IF(OR(ISBLANK('Precision '!Z492),P$3="N"),NA(),'Precision '!Z492)</f>
        <v>#N/A</v>
      </c>
      <c r="BD490" s="204"/>
      <c r="BE490" s="204"/>
      <c r="BF490" s="204"/>
      <c r="BG490" s="204"/>
      <c r="BH490" s="204"/>
    </row>
    <row r="491" spans="1:60" x14ac:dyDescent="0.2">
      <c r="A491" s="204"/>
      <c r="B491" s="204"/>
      <c r="C491" s="204" t="str">
        <f>IF(AND(ISNUMBER('Precision '!C493),E$2="Y"),'Precision '!C493,"")</f>
        <v/>
      </c>
      <c r="D491" s="204" t="str">
        <f>IF(AND(ISNUMBER('Precision '!D493),F$2="Y"),'Precision '!D493,"")</f>
        <v/>
      </c>
      <c r="E491" s="204" t="str">
        <f>IF(AND(ISNUMBER('Precision '!E493),G$2="Y"),'Precision '!E493,"")</f>
        <v/>
      </c>
      <c r="F491" s="204" t="str">
        <f>IF(AND(ISNUMBER('Precision '!F493),H$2="Y"),'Precision '!F493,"")</f>
        <v/>
      </c>
      <c r="G491" s="204" t="str">
        <f>IF(AND(ISNUMBER('Precision '!G493),I$2="Y"),'Precision '!G493,"")</f>
        <v/>
      </c>
      <c r="H491" s="204" t="str">
        <f>IF(AND(ISNUMBER('Precision '!H493),J$2="Y"),'Precision '!H493,"")</f>
        <v/>
      </c>
      <c r="I491" s="204" t="str">
        <f>IF(AND(ISNUMBER('Precision '!I493),K$2="Y"),'Precision '!I493,"")</f>
        <v/>
      </c>
      <c r="J491" s="204" t="str">
        <f>IF(AND(ISNUMBER('Precision '!J493),L$2="Y"),'Precision '!J493,"")</f>
        <v/>
      </c>
      <c r="K491" s="204" t="str">
        <f>IF(AND(ISNUMBER('Precision '!K493),M$2="Y"),'Precision '!K493,"")</f>
        <v/>
      </c>
      <c r="L491" s="204" t="str">
        <f>IF(AND(ISNUMBER('Precision '!L493),N$2="Y"),'Precision '!L493,"")</f>
        <v/>
      </c>
      <c r="M491" s="204" t="str">
        <f>IF(AND(ISNUMBER('Precision '!M493),O$2="Y"),'Precision '!M493,"")</f>
        <v/>
      </c>
      <c r="N491" s="204" t="str">
        <f>IF(AND(ISNUMBER('Precision '!N493),P$2="Y"),'Precision '!N493,"")</f>
        <v/>
      </c>
      <c r="O491" s="204" t="str">
        <f>IF(AND(ISNUMBER('Precision '!O493),E$3="Y"),'Precision '!O493,"")</f>
        <v/>
      </c>
      <c r="P491" s="204" t="str">
        <f>IF(AND(ISNUMBER('Precision '!P493),F$3="Y"),'Precision '!P493,"")</f>
        <v/>
      </c>
      <c r="Q491" s="204" t="str">
        <f>IF(AND(ISNUMBER('Precision '!Q493),G$3="Y"),'Precision '!Q493,"")</f>
        <v/>
      </c>
      <c r="R491" s="204" t="str">
        <f>IF(AND(ISNUMBER('Precision '!R493),H$3="Y"),'Precision '!R493,"")</f>
        <v/>
      </c>
      <c r="S491" s="204" t="str">
        <f>IF(AND(ISNUMBER('Precision '!S493),I$3="Y"),'Precision '!S493,"")</f>
        <v/>
      </c>
      <c r="T491" s="204" t="str">
        <f>IF(AND(ISNUMBER('Precision '!T493),J$3="Y"),'Precision '!T493,"")</f>
        <v/>
      </c>
      <c r="U491" s="204" t="str">
        <f>IF(AND(ISNUMBER('Precision '!U493),K$3="Y"),'Precision '!U493,"")</f>
        <v/>
      </c>
      <c r="V491" s="204" t="str">
        <f>IF(AND(ISNUMBER('Precision '!V493),L$3="Y"),'Precision '!V493,"")</f>
        <v/>
      </c>
      <c r="W491" s="204" t="str">
        <f>IF(AND(ISNUMBER('Precision '!W493),M$3="Y"),'Precision '!W493,"")</f>
        <v/>
      </c>
      <c r="X491" s="204" t="str">
        <f>IF(AND(ISNUMBER('Precision '!X493),N$3="Y"),'Precision '!X493,"")</f>
        <v/>
      </c>
      <c r="Y491" s="204" t="str">
        <f>IF(AND(ISNUMBER('Precision '!Y493),O$3="Y"),'Precision '!Y493,"")</f>
        <v/>
      </c>
      <c r="Z491" s="204" t="str">
        <f>IF(AND(ISNUMBER('Precision '!Z493),P$3="Y"),'Precision '!Z493,"")</f>
        <v/>
      </c>
      <c r="AA491" s="204"/>
      <c r="AB491" s="204"/>
      <c r="AC491" s="204"/>
      <c r="AD491" s="204"/>
      <c r="AE491" s="300">
        <v>455</v>
      </c>
      <c r="AF491" s="209" t="e">
        <f>IF(OR(ISBLANK('Precision '!C493),E$2="N"),NA(),'Precision '!C493)</f>
        <v>#N/A</v>
      </c>
      <c r="AG491" s="209" t="e">
        <f>IF(OR(ISBLANK('Precision '!D493),F$2="N"),NA(),'Precision '!D493)</f>
        <v>#N/A</v>
      </c>
      <c r="AH491" s="209" t="e">
        <f>IF(OR(ISBLANK('Precision '!E493),G$2="N"),NA(),'Precision '!E493)</f>
        <v>#N/A</v>
      </c>
      <c r="AI491" s="209" t="e">
        <f>IF(OR(ISBLANK('Precision '!F493),H$2="N"),NA(),'Precision '!F493)</f>
        <v>#N/A</v>
      </c>
      <c r="AJ491" s="209" t="e">
        <f>IF(OR(ISBLANK('Precision '!G493),I$2="N"),NA(),'Precision '!G493)</f>
        <v>#N/A</v>
      </c>
      <c r="AK491" s="209" t="e">
        <f>IF(OR(ISBLANK('Precision '!H493),J$2="N"),NA(),'Precision '!H493)</f>
        <v>#N/A</v>
      </c>
      <c r="AL491" s="209" t="e">
        <f>IF(OR(ISBLANK('Precision '!I493),K$2="N"),NA(),'Precision '!I493)</f>
        <v>#N/A</v>
      </c>
      <c r="AM491" s="209" t="e">
        <f>IF(OR(ISBLANK('Precision '!J493),L$2="N"),NA(),'Precision '!J493)</f>
        <v>#N/A</v>
      </c>
      <c r="AN491" s="209" t="e">
        <f>IF(OR(ISBLANK('Precision '!K493),M$2="N"),NA(),'Precision '!K493)</f>
        <v>#N/A</v>
      </c>
      <c r="AO491" s="209" t="e">
        <f>IF(OR(ISBLANK('Precision '!L493),N$2="N"),NA(),'Precision '!L493)</f>
        <v>#N/A</v>
      </c>
      <c r="AP491" s="209" t="e">
        <f>IF(OR(ISBLANK('Precision '!M493),O$2="N"),NA(),'Precision '!M493)</f>
        <v>#N/A</v>
      </c>
      <c r="AQ491" s="209" t="e">
        <f>IF(OR(ISBLANK('Precision '!N493),P$2="N"),NA(),'Precision '!N493)</f>
        <v>#N/A</v>
      </c>
      <c r="AR491" s="209" t="e">
        <f>IF(OR(ISBLANK('Precision '!O493),E$3="N"),NA(),'Precision '!O493)</f>
        <v>#N/A</v>
      </c>
      <c r="AS491" s="209" t="e">
        <f>IF(OR(ISBLANK('Precision '!P493),F$3="N"),NA(),'Precision '!P493)</f>
        <v>#N/A</v>
      </c>
      <c r="AT491" s="209" t="e">
        <f>IF(OR(ISBLANK('Precision '!Q493),G$3="N"),NA(),'Precision '!Q493)</f>
        <v>#N/A</v>
      </c>
      <c r="AU491" s="209" t="e">
        <f>IF(OR(ISBLANK('Precision '!R493),H$3="N"),NA(),'Precision '!R493)</f>
        <v>#N/A</v>
      </c>
      <c r="AV491" s="209" t="e">
        <f>IF(OR(ISBLANK('Precision '!S493),I$3="N"),NA(),'Precision '!S493)</f>
        <v>#N/A</v>
      </c>
      <c r="AW491" s="209" t="e">
        <f>IF(OR(ISBLANK('Precision '!T493),J$3="N"),NA(),'Precision '!T493)</f>
        <v>#N/A</v>
      </c>
      <c r="AX491" s="209" t="e">
        <f>IF(OR(ISBLANK('Precision '!U493),K$3="N"),NA(),'Precision '!U493)</f>
        <v>#N/A</v>
      </c>
      <c r="AY491" s="209" t="e">
        <f>IF(OR(ISBLANK('Precision '!V493),L$3="N"),NA(),'Precision '!V493)</f>
        <v>#N/A</v>
      </c>
      <c r="AZ491" s="209" t="e">
        <f>IF(OR(ISBLANK('Precision '!W493),M$3="N"),NA(),'Precision '!W493)</f>
        <v>#N/A</v>
      </c>
      <c r="BA491" s="209" t="e">
        <f>IF(OR(ISBLANK('Precision '!X493),N$3="N"),NA(),'Precision '!X493)</f>
        <v>#N/A</v>
      </c>
      <c r="BB491" s="209" t="e">
        <f>IF(OR(ISBLANK('Precision '!Y493),O$3="N"),NA(),'Precision '!Y493)</f>
        <v>#N/A</v>
      </c>
      <c r="BC491" s="209" t="e">
        <f>IF(OR(ISBLANK('Precision '!Z493),P$3="N"),NA(),'Precision '!Z493)</f>
        <v>#N/A</v>
      </c>
      <c r="BD491" s="204"/>
      <c r="BE491" s="204"/>
      <c r="BF491" s="204"/>
      <c r="BG491" s="204"/>
      <c r="BH491" s="204"/>
    </row>
    <row r="492" spans="1:60" x14ac:dyDescent="0.2">
      <c r="A492" s="204"/>
      <c r="B492" s="204"/>
      <c r="C492" s="204" t="str">
        <f>IF(AND(ISNUMBER('Precision '!C494),E$2="Y"),'Precision '!C494,"")</f>
        <v/>
      </c>
      <c r="D492" s="204" t="str">
        <f>IF(AND(ISNUMBER('Precision '!D494),F$2="Y"),'Precision '!D494,"")</f>
        <v/>
      </c>
      <c r="E492" s="204" t="str">
        <f>IF(AND(ISNUMBER('Precision '!E494),G$2="Y"),'Precision '!E494,"")</f>
        <v/>
      </c>
      <c r="F492" s="204" t="str">
        <f>IF(AND(ISNUMBER('Precision '!F494),H$2="Y"),'Precision '!F494,"")</f>
        <v/>
      </c>
      <c r="G492" s="204" t="str">
        <f>IF(AND(ISNUMBER('Precision '!G494),I$2="Y"),'Precision '!G494,"")</f>
        <v/>
      </c>
      <c r="H492" s="204" t="str">
        <f>IF(AND(ISNUMBER('Precision '!H494),J$2="Y"),'Precision '!H494,"")</f>
        <v/>
      </c>
      <c r="I492" s="204" t="str">
        <f>IF(AND(ISNUMBER('Precision '!I494),K$2="Y"),'Precision '!I494,"")</f>
        <v/>
      </c>
      <c r="J492" s="204" t="str">
        <f>IF(AND(ISNUMBER('Precision '!J494),L$2="Y"),'Precision '!J494,"")</f>
        <v/>
      </c>
      <c r="K492" s="204" t="str">
        <f>IF(AND(ISNUMBER('Precision '!K494),M$2="Y"),'Precision '!K494,"")</f>
        <v/>
      </c>
      <c r="L492" s="204" t="str">
        <f>IF(AND(ISNUMBER('Precision '!L494),N$2="Y"),'Precision '!L494,"")</f>
        <v/>
      </c>
      <c r="M492" s="204" t="str">
        <f>IF(AND(ISNUMBER('Precision '!M494),O$2="Y"),'Precision '!M494,"")</f>
        <v/>
      </c>
      <c r="N492" s="204" t="str">
        <f>IF(AND(ISNUMBER('Precision '!N494),P$2="Y"),'Precision '!N494,"")</f>
        <v/>
      </c>
      <c r="O492" s="204" t="str">
        <f>IF(AND(ISNUMBER('Precision '!O494),E$3="Y"),'Precision '!O494,"")</f>
        <v/>
      </c>
      <c r="P492" s="204" t="str">
        <f>IF(AND(ISNUMBER('Precision '!P494),F$3="Y"),'Precision '!P494,"")</f>
        <v/>
      </c>
      <c r="Q492" s="204" t="str">
        <f>IF(AND(ISNUMBER('Precision '!Q494),G$3="Y"),'Precision '!Q494,"")</f>
        <v/>
      </c>
      <c r="R492" s="204" t="str">
        <f>IF(AND(ISNUMBER('Precision '!R494),H$3="Y"),'Precision '!R494,"")</f>
        <v/>
      </c>
      <c r="S492" s="204" t="str">
        <f>IF(AND(ISNUMBER('Precision '!S494),I$3="Y"),'Precision '!S494,"")</f>
        <v/>
      </c>
      <c r="T492" s="204" t="str">
        <f>IF(AND(ISNUMBER('Precision '!T494),J$3="Y"),'Precision '!T494,"")</f>
        <v/>
      </c>
      <c r="U492" s="204" t="str">
        <f>IF(AND(ISNUMBER('Precision '!U494),K$3="Y"),'Precision '!U494,"")</f>
        <v/>
      </c>
      <c r="V492" s="204" t="str">
        <f>IF(AND(ISNUMBER('Precision '!V494),L$3="Y"),'Precision '!V494,"")</f>
        <v/>
      </c>
      <c r="W492" s="204" t="str">
        <f>IF(AND(ISNUMBER('Precision '!W494),M$3="Y"),'Precision '!W494,"")</f>
        <v/>
      </c>
      <c r="X492" s="204" t="str">
        <f>IF(AND(ISNUMBER('Precision '!X494),N$3="Y"),'Precision '!X494,"")</f>
        <v/>
      </c>
      <c r="Y492" s="204" t="str">
        <f>IF(AND(ISNUMBER('Precision '!Y494),O$3="Y"),'Precision '!Y494,"")</f>
        <v/>
      </c>
      <c r="Z492" s="204" t="str">
        <f>IF(AND(ISNUMBER('Precision '!Z494),P$3="Y"),'Precision '!Z494,"")</f>
        <v/>
      </c>
      <c r="AA492" s="204"/>
      <c r="AB492" s="204"/>
      <c r="AC492" s="204"/>
      <c r="AD492" s="204"/>
      <c r="AE492" s="300">
        <v>456</v>
      </c>
      <c r="AF492" s="209" t="e">
        <f>IF(OR(ISBLANK('Precision '!C494),E$2="N"),NA(),'Precision '!C494)</f>
        <v>#N/A</v>
      </c>
      <c r="AG492" s="209" t="e">
        <f>IF(OR(ISBLANK('Precision '!D494),F$2="N"),NA(),'Precision '!D494)</f>
        <v>#N/A</v>
      </c>
      <c r="AH492" s="209" t="e">
        <f>IF(OR(ISBLANK('Precision '!E494),G$2="N"),NA(),'Precision '!E494)</f>
        <v>#N/A</v>
      </c>
      <c r="AI492" s="209" t="e">
        <f>IF(OR(ISBLANK('Precision '!F494),H$2="N"),NA(),'Precision '!F494)</f>
        <v>#N/A</v>
      </c>
      <c r="AJ492" s="209" t="e">
        <f>IF(OR(ISBLANK('Precision '!G494),I$2="N"),NA(),'Precision '!G494)</f>
        <v>#N/A</v>
      </c>
      <c r="AK492" s="209" t="e">
        <f>IF(OR(ISBLANK('Precision '!H494),J$2="N"),NA(),'Precision '!H494)</f>
        <v>#N/A</v>
      </c>
      <c r="AL492" s="209" t="e">
        <f>IF(OR(ISBLANK('Precision '!I494),K$2="N"),NA(),'Precision '!I494)</f>
        <v>#N/A</v>
      </c>
      <c r="AM492" s="209" t="e">
        <f>IF(OR(ISBLANK('Precision '!J494),L$2="N"),NA(),'Precision '!J494)</f>
        <v>#N/A</v>
      </c>
      <c r="AN492" s="209" t="e">
        <f>IF(OR(ISBLANK('Precision '!K494),M$2="N"),NA(),'Precision '!K494)</f>
        <v>#N/A</v>
      </c>
      <c r="AO492" s="209" t="e">
        <f>IF(OR(ISBLANK('Precision '!L494),N$2="N"),NA(),'Precision '!L494)</f>
        <v>#N/A</v>
      </c>
      <c r="AP492" s="209" t="e">
        <f>IF(OR(ISBLANK('Precision '!M494),O$2="N"),NA(),'Precision '!M494)</f>
        <v>#N/A</v>
      </c>
      <c r="AQ492" s="209" t="e">
        <f>IF(OR(ISBLANK('Precision '!N494),P$2="N"),NA(),'Precision '!N494)</f>
        <v>#N/A</v>
      </c>
      <c r="AR492" s="209" t="e">
        <f>IF(OR(ISBLANK('Precision '!O494),E$3="N"),NA(),'Precision '!O494)</f>
        <v>#N/A</v>
      </c>
      <c r="AS492" s="209" t="e">
        <f>IF(OR(ISBLANK('Precision '!P494),F$3="N"),NA(),'Precision '!P494)</f>
        <v>#N/A</v>
      </c>
      <c r="AT492" s="209" t="e">
        <f>IF(OR(ISBLANK('Precision '!Q494),G$3="N"),NA(),'Precision '!Q494)</f>
        <v>#N/A</v>
      </c>
      <c r="AU492" s="209" t="e">
        <f>IF(OR(ISBLANK('Precision '!R494),H$3="N"),NA(),'Precision '!R494)</f>
        <v>#N/A</v>
      </c>
      <c r="AV492" s="209" t="e">
        <f>IF(OR(ISBLANK('Precision '!S494),I$3="N"),NA(),'Precision '!S494)</f>
        <v>#N/A</v>
      </c>
      <c r="AW492" s="209" t="e">
        <f>IF(OR(ISBLANK('Precision '!T494),J$3="N"),NA(),'Precision '!T494)</f>
        <v>#N/A</v>
      </c>
      <c r="AX492" s="209" t="e">
        <f>IF(OR(ISBLANK('Precision '!U494),K$3="N"),NA(),'Precision '!U494)</f>
        <v>#N/A</v>
      </c>
      <c r="AY492" s="209" t="e">
        <f>IF(OR(ISBLANK('Precision '!V494),L$3="N"),NA(),'Precision '!V494)</f>
        <v>#N/A</v>
      </c>
      <c r="AZ492" s="209" t="e">
        <f>IF(OR(ISBLANK('Precision '!W494),M$3="N"),NA(),'Precision '!W494)</f>
        <v>#N/A</v>
      </c>
      <c r="BA492" s="209" t="e">
        <f>IF(OR(ISBLANK('Precision '!X494),N$3="N"),NA(),'Precision '!X494)</f>
        <v>#N/A</v>
      </c>
      <c r="BB492" s="209" t="e">
        <f>IF(OR(ISBLANK('Precision '!Y494),O$3="N"),NA(),'Precision '!Y494)</f>
        <v>#N/A</v>
      </c>
      <c r="BC492" s="209" t="e">
        <f>IF(OR(ISBLANK('Precision '!Z494),P$3="N"),NA(),'Precision '!Z494)</f>
        <v>#N/A</v>
      </c>
      <c r="BD492" s="204"/>
      <c r="BE492" s="204"/>
      <c r="BF492" s="204"/>
      <c r="BG492" s="204"/>
      <c r="BH492" s="204"/>
    </row>
    <row r="493" spans="1:60" x14ac:dyDescent="0.2">
      <c r="A493" s="204"/>
      <c r="B493" s="204"/>
      <c r="C493" s="204" t="str">
        <f>IF(AND(ISNUMBER('Precision '!C495),E$2="Y"),'Precision '!C495,"")</f>
        <v/>
      </c>
      <c r="D493" s="204" t="str">
        <f>IF(AND(ISNUMBER('Precision '!D495),F$2="Y"),'Precision '!D495,"")</f>
        <v/>
      </c>
      <c r="E493" s="204" t="str">
        <f>IF(AND(ISNUMBER('Precision '!E495),G$2="Y"),'Precision '!E495,"")</f>
        <v/>
      </c>
      <c r="F493" s="204" t="str">
        <f>IF(AND(ISNUMBER('Precision '!F495),H$2="Y"),'Precision '!F495,"")</f>
        <v/>
      </c>
      <c r="G493" s="204" t="str">
        <f>IF(AND(ISNUMBER('Precision '!G495),I$2="Y"),'Precision '!G495,"")</f>
        <v/>
      </c>
      <c r="H493" s="204" t="str">
        <f>IF(AND(ISNUMBER('Precision '!H495),J$2="Y"),'Precision '!H495,"")</f>
        <v/>
      </c>
      <c r="I493" s="204" t="str">
        <f>IF(AND(ISNUMBER('Precision '!I495),K$2="Y"),'Precision '!I495,"")</f>
        <v/>
      </c>
      <c r="J493" s="204" t="str">
        <f>IF(AND(ISNUMBER('Precision '!J495),L$2="Y"),'Precision '!J495,"")</f>
        <v/>
      </c>
      <c r="K493" s="204" t="str">
        <f>IF(AND(ISNUMBER('Precision '!K495),M$2="Y"),'Precision '!K495,"")</f>
        <v/>
      </c>
      <c r="L493" s="204" t="str">
        <f>IF(AND(ISNUMBER('Precision '!L495),N$2="Y"),'Precision '!L495,"")</f>
        <v/>
      </c>
      <c r="M493" s="204" t="str">
        <f>IF(AND(ISNUMBER('Precision '!M495),O$2="Y"),'Precision '!M495,"")</f>
        <v/>
      </c>
      <c r="N493" s="204" t="str">
        <f>IF(AND(ISNUMBER('Precision '!N495),P$2="Y"),'Precision '!N495,"")</f>
        <v/>
      </c>
      <c r="O493" s="204" t="str">
        <f>IF(AND(ISNUMBER('Precision '!O495),E$3="Y"),'Precision '!O495,"")</f>
        <v/>
      </c>
      <c r="P493" s="204" t="str">
        <f>IF(AND(ISNUMBER('Precision '!P495),F$3="Y"),'Precision '!P495,"")</f>
        <v/>
      </c>
      <c r="Q493" s="204" t="str">
        <f>IF(AND(ISNUMBER('Precision '!Q495),G$3="Y"),'Precision '!Q495,"")</f>
        <v/>
      </c>
      <c r="R493" s="204" t="str">
        <f>IF(AND(ISNUMBER('Precision '!R495),H$3="Y"),'Precision '!R495,"")</f>
        <v/>
      </c>
      <c r="S493" s="204" t="str">
        <f>IF(AND(ISNUMBER('Precision '!S495),I$3="Y"),'Precision '!S495,"")</f>
        <v/>
      </c>
      <c r="T493" s="204" t="str">
        <f>IF(AND(ISNUMBER('Precision '!T495),J$3="Y"),'Precision '!T495,"")</f>
        <v/>
      </c>
      <c r="U493" s="204" t="str">
        <f>IF(AND(ISNUMBER('Precision '!U495),K$3="Y"),'Precision '!U495,"")</f>
        <v/>
      </c>
      <c r="V493" s="204" t="str">
        <f>IF(AND(ISNUMBER('Precision '!V495),L$3="Y"),'Precision '!V495,"")</f>
        <v/>
      </c>
      <c r="W493" s="204" t="str">
        <f>IF(AND(ISNUMBER('Precision '!W495),M$3="Y"),'Precision '!W495,"")</f>
        <v/>
      </c>
      <c r="X493" s="204" t="str">
        <f>IF(AND(ISNUMBER('Precision '!X495),N$3="Y"),'Precision '!X495,"")</f>
        <v/>
      </c>
      <c r="Y493" s="204" t="str">
        <f>IF(AND(ISNUMBER('Precision '!Y495),O$3="Y"),'Precision '!Y495,"")</f>
        <v/>
      </c>
      <c r="Z493" s="204" t="str">
        <f>IF(AND(ISNUMBER('Precision '!Z495),P$3="Y"),'Precision '!Z495,"")</f>
        <v/>
      </c>
      <c r="AA493" s="204"/>
      <c r="AB493" s="204"/>
      <c r="AC493" s="204"/>
      <c r="AD493" s="204"/>
      <c r="AE493" s="300">
        <v>457</v>
      </c>
      <c r="AF493" s="209" t="e">
        <f>IF(OR(ISBLANK('Precision '!C495),E$2="N"),NA(),'Precision '!C495)</f>
        <v>#N/A</v>
      </c>
      <c r="AG493" s="209" t="e">
        <f>IF(OR(ISBLANK('Precision '!D495),F$2="N"),NA(),'Precision '!D495)</f>
        <v>#N/A</v>
      </c>
      <c r="AH493" s="209" t="e">
        <f>IF(OR(ISBLANK('Precision '!E495),G$2="N"),NA(),'Precision '!E495)</f>
        <v>#N/A</v>
      </c>
      <c r="AI493" s="209" t="e">
        <f>IF(OR(ISBLANK('Precision '!F495),H$2="N"),NA(),'Precision '!F495)</f>
        <v>#N/A</v>
      </c>
      <c r="AJ493" s="209" t="e">
        <f>IF(OR(ISBLANK('Precision '!G495),I$2="N"),NA(),'Precision '!G495)</f>
        <v>#N/A</v>
      </c>
      <c r="AK493" s="209" t="e">
        <f>IF(OR(ISBLANK('Precision '!H495),J$2="N"),NA(),'Precision '!H495)</f>
        <v>#N/A</v>
      </c>
      <c r="AL493" s="209" t="e">
        <f>IF(OR(ISBLANK('Precision '!I495),K$2="N"),NA(),'Precision '!I495)</f>
        <v>#N/A</v>
      </c>
      <c r="AM493" s="209" t="e">
        <f>IF(OR(ISBLANK('Precision '!J495),L$2="N"),NA(),'Precision '!J495)</f>
        <v>#N/A</v>
      </c>
      <c r="AN493" s="209" t="e">
        <f>IF(OR(ISBLANK('Precision '!K495),M$2="N"),NA(),'Precision '!K495)</f>
        <v>#N/A</v>
      </c>
      <c r="AO493" s="209" t="e">
        <f>IF(OR(ISBLANK('Precision '!L495),N$2="N"),NA(),'Precision '!L495)</f>
        <v>#N/A</v>
      </c>
      <c r="AP493" s="209" t="e">
        <f>IF(OR(ISBLANK('Precision '!M495),O$2="N"),NA(),'Precision '!M495)</f>
        <v>#N/A</v>
      </c>
      <c r="AQ493" s="209" t="e">
        <f>IF(OR(ISBLANK('Precision '!N495),P$2="N"),NA(),'Precision '!N495)</f>
        <v>#N/A</v>
      </c>
      <c r="AR493" s="209" t="e">
        <f>IF(OR(ISBLANK('Precision '!O495),E$3="N"),NA(),'Precision '!O495)</f>
        <v>#N/A</v>
      </c>
      <c r="AS493" s="209" t="e">
        <f>IF(OR(ISBLANK('Precision '!P495),F$3="N"),NA(),'Precision '!P495)</f>
        <v>#N/A</v>
      </c>
      <c r="AT493" s="209" t="e">
        <f>IF(OR(ISBLANK('Precision '!Q495),G$3="N"),NA(),'Precision '!Q495)</f>
        <v>#N/A</v>
      </c>
      <c r="AU493" s="209" t="e">
        <f>IF(OR(ISBLANK('Precision '!R495),H$3="N"),NA(),'Precision '!R495)</f>
        <v>#N/A</v>
      </c>
      <c r="AV493" s="209" t="e">
        <f>IF(OR(ISBLANK('Precision '!S495),I$3="N"),NA(),'Precision '!S495)</f>
        <v>#N/A</v>
      </c>
      <c r="AW493" s="209" t="e">
        <f>IF(OR(ISBLANK('Precision '!T495),J$3="N"),NA(),'Precision '!T495)</f>
        <v>#N/A</v>
      </c>
      <c r="AX493" s="209" t="e">
        <f>IF(OR(ISBLANK('Precision '!U495),K$3="N"),NA(),'Precision '!U495)</f>
        <v>#N/A</v>
      </c>
      <c r="AY493" s="209" t="e">
        <f>IF(OR(ISBLANK('Precision '!V495),L$3="N"),NA(),'Precision '!V495)</f>
        <v>#N/A</v>
      </c>
      <c r="AZ493" s="209" t="e">
        <f>IF(OR(ISBLANK('Precision '!W495),M$3="N"),NA(),'Precision '!W495)</f>
        <v>#N/A</v>
      </c>
      <c r="BA493" s="209" t="e">
        <f>IF(OR(ISBLANK('Precision '!X495),N$3="N"),NA(),'Precision '!X495)</f>
        <v>#N/A</v>
      </c>
      <c r="BB493" s="209" t="e">
        <f>IF(OR(ISBLANK('Precision '!Y495),O$3="N"),NA(),'Precision '!Y495)</f>
        <v>#N/A</v>
      </c>
      <c r="BC493" s="209" t="e">
        <f>IF(OR(ISBLANK('Precision '!Z495),P$3="N"),NA(),'Precision '!Z495)</f>
        <v>#N/A</v>
      </c>
      <c r="BD493" s="204"/>
      <c r="BE493" s="204"/>
      <c r="BF493" s="204"/>
      <c r="BG493" s="204"/>
      <c r="BH493" s="204"/>
    </row>
    <row r="494" spans="1:60" x14ac:dyDescent="0.2">
      <c r="A494" s="204"/>
      <c r="B494" s="204"/>
      <c r="C494" s="204" t="str">
        <f>IF(AND(ISNUMBER('Precision '!C496),E$2="Y"),'Precision '!C496,"")</f>
        <v/>
      </c>
      <c r="D494" s="204" t="str">
        <f>IF(AND(ISNUMBER('Precision '!D496),F$2="Y"),'Precision '!D496,"")</f>
        <v/>
      </c>
      <c r="E494" s="204" t="str">
        <f>IF(AND(ISNUMBER('Precision '!E496),G$2="Y"),'Precision '!E496,"")</f>
        <v/>
      </c>
      <c r="F494" s="204" t="str">
        <f>IF(AND(ISNUMBER('Precision '!F496),H$2="Y"),'Precision '!F496,"")</f>
        <v/>
      </c>
      <c r="G494" s="204" t="str">
        <f>IF(AND(ISNUMBER('Precision '!G496),I$2="Y"),'Precision '!G496,"")</f>
        <v/>
      </c>
      <c r="H494" s="204" t="str">
        <f>IF(AND(ISNUMBER('Precision '!H496),J$2="Y"),'Precision '!H496,"")</f>
        <v/>
      </c>
      <c r="I494" s="204" t="str">
        <f>IF(AND(ISNUMBER('Precision '!I496),K$2="Y"),'Precision '!I496,"")</f>
        <v/>
      </c>
      <c r="J494" s="204" t="str">
        <f>IF(AND(ISNUMBER('Precision '!J496),L$2="Y"),'Precision '!J496,"")</f>
        <v/>
      </c>
      <c r="K494" s="204" t="str">
        <f>IF(AND(ISNUMBER('Precision '!K496),M$2="Y"),'Precision '!K496,"")</f>
        <v/>
      </c>
      <c r="L494" s="204" t="str">
        <f>IF(AND(ISNUMBER('Precision '!L496),N$2="Y"),'Precision '!L496,"")</f>
        <v/>
      </c>
      <c r="M494" s="204" t="str">
        <f>IF(AND(ISNUMBER('Precision '!M496),O$2="Y"),'Precision '!M496,"")</f>
        <v/>
      </c>
      <c r="N494" s="204" t="str">
        <f>IF(AND(ISNUMBER('Precision '!N496),P$2="Y"),'Precision '!N496,"")</f>
        <v/>
      </c>
      <c r="O494" s="204" t="str">
        <f>IF(AND(ISNUMBER('Precision '!O496),E$3="Y"),'Precision '!O496,"")</f>
        <v/>
      </c>
      <c r="P494" s="204" t="str">
        <f>IF(AND(ISNUMBER('Precision '!P496),F$3="Y"),'Precision '!P496,"")</f>
        <v/>
      </c>
      <c r="Q494" s="204" t="str">
        <f>IF(AND(ISNUMBER('Precision '!Q496),G$3="Y"),'Precision '!Q496,"")</f>
        <v/>
      </c>
      <c r="R494" s="204" t="str">
        <f>IF(AND(ISNUMBER('Precision '!R496),H$3="Y"),'Precision '!R496,"")</f>
        <v/>
      </c>
      <c r="S494" s="204" t="str">
        <f>IF(AND(ISNUMBER('Precision '!S496),I$3="Y"),'Precision '!S496,"")</f>
        <v/>
      </c>
      <c r="T494" s="204" t="str">
        <f>IF(AND(ISNUMBER('Precision '!T496),J$3="Y"),'Precision '!T496,"")</f>
        <v/>
      </c>
      <c r="U494" s="204" t="str">
        <f>IF(AND(ISNUMBER('Precision '!U496),K$3="Y"),'Precision '!U496,"")</f>
        <v/>
      </c>
      <c r="V494" s="204" t="str">
        <f>IF(AND(ISNUMBER('Precision '!V496),L$3="Y"),'Precision '!V496,"")</f>
        <v/>
      </c>
      <c r="W494" s="204" t="str">
        <f>IF(AND(ISNUMBER('Precision '!W496),M$3="Y"),'Precision '!W496,"")</f>
        <v/>
      </c>
      <c r="X494" s="204" t="str">
        <f>IF(AND(ISNUMBER('Precision '!X496),N$3="Y"),'Precision '!X496,"")</f>
        <v/>
      </c>
      <c r="Y494" s="204" t="str">
        <f>IF(AND(ISNUMBER('Precision '!Y496),O$3="Y"),'Precision '!Y496,"")</f>
        <v/>
      </c>
      <c r="Z494" s="204" t="str">
        <f>IF(AND(ISNUMBER('Precision '!Z496),P$3="Y"),'Precision '!Z496,"")</f>
        <v/>
      </c>
      <c r="AA494" s="204"/>
      <c r="AB494" s="204"/>
      <c r="AC494" s="204"/>
      <c r="AD494" s="204"/>
      <c r="AE494" s="300">
        <v>458</v>
      </c>
      <c r="AF494" s="209" t="e">
        <f>IF(OR(ISBLANK('Precision '!C496),E$2="N"),NA(),'Precision '!C496)</f>
        <v>#N/A</v>
      </c>
      <c r="AG494" s="209" t="e">
        <f>IF(OR(ISBLANK('Precision '!D496),F$2="N"),NA(),'Precision '!D496)</f>
        <v>#N/A</v>
      </c>
      <c r="AH494" s="209" t="e">
        <f>IF(OR(ISBLANK('Precision '!E496),G$2="N"),NA(),'Precision '!E496)</f>
        <v>#N/A</v>
      </c>
      <c r="AI494" s="209" t="e">
        <f>IF(OR(ISBLANK('Precision '!F496),H$2="N"),NA(),'Precision '!F496)</f>
        <v>#N/A</v>
      </c>
      <c r="AJ494" s="209" t="e">
        <f>IF(OR(ISBLANK('Precision '!G496),I$2="N"),NA(),'Precision '!G496)</f>
        <v>#N/A</v>
      </c>
      <c r="AK494" s="209" t="e">
        <f>IF(OR(ISBLANK('Precision '!H496),J$2="N"),NA(),'Precision '!H496)</f>
        <v>#N/A</v>
      </c>
      <c r="AL494" s="209" t="e">
        <f>IF(OR(ISBLANK('Precision '!I496),K$2="N"),NA(),'Precision '!I496)</f>
        <v>#N/A</v>
      </c>
      <c r="AM494" s="209" t="e">
        <f>IF(OR(ISBLANK('Precision '!J496),L$2="N"),NA(),'Precision '!J496)</f>
        <v>#N/A</v>
      </c>
      <c r="AN494" s="209" t="e">
        <f>IF(OR(ISBLANK('Precision '!K496),M$2="N"),NA(),'Precision '!K496)</f>
        <v>#N/A</v>
      </c>
      <c r="AO494" s="209" t="e">
        <f>IF(OR(ISBLANK('Precision '!L496),N$2="N"),NA(),'Precision '!L496)</f>
        <v>#N/A</v>
      </c>
      <c r="AP494" s="209" t="e">
        <f>IF(OR(ISBLANK('Precision '!M496),O$2="N"),NA(),'Precision '!M496)</f>
        <v>#N/A</v>
      </c>
      <c r="AQ494" s="209" t="e">
        <f>IF(OR(ISBLANK('Precision '!N496),P$2="N"),NA(),'Precision '!N496)</f>
        <v>#N/A</v>
      </c>
      <c r="AR494" s="209" t="e">
        <f>IF(OR(ISBLANK('Precision '!O496),E$3="N"),NA(),'Precision '!O496)</f>
        <v>#N/A</v>
      </c>
      <c r="AS494" s="209" t="e">
        <f>IF(OR(ISBLANK('Precision '!P496),F$3="N"),NA(),'Precision '!P496)</f>
        <v>#N/A</v>
      </c>
      <c r="AT494" s="209" t="e">
        <f>IF(OR(ISBLANK('Precision '!Q496),G$3="N"),NA(),'Precision '!Q496)</f>
        <v>#N/A</v>
      </c>
      <c r="AU494" s="209" t="e">
        <f>IF(OR(ISBLANK('Precision '!R496),H$3="N"),NA(),'Precision '!R496)</f>
        <v>#N/A</v>
      </c>
      <c r="AV494" s="209" t="e">
        <f>IF(OR(ISBLANK('Precision '!S496),I$3="N"),NA(),'Precision '!S496)</f>
        <v>#N/A</v>
      </c>
      <c r="AW494" s="209" t="e">
        <f>IF(OR(ISBLANK('Precision '!T496),J$3="N"),NA(),'Precision '!T496)</f>
        <v>#N/A</v>
      </c>
      <c r="AX494" s="209" t="e">
        <f>IF(OR(ISBLANK('Precision '!U496),K$3="N"),NA(),'Precision '!U496)</f>
        <v>#N/A</v>
      </c>
      <c r="AY494" s="209" t="e">
        <f>IF(OR(ISBLANK('Precision '!V496),L$3="N"),NA(),'Precision '!V496)</f>
        <v>#N/A</v>
      </c>
      <c r="AZ494" s="209" t="e">
        <f>IF(OR(ISBLANK('Precision '!W496),M$3="N"),NA(),'Precision '!W496)</f>
        <v>#N/A</v>
      </c>
      <c r="BA494" s="209" t="e">
        <f>IF(OR(ISBLANK('Precision '!X496),N$3="N"),NA(),'Precision '!X496)</f>
        <v>#N/A</v>
      </c>
      <c r="BB494" s="209" t="e">
        <f>IF(OR(ISBLANK('Precision '!Y496),O$3="N"),NA(),'Precision '!Y496)</f>
        <v>#N/A</v>
      </c>
      <c r="BC494" s="209" t="e">
        <f>IF(OR(ISBLANK('Precision '!Z496),P$3="N"),NA(),'Precision '!Z496)</f>
        <v>#N/A</v>
      </c>
      <c r="BD494" s="204"/>
      <c r="BE494" s="204"/>
      <c r="BF494" s="204"/>
      <c r="BG494" s="204"/>
      <c r="BH494" s="204"/>
    </row>
    <row r="495" spans="1:60" x14ac:dyDescent="0.2">
      <c r="A495" s="204"/>
      <c r="B495" s="204"/>
      <c r="C495" s="204" t="str">
        <f>IF(AND(ISNUMBER('Precision '!C497),E$2="Y"),'Precision '!C497,"")</f>
        <v/>
      </c>
      <c r="D495" s="204" t="str">
        <f>IF(AND(ISNUMBER('Precision '!D497),F$2="Y"),'Precision '!D497,"")</f>
        <v/>
      </c>
      <c r="E495" s="204" t="str">
        <f>IF(AND(ISNUMBER('Precision '!E497),G$2="Y"),'Precision '!E497,"")</f>
        <v/>
      </c>
      <c r="F495" s="204" t="str">
        <f>IF(AND(ISNUMBER('Precision '!F497),H$2="Y"),'Precision '!F497,"")</f>
        <v/>
      </c>
      <c r="G495" s="204" t="str">
        <f>IF(AND(ISNUMBER('Precision '!G497),I$2="Y"),'Precision '!G497,"")</f>
        <v/>
      </c>
      <c r="H495" s="204" t="str">
        <f>IF(AND(ISNUMBER('Precision '!H497),J$2="Y"),'Precision '!H497,"")</f>
        <v/>
      </c>
      <c r="I495" s="204" t="str">
        <f>IF(AND(ISNUMBER('Precision '!I497),K$2="Y"),'Precision '!I497,"")</f>
        <v/>
      </c>
      <c r="J495" s="204" t="str">
        <f>IF(AND(ISNUMBER('Precision '!J497),L$2="Y"),'Precision '!J497,"")</f>
        <v/>
      </c>
      <c r="K495" s="204" t="str">
        <f>IF(AND(ISNUMBER('Precision '!K497),M$2="Y"),'Precision '!K497,"")</f>
        <v/>
      </c>
      <c r="L495" s="204" t="str">
        <f>IF(AND(ISNUMBER('Precision '!L497),N$2="Y"),'Precision '!L497,"")</f>
        <v/>
      </c>
      <c r="M495" s="204" t="str">
        <f>IF(AND(ISNUMBER('Precision '!M497),O$2="Y"),'Precision '!M497,"")</f>
        <v/>
      </c>
      <c r="N495" s="204" t="str">
        <f>IF(AND(ISNUMBER('Precision '!N497),P$2="Y"),'Precision '!N497,"")</f>
        <v/>
      </c>
      <c r="O495" s="204" t="str">
        <f>IF(AND(ISNUMBER('Precision '!O497),E$3="Y"),'Precision '!O497,"")</f>
        <v/>
      </c>
      <c r="P495" s="204" t="str">
        <f>IF(AND(ISNUMBER('Precision '!P497),F$3="Y"),'Precision '!P497,"")</f>
        <v/>
      </c>
      <c r="Q495" s="204" t="str">
        <f>IF(AND(ISNUMBER('Precision '!Q497),G$3="Y"),'Precision '!Q497,"")</f>
        <v/>
      </c>
      <c r="R495" s="204" t="str">
        <f>IF(AND(ISNUMBER('Precision '!R497),H$3="Y"),'Precision '!R497,"")</f>
        <v/>
      </c>
      <c r="S495" s="204" t="str">
        <f>IF(AND(ISNUMBER('Precision '!S497),I$3="Y"),'Precision '!S497,"")</f>
        <v/>
      </c>
      <c r="T495" s="204" t="str">
        <f>IF(AND(ISNUMBER('Precision '!T497),J$3="Y"),'Precision '!T497,"")</f>
        <v/>
      </c>
      <c r="U495" s="204" t="str">
        <f>IF(AND(ISNUMBER('Precision '!U497),K$3="Y"),'Precision '!U497,"")</f>
        <v/>
      </c>
      <c r="V495" s="204" t="str">
        <f>IF(AND(ISNUMBER('Precision '!V497),L$3="Y"),'Precision '!V497,"")</f>
        <v/>
      </c>
      <c r="W495" s="204" t="str">
        <f>IF(AND(ISNUMBER('Precision '!W497),M$3="Y"),'Precision '!W497,"")</f>
        <v/>
      </c>
      <c r="X495" s="204" t="str">
        <f>IF(AND(ISNUMBER('Precision '!X497),N$3="Y"),'Precision '!X497,"")</f>
        <v/>
      </c>
      <c r="Y495" s="204" t="str">
        <f>IF(AND(ISNUMBER('Precision '!Y497),O$3="Y"),'Precision '!Y497,"")</f>
        <v/>
      </c>
      <c r="Z495" s="204" t="str">
        <f>IF(AND(ISNUMBER('Precision '!Z497),P$3="Y"),'Precision '!Z497,"")</f>
        <v/>
      </c>
      <c r="AA495" s="204"/>
      <c r="AB495" s="204"/>
      <c r="AC495" s="204"/>
      <c r="AD495" s="204"/>
      <c r="AE495" s="300">
        <v>459</v>
      </c>
      <c r="AF495" s="209" t="e">
        <f>IF(OR(ISBLANK('Precision '!C497),E$2="N"),NA(),'Precision '!C497)</f>
        <v>#N/A</v>
      </c>
      <c r="AG495" s="209" t="e">
        <f>IF(OR(ISBLANK('Precision '!D497),F$2="N"),NA(),'Precision '!D497)</f>
        <v>#N/A</v>
      </c>
      <c r="AH495" s="209" t="e">
        <f>IF(OR(ISBLANK('Precision '!E497),G$2="N"),NA(),'Precision '!E497)</f>
        <v>#N/A</v>
      </c>
      <c r="AI495" s="209" t="e">
        <f>IF(OR(ISBLANK('Precision '!F497),H$2="N"),NA(),'Precision '!F497)</f>
        <v>#N/A</v>
      </c>
      <c r="AJ495" s="209" t="e">
        <f>IF(OR(ISBLANK('Precision '!G497),I$2="N"),NA(),'Precision '!G497)</f>
        <v>#N/A</v>
      </c>
      <c r="AK495" s="209" t="e">
        <f>IF(OR(ISBLANK('Precision '!H497),J$2="N"),NA(),'Precision '!H497)</f>
        <v>#N/A</v>
      </c>
      <c r="AL495" s="209" t="e">
        <f>IF(OR(ISBLANK('Precision '!I497),K$2="N"),NA(),'Precision '!I497)</f>
        <v>#N/A</v>
      </c>
      <c r="AM495" s="209" t="e">
        <f>IF(OR(ISBLANK('Precision '!J497),L$2="N"),NA(),'Precision '!J497)</f>
        <v>#N/A</v>
      </c>
      <c r="AN495" s="209" t="e">
        <f>IF(OR(ISBLANK('Precision '!K497),M$2="N"),NA(),'Precision '!K497)</f>
        <v>#N/A</v>
      </c>
      <c r="AO495" s="209" t="e">
        <f>IF(OR(ISBLANK('Precision '!L497),N$2="N"),NA(),'Precision '!L497)</f>
        <v>#N/A</v>
      </c>
      <c r="AP495" s="209" t="e">
        <f>IF(OR(ISBLANK('Precision '!M497),O$2="N"),NA(),'Precision '!M497)</f>
        <v>#N/A</v>
      </c>
      <c r="AQ495" s="209" t="e">
        <f>IF(OR(ISBLANK('Precision '!N497),P$2="N"),NA(),'Precision '!N497)</f>
        <v>#N/A</v>
      </c>
      <c r="AR495" s="209" t="e">
        <f>IF(OR(ISBLANK('Precision '!O497),E$3="N"),NA(),'Precision '!O497)</f>
        <v>#N/A</v>
      </c>
      <c r="AS495" s="209" t="e">
        <f>IF(OR(ISBLANK('Precision '!P497),F$3="N"),NA(),'Precision '!P497)</f>
        <v>#N/A</v>
      </c>
      <c r="AT495" s="209" t="e">
        <f>IF(OR(ISBLANK('Precision '!Q497),G$3="N"),NA(),'Precision '!Q497)</f>
        <v>#N/A</v>
      </c>
      <c r="AU495" s="209" t="e">
        <f>IF(OR(ISBLANK('Precision '!R497),H$3="N"),NA(),'Precision '!R497)</f>
        <v>#N/A</v>
      </c>
      <c r="AV495" s="209" t="e">
        <f>IF(OR(ISBLANK('Precision '!S497),I$3="N"),NA(),'Precision '!S497)</f>
        <v>#N/A</v>
      </c>
      <c r="AW495" s="209" t="e">
        <f>IF(OR(ISBLANK('Precision '!T497),J$3="N"),NA(),'Precision '!T497)</f>
        <v>#N/A</v>
      </c>
      <c r="AX495" s="209" t="e">
        <f>IF(OR(ISBLANK('Precision '!U497),K$3="N"),NA(),'Precision '!U497)</f>
        <v>#N/A</v>
      </c>
      <c r="AY495" s="209" t="e">
        <f>IF(OR(ISBLANK('Precision '!V497),L$3="N"),NA(),'Precision '!V497)</f>
        <v>#N/A</v>
      </c>
      <c r="AZ495" s="209" t="e">
        <f>IF(OR(ISBLANK('Precision '!W497),M$3="N"),NA(),'Precision '!W497)</f>
        <v>#N/A</v>
      </c>
      <c r="BA495" s="209" t="e">
        <f>IF(OR(ISBLANK('Precision '!X497),N$3="N"),NA(),'Precision '!X497)</f>
        <v>#N/A</v>
      </c>
      <c r="BB495" s="209" t="e">
        <f>IF(OR(ISBLANK('Precision '!Y497),O$3="N"),NA(),'Precision '!Y497)</f>
        <v>#N/A</v>
      </c>
      <c r="BC495" s="209" t="e">
        <f>IF(OR(ISBLANK('Precision '!Z497),P$3="N"),NA(),'Precision '!Z497)</f>
        <v>#N/A</v>
      </c>
      <c r="BD495" s="204"/>
      <c r="BE495" s="204"/>
      <c r="BF495" s="204"/>
      <c r="BG495" s="204"/>
      <c r="BH495" s="204"/>
    </row>
    <row r="496" spans="1:60" x14ac:dyDescent="0.2">
      <c r="A496" s="204"/>
      <c r="B496" s="204"/>
      <c r="C496" s="204" t="str">
        <f>IF(AND(ISNUMBER('Precision '!C498),E$2="Y"),'Precision '!C498,"")</f>
        <v/>
      </c>
      <c r="D496" s="204" t="str">
        <f>IF(AND(ISNUMBER('Precision '!D498),F$2="Y"),'Precision '!D498,"")</f>
        <v/>
      </c>
      <c r="E496" s="204" t="str">
        <f>IF(AND(ISNUMBER('Precision '!E498),G$2="Y"),'Precision '!E498,"")</f>
        <v/>
      </c>
      <c r="F496" s="204" t="str">
        <f>IF(AND(ISNUMBER('Precision '!F498),H$2="Y"),'Precision '!F498,"")</f>
        <v/>
      </c>
      <c r="G496" s="204" t="str">
        <f>IF(AND(ISNUMBER('Precision '!G498),I$2="Y"),'Precision '!G498,"")</f>
        <v/>
      </c>
      <c r="H496" s="204" t="str">
        <f>IF(AND(ISNUMBER('Precision '!H498),J$2="Y"),'Precision '!H498,"")</f>
        <v/>
      </c>
      <c r="I496" s="204" t="str">
        <f>IF(AND(ISNUMBER('Precision '!I498),K$2="Y"),'Precision '!I498,"")</f>
        <v/>
      </c>
      <c r="J496" s="204" t="str">
        <f>IF(AND(ISNUMBER('Precision '!J498),L$2="Y"),'Precision '!J498,"")</f>
        <v/>
      </c>
      <c r="K496" s="204" t="str">
        <f>IF(AND(ISNUMBER('Precision '!K498),M$2="Y"),'Precision '!K498,"")</f>
        <v/>
      </c>
      <c r="L496" s="204" t="str">
        <f>IF(AND(ISNUMBER('Precision '!L498),N$2="Y"),'Precision '!L498,"")</f>
        <v/>
      </c>
      <c r="M496" s="204" t="str">
        <f>IF(AND(ISNUMBER('Precision '!M498),O$2="Y"),'Precision '!M498,"")</f>
        <v/>
      </c>
      <c r="N496" s="204" t="str">
        <f>IF(AND(ISNUMBER('Precision '!N498),P$2="Y"),'Precision '!N498,"")</f>
        <v/>
      </c>
      <c r="O496" s="204" t="str">
        <f>IF(AND(ISNUMBER('Precision '!O498),E$3="Y"),'Precision '!O498,"")</f>
        <v/>
      </c>
      <c r="P496" s="204" t="str">
        <f>IF(AND(ISNUMBER('Precision '!P498),F$3="Y"),'Precision '!P498,"")</f>
        <v/>
      </c>
      <c r="Q496" s="204" t="str">
        <f>IF(AND(ISNUMBER('Precision '!Q498),G$3="Y"),'Precision '!Q498,"")</f>
        <v/>
      </c>
      <c r="R496" s="204" t="str">
        <f>IF(AND(ISNUMBER('Precision '!R498),H$3="Y"),'Precision '!R498,"")</f>
        <v/>
      </c>
      <c r="S496" s="204" t="str">
        <f>IF(AND(ISNUMBER('Precision '!S498),I$3="Y"),'Precision '!S498,"")</f>
        <v/>
      </c>
      <c r="T496" s="204" t="str">
        <f>IF(AND(ISNUMBER('Precision '!T498),J$3="Y"),'Precision '!T498,"")</f>
        <v/>
      </c>
      <c r="U496" s="204" t="str">
        <f>IF(AND(ISNUMBER('Precision '!U498),K$3="Y"),'Precision '!U498,"")</f>
        <v/>
      </c>
      <c r="V496" s="204" t="str">
        <f>IF(AND(ISNUMBER('Precision '!V498),L$3="Y"),'Precision '!V498,"")</f>
        <v/>
      </c>
      <c r="W496" s="204" t="str">
        <f>IF(AND(ISNUMBER('Precision '!W498),M$3="Y"),'Precision '!W498,"")</f>
        <v/>
      </c>
      <c r="X496" s="204" t="str">
        <f>IF(AND(ISNUMBER('Precision '!X498),N$3="Y"),'Precision '!X498,"")</f>
        <v/>
      </c>
      <c r="Y496" s="204" t="str">
        <f>IF(AND(ISNUMBER('Precision '!Y498),O$3="Y"),'Precision '!Y498,"")</f>
        <v/>
      </c>
      <c r="Z496" s="204" t="str">
        <f>IF(AND(ISNUMBER('Precision '!Z498),P$3="Y"),'Precision '!Z498,"")</f>
        <v/>
      </c>
      <c r="AA496" s="204"/>
      <c r="AB496" s="204"/>
      <c r="AC496" s="204"/>
      <c r="AD496" s="204"/>
      <c r="AE496" s="300">
        <v>460</v>
      </c>
      <c r="AF496" s="209" t="e">
        <f>IF(OR(ISBLANK('Precision '!C498),E$2="N"),NA(),'Precision '!C498)</f>
        <v>#N/A</v>
      </c>
      <c r="AG496" s="209" t="e">
        <f>IF(OR(ISBLANK('Precision '!D498),F$2="N"),NA(),'Precision '!D498)</f>
        <v>#N/A</v>
      </c>
      <c r="AH496" s="209" t="e">
        <f>IF(OR(ISBLANK('Precision '!E498),G$2="N"),NA(),'Precision '!E498)</f>
        <v>#N/A</v>
      </c>
      <c r="AI496" s="209" t="e">
        <f>IF(OR(ISBLANK('Precision '!F498),H$2="N"),NA(),'Precision '!F498)</f>
        <v>#N/A</v>
      </c>
      <c r="AJ496" s="209" t="e">
        <f>IF(OR(ISBLANK('Precision '!G498),I$2="N"),NA(),'Precision '!G498)</f>
        <v>#N/A</v>
      </c>
      <c r="AK496" s="209" t="e">
        <f>IF(OR(ISBLANK('Precision '!H498),J$2="N"),NA(),'Precision '!H498)</f>
        <v>#N/A</v>
      </c>
      <c r="AL496" s="209" t="e">
        <f>IF(OR(ISBLANK('Precision '!I498),K$2="N"),NA(),'Precision '!I498)</f>
        <v>#N/A</v>
      </c>
      <c r="AM496" s="209" t="e">
        <f>IF(OR(ISBLANK('Precision '!J498),L$2="N"),NA(),'Precision '!J498)</f>
        <v>#N/A</v>
      </c>
      <c r="AN496" s="209" t="e">
        <f>IF(OR(ISBLANK('Precision '!K498),M$2="N"),NA(),'Precision '!K498)</f>
        <v>#N/A</v>
      </c>
      <c r="AO496" s="209" t="e">
        <f>IF(OR(ISBLANK('Precision '!L498),N$2="N"),NA(),'Precision '!L498)</f>
        <v>#N/A</v>
      </c>
      <c r="AP496" s="209" t="e">
        <f>IF(OR(ISBLANK('Precision '!M498),O$2="N"),NA(),'Precision '!M498)</f>
        <v>#N/A</v>
      </c>
      <c r="AQ496" s="209" t="e">
        <f>IF(OR(ISBLANK('Precision '!N498),P$2="N"),NA(),'Precision '!N498)</f>
        <v>#N/A</v>
      </c>
      <c r="AR496" s="209" t="e">
        <f>IF(OR(ISBLANK('Precision '!O498),E$3="N"),NA(),'Precision '!O498)</f>
        <v>#N/A</v>
      </c>
      <c r="AS496" s="209" t="e">
        <f>IF(OR(ISBLANK('Precision '!P498),F$3="N"),NA(),'Precision '!P498)</f>
        <v>#N/A</v>
      </c>
      <c r="AT496" s="209" t="e">
        <f>IF(OR(ISBLANK('Precision '!Q498),G$3="N"),NA(),'Precision '!Q498)</f>
        <v>#N/A</v>
      </c>
      <c r="AU496" s="209" t="e">
        <f>IF(OR(ISBLANK('Precision '!R498),H$3="N"),NA(),'Precision '!R498)</f>
        <v>#N/A</v>
      </c>
      <c r="AV496" s="209" t="e">
        <f>IF(OR(ISBLANK('Precision '!S498),I$3="N"),NA(),'Precision '!S498)</f>
        <v>#N/A</v>
      </c>
      <c r="AW496" s="209" t="e">
        <f>IF(OR(ISBLANK('Precision '!T498),J$3="N"),NA(),'Precision '!T498)</f>
        <v>#N/A</v>
      </c>
      <c r="AX496" s="209" t="e">
        <f>IF(OR(ISBLANK('Precision '!U498),K$3="N"),NA(),'Precision '!U498)</f>
        <v>#N/A</v>
      </c>
      <c r="AY496" s="209" t="e">
        <f>IF(OR(ISBLANK('Precision '!V498),L$3="N"),NA(),'Precision '!V498)</f>
        <v>#N/A</v>
      </c>
      <c r="AZ496" s="209" t="e">
        <f>IF(OR(ISBLANK('Precision '!W498),M$3="N"),NA(),'Precision '!W498)</f>
        <v>#N/A</v>
      </c>
      <c r="BA496" s="209" t="e">
        <f>IF(OR(ISBLANK('Precision '!X498),N$3="N"),NA(),'Precision '!X498)</f>
        <v>#N/A</v>
      </c>
      <c r="BB496" s="209" t="e">
        <f>IF(OR(ISBLANK('Precision '!Y498),O$3="N"),NA(),'Precision '!Y498)</f>
        <v>#N/A</v>
      </c>
      <c r="BC496" s="209" t="e">
        <f>IF(OR(ISBLANK('Precision '!Z498),P$3="N"),NA(),'Precision '!Z498)</f>
        <v>#N/A</v>
      </c>
      <c r="BD496" s="204"/>
      <c r="BE496" s="204"/>
      <c r="BF496" s="204"/>
      <c r="BG496" s="204"/>
      <c r="BH496" s="204"/>
    </row>
    <row r="497" spans="1:60" x14ac:dyDescent="0.2">
      <c r="A497" s="204"/>
      <c r="B497" s="204"/>
      <c r="C497" s="204" t="str">
        <f>IF(AND(ISNUMBER('Precision '!C499),E$2="Y"),'Precision '!C499,"")</f>
        <v/>
      </c>
      <c r="D497" s="204" t="str">
        <f>IF(AND(ISNUMBER('Precision '!D499),F$2="Y"),'Precision '!D499,"")</f>
        <v/>
      </c>
      <c r="E497" s="204" t="str">
        <f>IF(AND(ISNUMBER('Precision '!E499),G$2="Y"),'Precision '!E499,"")</f>
        <v/>
      </c>
      <c r="F497" s="204" t="str">
        <f>IF(AND(ISNUMBER('Precision '!F499),H$2="Y"),'Precision '!F499,"")</f>
        <v/>
      </c>
      <c r="G497" s="204" t="str">
        <f>IF(AND(ISNUMBER('Precision '!G499),I$2="Y"),'Precision '!G499,"")</f>
        <v/>
      </c>
      <c r="H497" s="204" t="str">
        <f>IF(AND(ISNUMBER('Precision '!H499),J$2="Y"),'Precision '!H499,"")</f>
        <v/>
      </c>
      <c r="I497" s="204" t="str">
        <f>IF(AND(ISNUMBER('Precision '!I499),K$2="Y"),'Precision '!I499,"")</f>
        <v/>
      </c>
      <c r="J497" s="204" t="str">
        <f>IF(AND(ISNUMBER('Precision '!J499),L$2="Y"),'Precision '!J499,"")</f>
        <v/>
      </c>
      <c r="K497" s="204" t="str">
        <f>IF(AND(ISNUMBER('Precision '!K499),M$2="Y"),'Precision '!K499,"")</f>
        <v/>
      </c>
      <c r="L497" s="204" t="str">
        <f>IF(AND(ISNUMBER('Precision '!L499),N$2="Y"),'Precision '!L499,"")</f>
        <v/>
      </c>
      <c r="M497" s="204" t="str">
        <f>IF(AND(ISNUMBER('Precision '!M499),O$2="Y"),'Precision '!M499,"")</f>
        <v/>
      </c>
      <c r="N497" s="204" t="str">
        <f>IF(AND(ISNUMBER('Precision '!N499),P$2="Y"),'Precision '!N499,"")</f>
        <v/>
      </c>
      <c r="O497" s="204" t="str">
        <f>IF(AND(ISNUMBER('Precision '!O499),E$3="Y"),'Precision '!O499,"")</f>
        <v/>
      </c>
      <c r="P497" s="204" t="str">
        <f>IF(AND(ISNUMBER('Precision '!P499),F$3="Y"),'Precision '!P499,"")</f>
        <v/>
      </c>
      <c r="Q497" s="204" t="str">
        <f>IF(AND(ISNUMBER('Precision '!Q499),G$3="Y"),'Precision '!Q499,"")</f>
        <v/>
      </c>
      <c r="R497" s="204" t="str">
        <f>IF(AND(ISNUMBER('Precision '!R499),H$3="Y"),'Precision '!R499,"")</f>
        <v/>
      </c>
      <c r="S497" s="204" t="str">
        <f>IF(AND(ISNUMBER('Precision '!S499),I$3="Y"),'Precision '!S499,"")</f>
        <v/>
      </c>
      <c r="T497" s="204" t="str">
        <f>IF(AND(ISNUMBER('Precision '!T499),J$3="Y"),'Precision '!T499,"")</f>
        <v/>
      </c>
      <c r="U497" s="204" t="str">
        <f>IF(AND(ISNUMBER('Precision '!U499),K$3="Y"),'Precision '!U499,"")</f>
        <v/>
      </c>
      <c r="V497" s="204" t="str">
        <f>IF(AND(ISNUMBER('Precision '!V499),L$3="Y"),'Precision '!V499,"")</f>
        <v/>
      </c>
      <c r="W497" s="204" t="str">
        <f>IF(AND(ISNUMBER('Precision '!W499),M$3="Y"),'Precision '!W499,"")</f>
        <v/>
      </c>
      <c r="X497" s="204" t="str">
        <f>IF(AND(ISNUMBER('Precision '!X499),N$3="Y"),'Precision '!X499,"")</f>
        <v/>
      </c>
      <c r="Y497" s="204" t="str">
        <f>IF(AND(ISNUMBER('Precision '!Y499),O$3="Y"),'Precision '!Y499,"")</f>
        <v/>
      </c>
      <c r="Z497" s="204" t="str">
        <f>IF(AND(ISNUMBER('Precision '!Z499),P$3="Y"),'Precision '!Z499,"")</f>
        <v/>
      </c>
      <c r="AA497" s="204"/>
      <c r="AB497" s="204"/>
      <c r="AC497" s="204"/>
      <c r="AD497" s="204"/>
      <c r="AE497" s="300">
        <v>461</v>
      </c>
      <c r="AF497" s="209" t="e">
        <f>IF(OR(ISBLANK('Precision '!C499),E$2="N"),NA(),'Precision '!C499)</f>
        <v>#N/A</v>
      </c>
      <c r="AG497" s="209" t="e">
        <f>IF(OR(ISBLANK('Precision '!D499),F$2="N"),NA(),'Precision '!D499)</f>
        <v>#N/A</v>
      </c>
      <c r="AH497" s="209" t="e">
        <f>IF(OR(ISBLANK('Precision '!E499),G$2="N"),NA(),'Precision '!E499)</f>
        <v>#N/A</v>
      </c>
      <c r="AI497" s="209" t="e">
        <f>IF(OR(ISBLANK('Precision '!F499),H$2="N"),NA(),'Precision '!F499)</f>
        <v>#N/A</v>
      </c>
      <c r="AJ497" s="209" t="e">
        <f>IF(OR(ISBLANK('Precision '!G499),I$2="N"),NA(),'Precision '!G499)</f>
        <v>#N/A</v>
      </c>
      <c r="AK497" s="209" t="e">
        <f>IF(OR(ISBLANK('Precision '!H499),J$2="N"),NA(),'Precision '!H499)</f>
        <v>#N/A</v>
      </c>
      <c r="AL497" s="209" t="e">
        <f>IF(OR(ISBLANK('Precision '!I499),K$2="N"),NA(),'Precision '!I499)</f>
        <v>#N/A</v>
      </c>
      <c r="AM497" s="209" t="e">
        <f>IF(OR(ISBLANK('Precision '!J499),L$2="N"),NA(),'Precision '!J499)</f>
        <v>#N/A</v>
      </c>
      <c r="AN497" s="209" t="e">
        <f>IF(OR(ISBLANK('Precision '!K499),M$2="N"),NA(),'Precision '!K499)</f>
        <v>#N/A</v>
      </c>
      <c r="AO497" s="209" t="e">
        <f>IF(OR(ISBLANK('Precision '!L499),N$2="N"),NA(),'Precision '!L499)</f>
        <v>#N/A</v>
      </c>
      <c r="AP497" s="209" t="e">
        <f>IF(OR(ISBLANK('Precision '!M499),O$2="N"),NA(),'Precision '!M499)</f>
        <v>#N/A</v>
      </c>
      <c r="AQ497" s="209" t="e">
        <f>IF(OR(ISBLANK('Precision '!N499),P$2="N"),NA(),'Precision '!N499)</f>
        <v>#N/A</v>
      </c>
      <c r="AR497" s="209" t="e">
        <f>IF(OR(ISBLANK('Precision '!O499),E$3="N"),NA(),'Precision '!O499)</f>
        <v>#N/A</v>
      </c>
      <c r="AS497" s="209" t="e">
        <f>IF(OR(ISBLANK('Precision '!P499),F$3="N"),NA(),'Precision '!P499)</f>
        <v>#N/A</v>
      </c>
      <c r="AT497" s="209" t="e">
        <f>IF(OR(ISBLANK('Precision '!Q499),G$3="N"),NA(),'Precision '!Q499)</f>
        <v>#N/A</v>
      </c>
      <c r="AU497" s="209" t="e">
        <f>IF(OR(ISBLANK('Precision '!R499),H$3="N"),NA(),'Precision '!R499)</f>
        <v>#N/A</v>
      </c>
      <c r="AV497" s="209" t="e">
        <f>IF(OR(ISBLANK('Precision '!S499),I$3="N"),NA(),'Precision '!S499)</f>
        <v>#N/A</v>
      </c>
      <c r="AW497" s="209" t="e">
        <f>IF(OR(ISBLANK('Precision '!T499),J$3="N"),NA(),'Precision '!T499)</f>
        <v>#N/A</v>
      </c>
      <c r="AX497" s="209" t="e">
        <f>IF(OR(ISBLANK('Precision '!U499),K$3="N"),NA(),'Precision '!U499)</f>
        <v>#N/A</v>
      </c>
      <c r="AY497" s="209" t="e">
        <f>IF(OR(ISBLANK('Precision '!V499),L$3="N"),NA(),'Precision '!V499)</f>
        <v>#N/A</v>
      </c>
      <c r="AZ497" s="209" t="e">
        <f>IF(OR(ISBLANK('Precision '!W499),M$3="N"),NA(),'Precision '!W499)</f>
        <v>#N/A</v>
      </c>
      <c r="BA497" s="209" t="e">
        <f>IF(OR(ISBLANK('Precision '!X499),N$3="N"),NA(),'Precision '!X499)</f>
        <v>#N/A</v>
      </c>
      <c r="BB497" s="209" t="e">
        <f>IF(OR(ISBLANK('Precision '!Y499),O$3="N"),NA(),'Precision '!Y499)</f>
        <v>#N/A</v>
      </c>
      <c r="BC497" s="209" t="e">
        <f>IF(OR(ISBLANK('Precision '!Z499),P$3="N"),NA(),'Precision '!Z499)</f>
        <v>#N/A</v>
      </c>
      <c r="BD497" s="204"/>
      <c r="BE497" s="204"/>
      <c r="BF497" s="204"/>
      <c r="BG497" s="204"/>
      <c r="BH497" s="204"/>
    </row>
    <row r="498" spans="1:60" x14ac:dyDescent="0.2">
      <c r="A498" s="204"/>
      <c r="B498" s="204"/>
      <c r="C498" s="204" t="str">
        <f>IF(AND(ISNUMBER('Precision '!C500),E$2="Y"),'Precision '!C500,"")</f>
        <v/>
      </c>
      <c r="D498" s="204" t="str">
        <f>IF(AND(ISNUMBER('Precision '!D500),F$2="Y"),'Precision '!D500,"")</f>
        <v/>
      </c>
      <c r="E498" s="204" t="str">
        <f>IF(AND(ISNUMBER('Precision '!E500),G$2="Y"),'Precision '!E500,"")</f>
        <v/>
      </c>
      <c r="F498" s="204" t="str">
        <f>IF(AND(ISNUMBER('Precision '!F500),H$2="Y"),'Precision '!F500,"")</f>
        <v/>
      </c>
      <c r="G498" s="204" t="str">
        <f>IF(AND(ISNUMBER('Precision '!G500),I$2="Y"),'Precision '!G500,"")</f>
        <v/>
      </c>
      <c r="H498" s="204" t="str">
        <f>IF(AND(ISNUMBER('Precision '!H500),J$2="Y"),'Precision '!H500,"")</f>
        <v/>
      </c>
      <c r="I498" s="204" t="str">
        <f>IF(AND(ISNUMBER('Precision '!I500),K$2="Y"),'Precision '!I500,"")</f>
        <v/>
      </c>
      <c r="J498" s="204" t="str">
        <f>IF(AND(ISNUMBER('Precision '!J500),L$2="Y"),'Precision '!J500,"")</f>
        <v/>
      </c>
      <c r="K498" s="204" t="str">
        <f>IF(AND(ISNUMBER('Precision '!K500),M$2="Y"),'Precision '!K500,"")</f>
        <v/>
      </c>
      <c r="L498" s="204" t="str">
        <f>IF(AND(ISNUMBER('Precision '!L500),N$2="Y"),'Precision '!L500,"")</f>
        <v/>
      </c>
      <c r="M498" s="204" t="str">
        <f>IF(AND(ISNUMBER('Precision '!M500),O$2="Y"),'Precision '!M500,"")</f>
        <v/>
      </c>
      <c r="N498" s="204" t="str">
        <f>IF(AND(ISNUMBER('Precision '!N500),P$2="Y"),'Precision '!N500,"")</f>
        <v/>
      </c>
      <c r="O498" s="204" t="str">
        <f>IF(AND(ISNUMBER('Precision '!O500),E$3="Y"),'Precision '!O500,"")</f>
        <v/>
      </c>
      <c r="P498" s="204" t="str">
        <f>IF(AND(ISNUMBER('Precision '!P500),F$3="Y"),'Precision '!P500,"")</f>
        <v/>
      </c>
      <c r="Q498" s="204" t="str">
        <f>IF(AND(ISNUMBER('Precision '!Q500),G$3="Y"),'Precision '!Q500,"")</f>
        <v/>
      </c>
      <c r="R498" s="204" t="str">
        <f>IF(AND(ISNUMBER('Precision '!R500),H$3="Y"),'Precision '!R500,"")</f>
        <v/>
      </c>
      <c r="S498" s="204" t="str">
        <f>IF(AND(ISNUMBER('Precision '!S500),I$3="Y"),'Precision '!S500,"")</f>
        <v/>
      </c>
      <c r="T498" s="204" t="str">
        <f>IF(AND(ISNUMBER('Precision '!T500),J$3="Y"),'Precision '!T500,"")</f>
        <v/>
      </c>
      <c r="U498" s="204" t="str">
        <f>IF(AND(ISNUMBER('Precision '!U500),K$3="Y"),'Precision '!U500,"")</f>
        <v/>
      </c>
      <c r="V498" s="204" t="str">
        <f>IF(AND(ISNUMBER('Precision '!V500),L$3="Y"),'Precision '!V500,"")</f>
        <v/>
      </c>
      <c r="W498" s="204" t="str">
        <f>IF(AND(ISNUMBER('Precision '!W500),M$3="Y"),'Precision '!W500,"")</f>
        <v/>
      </c>
      <c r="X498" s="204" t="str">
        <f>IF(AND(ISNUMBER('Precision '!X500),N$3="Y"),'Precision '!X500,"")</f>
        <v/>
      </c>
      <c r="Y498" s="204" t="str">
        <f>IF(AND(ISNUMBER('Precision '!Y500),O$3="Y"),'Precision '!Y500,"")</f>
        <v/>
      </c>
      <c r="Z498" s="204" t="str">
        <f>IF(AND(ISNUMBER('Precision '!Z500),P$3="Y"),'Precision '!Z500,"")</f>
        <v/>
      </c>
      <c r="AA498" s="204"/>
      <c r="AB498" s="204"/>
      <c r="AC498" s="204"/>
      <c r="AD498" s="204"/>
      <c r="AE498" s="300">
        <v>462</v>
      </c>
      <c r="AF498" s="209" t="e">
        <f>IF(OR(ISBLANK('Precision '!C500),E$2="N"),NA(),'Precision '!C500)</f>
        <v>#N/A</v>
      </c>
      <c r="AG498" s="209" t="e">
        <f>IF(OR(ISBLANK('Precision '!D500),F$2="N"),NA(),'Precision '!D500)</f>
        <v>#N/A</v>
      </c>
      <c r="AH498" s="209" t="e">
        <f>IF(OR(ISBLANK('Precision '!E500),G$2="N"),NA(),'Precision '!E500)</f>
        <v>#N/A</v>
      </c>
      <c r="AI498" s="209" t="e">
        <f>IF(OR(ISBLANK('Precision '!F500),H$2="N"),NA(),'Precision '!F500)</f>
        <v>#N/A</v>
      </c>
      <c r="AJ498" s="209" t="e">
        <f>IF(OR(ISBLANK('Precision '!G500),I$2="N"),NA(),'Precision '!G500)</f>
        <v>#N/A</v>
      </c>
      <c r="AK498" s="209" t="e">
        <f>IF(OR(ISBLANK('Precision '!H500),J$2="N"),NA(),'Precision '!H500)</f>
        <v>#N/A</v>
      </c>
      <c r="AL498" s="209" t="e">
        <f>IF(OR(ISBLANK('Precision '!I500),K$2="N"),NA(),'Precision '!I500)</f>
        <v>#N/A</v>
      </c>
      <c r="AM498" s="209" t="e">
        <f>IF(OR(ISBLANK('Precision '!J500),L$2="N"),NA(),'Precision '!J500)</f>
        <v>#N/A</v>
      </c>
      <c r="AN498" s="209" t="e">
        <f>IF(OR(ISBLANK('Precision '!K500),M$2="N"),NA(),'Precision '!K500)</f>
        <v>#N/A</v>
      </c>
      <c r="AO498" s="209" t="e">
        <f>IF(OR(ISBLANK('Precision '!L500),N$2="N"),NA(),'Precision '!L500)</f>
        <v>#N/A</v>
      </c>
      <c r="AP498" s="209" t="e">
        <f>IF(OR(ISBLANK('Precision '!M500),O$2="N"),NA(),'Precision '!M500)</f>
        <v>#N/A</v>
      </c>
      <c r="AQ498" s="209" t="e">
        <f>IF(OR(ISBLANK('Precision '!N500),P$2="N"),NA(),'Precision '!N500)</f>
        <v>#N/A</v>
      </c>
      <c r="AR498" s="209" t="e">
        <f>IF(OR(ISBLANK('Precision '!O500),E$3="N"),NA(),'Precision '!O500)</f>
        <v>#N/A</v>
      </c>
      <c r="AS498" s="209" t="e">
        <f>IF(OR(ISBLANK('Precision '!P500),F$3="N"),NA(),'Precision '!P500)</f>
        <v>#N/A</v>
      </c>
      <c r="AT498" s="209" t="e">
        <f>IF(OR(ISBLANK('Precision '!Q500),G$3="N"),NA(),'Precision '!Q500)</f>
        <v>#N/A</v>
      </c>
      <c r="AU498" s="209" t="e">
        <f>IF(OR(ISBLANK('Precision '!R500),H$3="N"),NA(),'Precision '!R500)</f>
        <v>#N/A</v>
      </c>
      <c r="AV498" s="209" t="e">
        <f>IF(OR(ISBLANK('Precision '!S500),I$3="N"),NA(),'Precision '!S500)</f>
        <v>#N/A</v>
      </c>
      <c r="AW498" s="209" t="e">
        <f>IF(OR(ISBLANK('Precision '!T500),J$3="N"),NA(),'Precision '!T500)</f>
        <v>#N/A</v>
      </c>
      <c r="AX498" s="209" t="e">
        <f>IF(OR(ISBLANK('Precision '!U500),K$3="N"),NA(),'Precision '!U500)</f>
        <v>#N/A</v>
      </c>
      <c r="AY498" s="209" t="e">
        <f>IF(OR(ISBLANK('Precision '!V500),L$3="N"),NA(),'Precision '!V500)</f>
        <v>#N/A</v>
      </c>
      <c r="AZ498" s="209" t="e">
        <f>IF(OR(ISBLANK('Precision '!W500),M$3="N"),NA(),'Precision '!W500)</f>
        <v>#N/A</v>
      </c>
      <c r="BA498" s="209" t="e">
        <f>IF(OR(ISBLANK('Precision '!X500),N$3="N"),NA(),'Precision '!X500)</f>
        <v>#N/A</v>
      </c>
      <c r="BB498" s="209" t="e">
        <f>IF(OR(ISBLANK('Precision '!Y500),O$3="N"),NA(),'Precision '!Y500)</f>
        <v>#N/A</v>
      </c>
      <c r="BC498" s="209" t="e">
        <f>IF(OR(ISBLANK('Precision '!Z500),P$3="N"),NA(),'Precision '!Z500)</f>
        <v>#N/A</v>
      </c>
      <c r="BD498" s="204"/>
      <c r="BE498" s="204"/>
      <c r="BF498" s="204"/>
      <c r="BG498" s="204"/>
      <c r="BH498" s="204"/>
    </row>
    <row r="499" spans="1:60" x14ac:dyDescent="0.2">
      <c r="A499" s="204"/>
      <c r="B499" s="204"/>
      <c r="C499" s="204" t="str">
        <f>IF(AND(ISNUMBER('Precision '!C501),E$2="Y"),'Precision '!C501,"")</f>
        <v/>
      </c>
      <c r="D499" s="204" t="str">
        <f>IF(AND(ISNUMBER('Precision '!D501),F$2="Y"),'Precision '!D501,"")</f>
        <v/>
      </c>
      <c r="E499" s="204" t="str">
        <f>IF(AND(ISNUMBER('Precision '!E501),G$2="Y"),'Precision '!E501,"")</f>
        <v/>
      </c>
      <c r="F499" s="204" t="str">
        <f>IF(AND(ISNUMBER('Precision '!F501),H$2="Y"),'Precision '!F501,"")</f>
        <v/>
      </c>
      <c r="G499" s="204" t="str">
        <f>IF(AND(ISNUMBER('Precision '!G501),I$2="Y"),'Precision '!G501,"")</f>
        <v/>
      </c>
      <c r="H499" s="204" t="str">
        <f>IF(AND(ISNUMBER('Precision '!H501),J$2="Y"),'Precision '!H501,"")</f>
        <v/>
      </c>
      <c r="I499" s="204" t="str">
        <f>IF(AND(ISNUMBER('Precision '!I501),K$2="Y"),'Precision '!I501,"")</f>
        <v/>
      </c>
      <c r="J499" s="204" t="str">
        <f>IF(AND(ISNUMBER('Precision '!J501),L$2="Y"),'Precision '!J501,"")</f>
        <v/>
      </c>
      <c r="K499" s="204" t="str">
        <f>IF(AND(ISNUMBER('Precision '!K501),M$2="Y"),'Precision '!K501,"")</f>
        <v/>
      </c>
      <c r="L499" s="204" t="str">
        <f>IF(AND(ISNUMBER('Precision '!L501),N$2="Y"),'Precision '!L501,"")</f>
        <v/>
      </c>
      <c r="M499" s="204" t="str">
        <f>IF(AND(ISNUMBER('Precision '!M501),O$2="Y"),'Precision '!M501,"")</f>
        <v/>
      </c>
      <c r="N499" s="204" t="str">
        <f>IF(AND(ISNUMBER('Precision '!N501),P$2="Y"),'Precision '!N501,"")</f>
        <v/>
      </c>
      <c r="O499" s="204" t="str">
        <f>IF(AND(ISNUMBER('Precision '!O501),E$3="Y"),'Precision '!O501,"")</f>
        <v/>
      </c>
      <c r="P499" s="204" t="str">
        <f>IF(AND(ISNUMBER('Precision '!P501),F$3="Y"),'Precision '!P501,"")</f>
        <v/>
      </c>
      <c r="Q499" s="204" t="str">
        <f>IF(AND(ISNUMBER('Precision '!Q501),G$3="Y"),'Precision '!Q501,"")</f>
        <v/>
      </c>
      <c r="R499" s="204" t="str">
        <f>IF(AND(ISNUMBER('Precision '!R501),H$3="Y"),'Precision '!R501,"")</f>
        <v/>
      </c>
      <c r="S499" s="204" t="str">
        <f>IF(AND(ISNUMBER('Precision '!S501),I$3="Y"),'Precision '!S501,"")</f>
        <v/>
      </c>
      <c r="T499" s="204" t="str">
        <f>IF(AND(ISNUMBER('Precision '!T501),J$3="Y"),'Precision '!T501,"")</f>
        <v/>
      </c>
      <c r="U499" s="204" t="str">
        <f>IF(AND(ISNUMBER('Precision '!U501),K$3="Y"),'Precision '!U501,"")</f>
        <v/>
      </c>
      <c r="V499" s="204" t="str">
        <f>IF(AND(ISNUMBER('Precision '!V501),L$3="Y"),'Precision '!V501,"")</f>
        <v/>
      </c>
      <c r="W499" s="204" t="str">
        <f>IF(AND(ISNUMBER('Precision '!W501),M$3="Y"),'Precision '!W501,"")</f>
        <v/>
      </c>
      <c r="X499" s="204" t="str">
        <f>IF(AND(ISNUMBER('Precision '!X501),N$3="Y"),'Precision '!X501,"")</f>
        <v/>
      </c>
      <c r="Y499" s="204" t="str">
        <f>IF(AND(ISNUMBER('Precision '!Y501),O$3="Y"),'Precision '!Y501,"")</f>
        <v/>
      </c>
      <c r="Z499" s="204" t="str">
        <f>IF(AND(ISNUMBER('Precision '!Z501),P$3="Y"),'Precision '!Z501,"")</f>
        <v/>
      </c>
      <c r="AA499" s="204"/>
      <c r="AB499" s="204"/>
      <c r="AC499" s="204"/>
      <c r="AD499" s="204"/>
      <c r="AE499" s="300">
        <v>463</v>
      </c>
      <c r="AF499" s="209" t="e">
        <f>IF(OR(ISBLANK('Precision '!C501),E$2="N"),NA(),'Precision '!C501)</f>
        <v>#N/A</v>
      </c>
      <c r="AG499" s="209" t="e">
        <f>IF(OR(ISBLANK('Precision '!D501),F$2="N"),NA(),'Precision '!D501)</f>
        <v>#N/A</v>
      </c>
      <c r="AH499" s="209" t="e">
        <f>IF(OR(ISBLANK('Precision '!E501),G$2="N"),NA(),'Precision '!E501)</f>
        <v>#N/A</v>
      </c>
      <c r="AI499" s="209" t="e">
        <f>IF(OR(ISBLANK('Precision '!F501),H$2="N"),NA(),'Precision '!F501)</f>
        <v>#N/A</v>
      </c>
      <c r="AJ499" s="209" t="e">
        <f>IF(OR(ISBLANK('Precision '!G501),I$2="N"),NA(),'Precision '!G501)</f>
        <v>#N/A</v>
      </c>
      <c r="AK499" s="209" t="e">
        <f>IF(OR(ISBLANK('Precision '!H501),J$2="N"),NA(),'Precision '!H501)</f>
        <v>#N/A</v>
      </c>
      <c r="AL499" s="209" t="e">
        <f>IF(OR(ISBLANK('Precision '!I501),K$2="N"),NA(),'Precision '!I501)</f>
        <v>#N/A</v>
      </c>
      <c r="AM499" s="209" t="e">
        <f>IF(OR(ISBLANK('Precision '!J501),L$2="N"),NA(),'Precision '!J501)</f>
        <v>#N/A</v>
      </c>
      <c r="AN499" s="209" t="e">
        <f>IF(OR(ISBLANK('Precision '!K501),M$2="N"),NA(),'Precision '!K501)</f>
        <v>#N/A</v>
      </c>
      <c r="AO499" s="209" t="e">
        <f>IF(OR(ISBLANK('Precision '!L501),N$2="N"),NA(),'Precision '!L501)</f>
        <v>#N/A</v>
      </c>
      <c r="AP499" s="209" t="e">
        <f>IF(OR(ISBLANK('Precision '!M501),O$2="N"),NA(),'Precision '!M501)</f>
        <v>#N/A</v>
      </c>
      <c r="AQ499" s="209" t="e">
        <f>IF(OR(ISBLANK('Precision '!N501),P$2="N"),NA(),'Precision '!N501)</f>
        <v>#N/A</v>
      </c>
      <c r="AR499" s="209" t="e">
        <f>IF(OR(ISBLANK('Precision '!O501),E$3="N"),NA(),'Precision '!O501)</f>
        <v>#N/A</v>
      </c>
      <c r="AS499" s="209" t="e">
        <f>IF(OR(ISBLANK('Precision '!P501),F$3="N"),NA(),'Precision '!P501)</f>
        <v>#N/A</v>
      </c>
      <c r="AT499" s="209" t="e">
        <f>IF(OR(ISBLANK('Precision '!Q501),G$3="N"),NA(),'Precision '!Q501)</f>
        <v>#N/A</v>
      </c>
      <c r="AU499" s="209" t="e">
        <f>IF(OR(ISBLANK('Precision '!R501),H$3="N"),NA(),'Precision '!R501)</f>
        <v>#N/A</v>
      </c>
      <c r="AV499" s="209" t="e">
        <f>IF(OR(ISBLANK('Precision '!S501),I$3="N"),NA(),'Precision '!S501)</f>
        <v>#N/A</v>
      </c>
      <c r="AW499" s="209" t="e">
        <f>IF(OR(ISBLANK('Precision '!T501),J$3="N"),NA(),'Precision '!T501)</f>
        <v>#N/A</v>
      </c>
      <c r="AX499" s="209" t="e">
        <f>IF(OR(ISBLANK('Precision '!U501),K$3="N"),NA(),'Precision '!U501)</f>
        <v>#N/A</v>
      </c>
      <c r="AY499" s="209" t="e">
        <f>IF(OR(ISBLANK('Precision '!V501),L$3="N"),NA(),'Precision '!V501)</f>
        <v>#N/A</v>
      </c>
      <c r="AZ499" s="209" t="e">
        <f>IF(OR(ISBLANK('Precision '!W501),M$3="N"),NA(),'Precision '!W501)</f>
        <v>#N/A</v>
      </c>
      <c r="BA499" s="209" t="e">
        <f>IF(OR(ISBLANK('Precision '!X501),N$3="N"),NA(),'Precision '!X501)</f>
        <v>#N/A</v>
      </c>
      <c r="BB499" s="209" t="e">
        <f>IF(OR(ISBLANK('Precision '!Y501),O$3="N"),NA(),'Precision '!Y501)</f>
        <v>#N/A</v>
      </c>
      <c r="BC499" s="209" t="e">
        <f>IF(OR(ISBLANK('Precision '!Z501),P$3="N"),NA(),'Precision '!Z501)</f>
        <v>#N/A</v>
      </c>
      <c r="BD499" s="204"/>
      <c r="BE499" s="204"/>
      <c r="BF499" s="204"/>
      <c r="BG499" s="204"/>
      <c r="BH499" s="204"/>
    </row>
    <row r="500" spans="1:60" x14ac:dyDescent="0.2">
      <c r="A500" s="204"/>
      <c r="B500" s="204"/>
      <c r="C500" s="204" t="str">
        <f>IF(AND(ISNUMBER('Precision '!C502),E$2="Y"),'Precision '!C502,"")</f>
        <v/>
      </c>
      <c r="D500" s="204" t="str">
        <f>IF(AND(ISNUMBER('Precision '!D502),F$2="Y"),'Precision '!D502,"")</f>
        <v/>
      </c>
      <c r="E500" s="204" t="str">
        <f>IF(AND(ISNUMBER('Precision '!E502),G$2="Y"),'Precision '!E502,"")</f>
        <v/>
      </c>
      <c r="F500" s="204" t="str">
        <f>IF(AND(ISNUMBER('Precision '!F502),H$2="Y"),'Precision '!F502,"")</f>
        <v/>
      </c>
      <c r="G500" s="204" t="str">
        <f>IF(AND(ISNUMBER('Precision '!G502),I$2="Y"),'Precision '!G502,"")</f>
        <v/>
      </c>
      <c r="H500" s="204" t="str">
        <f>IF(AND(ISNUMBER('Precision '!H502),J$2="Y"),'Precision '!H502,"")</f>
        <v/>
      </c>
      <c r="I500" s="204" t="str">
        <f>IF(AND(ISNUMBER('Precision '!I502),K$2="Y"),'Precision '!I502,"")</f>
        <v/>
      </c>
      <c r="J500" s="204" t="str">
        <f>IF(AND(ISNUMBER('Precision '!J502),L$2="Y"),'Precision '!J502,"")</f>
        <v/>
      </c>
      <c r="K500" s="204" t="str">
        <f>IF(AND(ISNUMBER('Precision '!K502),M$2="Y"),'Precision '!K502,"")</f>
        <v/>
      </c>
      <c r="L500" s="204" t="str">
        <f>IF(AND(ISNUMBER('Precision '!L502),N$2="Y"),'Precision '!L502,"")</f>
        <v/>
      </c>
      <c r="M500" s="204" t="str">
        <f>IF(AND(ISNUMBER('Precision '!M502),O$2="Y"),'Precision '!M502,"")</f>
        <v/>
      </c>
      <c r="N500" s="204" t="str">
        <f>IF(AND(ISNUMBER('Precision '!N502),P$2="Y"),'Precision '!N502,"")</f>
        <v/>
      </c>
      <c r="O500" s="204" t="str">
        <f>IF(AND(ISNUMBER('Precision '!O502),E$3="Y"),'Precision '!O502,"")</f>
        <v/>
      </c>
      <c r="P500" s="204" t="str">
        <f>IF(AND(ISNUMBER('Precision '!P502),F$3="Y"),'Precision '!P502,"")</f>
        <v/>
      </c>
      <c r="Q500" s="204" t="str">
        <f>IF(AND(ISNUMBER('Precision '!Q502),G$3="Y"),'Precision '!Q502,"")</f>
        <v/>
      </c>
      <c r="R500" s="204" t="str">
        <f>IF(AND(ISNUMBER('Precision '!R502),H$3="Y"),'Precision '!R502,"")</f>
        <v/>
      </c>
      <c r="S500" s="204" t="str">
        <f>IF(AND(ISNUMBER('Precision '!S502),I$3="Y"),'Precision '!S502,"")</f>
        <v/>
      </c>
      <c r="T500" s="204" t="str">
        <f>IF(AND(ISNUMBER('Precision '!T502),J$3="Y"),'Precision '!T502,"")</f>
        <v/>
      </c>
      <c r="U500" s="204" t="str">
        <f>IF(AND(ISNUMBER('Precision '!U502),K$3="Y"),'Precision '!U502,"")</f>
        <v/>
      </c>
      <c r="V500" s="204" t="str">
        <f>IF(AND(ISNUMBER('Precision '!V502),L$3="Y"),'Precision '!V502,"")</f>
        <v/>
      </c>
      <c r="W500" s="204" t="str">
        <f>IF(AND(ISNUMBER('Precision '!W502),M$3="Y"),'Precision '!W502,"")</f>
        <v/>
      </c>
      <c r="X500" s="204" t="str">
        <f>IF(AND(ISNUMBER('Precision '!X502),N$3="Y"),'Precision '!X502,"")</f>
        <v/>
      </c>
      <c r="Y500" s="204" t="str">
        <f>IF(AND(ISNUMBER('Precision '!Y502),O$3="Y"),'Precision '!Y502,"")</f>
        <v/>
      </c>
      <c r="Z500" s="204" t="str">
        <f>IF(AND(ISNUMBER('Precision '!Z502),P$3="Y"),'Precision '!Z502,"")</f>
        <v/>
      </c>
      <c r="AA500" s="204"/>
      <c r="AB500" s="204"/>
      <c r="AC500" s="204"/>
      <c r="AD500" s="204"/>
      <c r="AE500" s="300">
        <v>464</v>
      </c>
      <c r="AF500" s="209" t="e">
        <f>IF(OR(ISBLANK('Precision '!C502),E$2="N"),NA(),'Precision '!C502)</f>
        <v>#N/A</v>
      </c>
      <c r="AG500" s="209" t="e">
        <f>IF(OR(ISBLANK('Precision '!D502),F$2="N"),NA(),'Precision '!D502)</f>
        <v>#N/A</v>
      </c>
      <c r="AH500" s="209" t="e">
        <f>IF(OR(ISBLANK('Precision '!E502),G$2="N"),NA(),'Precision '!E502)</f>
        <v>#N/A</v>
      </c>
      <c r="AI500" s="209" t="e">
        <f>IF(OR(ISBLANK('Precision '!F502),H$2="N"),NA(),'Precision '!F502)</f>
        <v>#N/A</v>
      </c>
      <c r="AJ500" s="209" t="e">
        <f>IF(OR(ISBLANK('Precision '!G502),I$2="N"),NA(),'Precision '!G502)</f>
        <v>#N/A</v>
      </c>
      <c r="AK500" s="209" t="e">
        <f>IF(OR(ISBLANK('Precision '!H502),J$2="N"),NA(),'Precision '!H502)</f>
        <v>#N/A</v>
      </c>
      <c r="AL500" s="209" t="e">
        <f>IF(OR(ISBLANK('Precision '!I502),K$2="N"),NA(),'Precision '!I502)</f>
        <v>#N/A</v>
      </c>
      <c r="AM500" s="209" t="e">
        <f>IF(OR(ISBLANK('Precision '!J502),L$2="N"),NA(),'Precision '!J502)</f>
        <v>#N/A</v>
      </c>
      <c r="AN500" s="209" t="e">
        <f>IF(OR(ISBLANK('Precision '!K502),M$2="N"),NA(),'Precision '!K502)</f>
        <v>#N/A</v>
      </c>
      <c r="AO500" s="209" t="e">
        <f>IF(OR(ISBLANK('Precision '!L502),N$2="N"),NA(),'Precision '!L502)</f>
        <v>#N/A</v>
      </c>
      <c r="AP500" s="209" t="e">
        <f>IF(OR(ISBLANK('Precision '!M502),O$2="N"),NA(),'Precision '!M502)</f>
        <v>#N/A</v>
      </c>
      <c r="AQ500" s="209" t="e">
        <f>IF(OR(ISBLANK('Precision '!N502),P$2="N"),NA(),'Precision '!N502)</f>
        <v>#N/A</v>
      </c>
      <c r="AR500" s="209" t="e">
        <f>IF(OR(ISBLANK('Precision '!O502),E$3="N"),NA(),'Precision '!O502)</f>
        <v>#N/A</v>
      </c>
      <c r="AS500" s="209" t="e">
        <f>IF(OR(ISBLANK('Precision '!P502),F$3="N"),NA(),'Precision '!P502)</f>
        <v>#N/A</v>
      </c>
      <c r="AT500" s="209" t="e">
        <f>IF(OR(ISBLANK('Precision '!Q502),G$3="N"),NA(),'Precision '!Q502)</f>
        <v>#N/A</v>
      </c>
      <c r="AU500" s="209" t="e">
        <f>IF(OR(ISBLANK('Precision '!R502),H$3="N"),NA(),'Precision '!R502)</f>
        <v>#N/A</v>
      </c>
      <c r="AV500" s="209" t="e">
        <f>IF(OR(ISBLANK('Precision '!S502),I$3="N"),NA(),'Precision '!S502)</f>
        <v>#N/A</v>
      </c>
      <c r="AW500" s="209" t="e">
        <f>IF(OR(ISBLANK('Precision '!T502),J$3="N"),NA(),'Precision '!T502)</f>
        <v>#N/A</v>
      </c>
      <c r="AX500" s="209" t="e">
        <f>IF(OR(ISBLANK('Precision '!U502),K$3="N"),NA(),'Precision '!U502)</f>
        <v>#N/A</v>
      </c>
      <c r="AY500" s="209" t="e">
        <f>IF(OR(ISBLANK('Precision '!V502),L$3="N"),NA(),'Precision '!V502)</f>
        <v>#N/A</v>
      </c>
      <c r="AZ500" s="209" t="e">
        <f>IF(OR(ISBLANK('Precision '!W502),M$3="N"),NA(),'Precision '!W502)</f>
        <v>#N/A</v>
      </c>
      <c r="BA500" s="209" t="e">
        <f>IF(OR(ISBLANK('Precision '!X502),N$3="N"),NA(),'Precision '!X502)</f>
        <v>#N/A</v>
      </c>
      <c r="BB500" s="209" t="e">
        <f>IF(OR(ISBLANK('Precision '!Y502),O$3="N"),NA(),'Precision '!Y502)</f>
        <v>#N/A</v>
      </c>
      <c r="BC500" s="209" t="e">
        <f>IF(OR(ISBLANK('Precision '!Z502),P$3="N"),NA(),'Precision '!Z502)</f>
        <v>#N/A</v>
      </c>
      <c r="BD500" s="204"/>
      <c r="BE500" s="204"/>
      <c r="BF500" s="204"/>
      <c r="BG500" s="204"/>
      <c r="BH500" s="204"/>
    </row>
    <row r="501" spans="1:60" x14ac:dyDescent="0.2">
      <c r="A501" s="204"/>
      <c r="B501" s="204"/>
      <c r="C501" s="204" t="str">
        <f>IF(AND(ISNUMBER('Precision '!C503),E$2="Y"),'Precision '!C503,"")</f>
        <v/>
      </c>
      <c r="D501" s="204" t="str">
        <f>IF(AND(ISNUMBER('Precision '!D503),F$2="Y"),'Precision '!D503,"")</f>
        <v/>
      </c>
      <c r="E501" s="204" t="str">
        <f>IF(AND(ISNUMBER('Precision '!E503),G$2="Y"),'Precision '!E503,"")</f>
        <v/>
      </c>
      <c r="F501" s="204" t="str">
        <f>IF(AND(ISNUMBER('Precision '!F503),H$2="Y"),'Precision '!F503,"")</f>
        <v/>
      </c>
      <c r="G501" s="204" t="str">
        <f>IF(AND(ISNUMBER('Precision '!G503),I$2="Y"),'Precision '!G503,"")</f>
        <v/>
      </c>
      <c r="H501" s="204" t="str">
        <f>IF(AND(ISNUMBER('Precision '!H503),J$2="Y"),'Precision '!H503,"")</f>
        <v/>
      </c>
      <c r="I501" s="204" t="str">
        <f>IF(AND(ISNUMBER('Precision '!I503),K$2="Y"),'Precision '!I503,"")</f>
        <v/>
      </c>
      <c r="J501" s="204" t="str">
        <f>IF(AND(ISNUMBER('Precision '!J503),L$2="Y"),'Precision '!J503,"")</f>
        <v/>
      </c>
      <c r="K501" s="204" t="str">
        <f>IF(AND(ISNUMBER('Precision '!K503),M$2="Y"),'Precision '!K503,"")</f>
        <v/>
      </c>
      <c r="L501" s="204" t="str">
        <f>IF(AND(ISNUMBER('Precision '!L503),N$2="Y"),'Precision '!L503,"")</f>
        <v/>
      </c>
      <c r="M501" s="204" t="str">
        <f>IF(AND(ISNUMBER('Precision '!M503),O$2="Y"),'Precision '!M503,"")</f>
        <v/>
      </c>
      <c r="N501" s="204" t="str">
        <f>IF(AND(ISNUMBER('Precision '!N503),P$2="Y"),'Precision '!N503,"")</f>
        <v/>
      </c>
      <c r="O501" s="204" t="str">
        <f>IF(AND(ISNUMBER('Precision '!O503),E$3="Y"),'Precision '!O503,"")</f>
        <v/>
      </c>
      <c r="P501" s="204" t="str">
        <f>IF(AND(ISNUMBER('Precision '!P503),F$3="Y"),'Precision '!P503,"")</f>
        <v/>
      </c>
      <c r="Q501" s="204" t="str">
        <f>IF(AND(ISNUMBER('Precision '!Q503),G$3="Y"),'Precision '!Q503,"")</f>
        <v/>
      </c>
      <c r="R501" s="204" t="str">
        <f>IF(AND(ISNUMBER('Precision '!R503),H$3="Y"),'Precision '!R503,"")</f>
        <v/>
      </c>
      <c r="S501" s="204" t="str">
        <f>IF(AND(ISNUMBER('Precision '!S503),I$3="Y"),'Precision '!S503,"")</f>
        <v/>
      </c>
      <c r="T501" s="204" t="str">
        <f>IF(AND(ISNUMBER('Precision '!T503),J$3="Y"),'Precision '!T503,"")</f>
        <v/>
      </c>
      <c r="U501" s="204" t="str">
        <f>IF(AND(ISNUMBER('Precision '!U503),K$3="Y"),'Precision '!U503,"")</f>
        <v/>
      </c>
      <c r="V501" s="204" t="str">
        <f>IF(AND(ISNUMBER('Precision '!V503),L$3="Y"),'Precision '!V503,"")</f>
        <v/>
      </c>
      <c r="W501" s="204" t="str">
        <f>IF(AND(ISNUMBER('Precision '!W503),M$3="Y"),'Precision '!W503,"")</f>
        <v/>
      </c>
      <c r="X501" s="204" t="str">
        <f>IF(AND(ISNUMBER('Precision '!X503),N$3="Y"),'Precision '!X503,"")</f>
        <v/>
      </c>
      <c r="Y501" s="204" t="str">
        <f>IF(AND(ISNUMBER('Precision '!Y503),O$3="Y"),'Precision '!Y503,"")</f>
        <v/>
      </c>
      <c r="Z501" s="204" t="str">
        <f>IF(AND(ISNUMBER('Precision '!Z503),P$3="Y"),'Precision '!Z503,"")</f>
        <v/>
      </c>
      <c r="AA501" s="204"/>
      <c r="AB501" s="204"/>
      <c r="AC501" s="204"/>
      <c r="AD501" s="204"/>
      <c r="AE501" s="300">
        <v>465</v>
      </c>
      <c r="AF501" s="209" t="e">
        <f>IF(OR(ISBLANK('Precision '!C503),E$2="N"),NA(),'Precision '!C503)</f>
        <v>#N/A</v>
      </c>
      <c r="AG501" s="209" t="e">
        <f>IF(OR(ISBLANK('Precision '!D503),F$2="N"),NA(),'Precision '!D503)</f>
        <v>#N/A</v>
      </c>
      <c r="AH501" s="209" t="e">
        <f>IF(OR(ISBLANK('Precision '!E503),G$2="N"),NA(),'Precision '!E503)</f>
        <v>#N/A</v>
      </c>
      <c r="AI501" s="209" t="e">
        <f>IF(OR(ISBLANK('Precision '!F503),H$2="N"),NA(),'Precision '!F503)</f>
        <v>#N/A</v>
      </c>
      <c r="AJ501" s="209" t="e">
        <f>IF(OR(ISBLANK('Precision '!G503),I$2="N"),NA(),'Precision '!G503)</f>
        <v>#N/A</v>
      </c>
      <c r="AK501" s="209" t="e">
        <f>IF(OR(ISBLANK('Precision '!H503),J$2="N"),NA(),'Precision '!H503)</f>
        <v>#N/A</v>
      </c>
      <c r="AL501" s="209" t="e">
        <f>IF(OR(ISBLANK('Precision '!I503),K$2="N"),NA(),'Precision '!I503)</f>
        <v>#N/A</v>
      </c>
      <c r="AM501" s="209" t="e">
        <f>IF(OR(ISBLANK('Precision '!J503),L$2="N"),NA(),'Precision '!J503)</f>
        <v>#N/A</v>
      </c>
      <c r="AN501" s="209" t="e">
        <f>IF(OR(ISBLANK('Precision '!K503),M$2="N"),NA(),'Precision '!K503)</f>
        <v>#N/A</v>
      </c>
      <c r="AO501" s="209" t="e">
        <f>IF(OR(ISBLANK('Precision '!L503),N$2="N"),NA(),'Precision '!L503)</f>
        <v>#N/A</v>
      </c>
      <c r="AP501" s="209" t="e">
        <f>IF(OR(ISBLANK('Precision '!M503),O$2="N"),NA(),'Precision '!M503)</f>
        <v>#N/A</v>
      </c>
      <c r="AQ501" s="209" t="e">
        <f>IF(OR(ISBLANK('Precision '!N503),P$2="N"),NA(),'Precision '!N503)</f>
        <v>#N/A</v>
      </c>
      <c r="AR501" s="209" t="e">
        <f>IF(OR(ISBLANK('Precision '!O503),E$3="N"),NA(),'Precision '!O503)</f>
        <v>#N/A</v>
      </c>
      <c r="AS501" s="209" t="e">
        <f>IF(OR(ISBLANK('Precision '!P503),F$3="N"),NA(),'Precision '!P503)</f>
        <v>#N/A</v>
      </c>
      <c r="AT501" s="209" t="e">
        <f>IF(OR(ISBLANK('Precision '!Q503),G$3="N"),NA(),'Precision '!Q503)</f>
        <v>#N/A</v>
      </c>
      <c r="AU501" s="209" t="e">
        <f>IF(OR(ISBLANK('Precision '!R503),H$3="N"),NA(),'Precision '!R503)</f>
        <v>#N/A</v>
      </c>
      <c r="AV501" s="209" t="e">
        <f>IF(OR(ISBLANK('Precision '!S503),I$3="N"),NA(),'Precision '!S503)</f>
        <v>#N/A</v>
      </c>
      <c r="AW501" s="209" t="e">
        <f>IF(OR(ISBLANK('Precision '!T503),J$3="N"),NA(),'Precision '!T503)</f>
        <v>#N/A</v>
      </c>
      <c r="AX501" s="209" t="e">
        <f>IF(OR(ISBLANK('Precision '!U503),K$3="N"),NA(),'Precision '!U503)</f>
        <v>#N/A</v>
      </c>
      <c r="AY501" s="209" t="e">
        <f>IF(OR(ISBLANK('Precision '!V503),L$3="N"),NA(),'Precision '!V503)</f>
        <v>#N/A</v>
      </c>
      <c r="AZ501" s="209" t="e">
        <f>IF(OR(ISBLANK('Precision '!W503),M$3="N"),NA(),'Precision '!W503)</f>
        <v>#N/A</v>
      </c>
      <c r="BA501" s="209" t="e">
        <f>IF(OR(ISBLANK('Precision '!X503),N$3="N"),NA(),'Precision '!X503)</f>
        <v>#N/A</v>
      </c>
      <c r="BB501" s="209" t="e">
        <f>IF(OR(ISBLANK('Precision '!Y503),O$3="N"),NA(),'Precision '!Y503)</f>
        <v>#N/A</v>
      </c>
      <c r="BC501" s="209" t="e">
        <f>IF(OR(ISBLANK('Precision '!Z503),P$3="N"),NA(),'Precision '!Z503)</f>
        <v>#N/A</v>
      </c>
      <c r="BD501" s="204"/>
      <c r="BE501" s="204"/>
      <c r="BF501" s="204"/>
      <c r="BG501" s="204"/>
      <c r="BH501" s="204"/>
    </row>
    <row r="502" spans="1:60" x14ac:dyDescent="0.2">
      <c r="A502" s="204"/>
      <c r="B502" s="204"/>
      <c r="C502" s="204" t="str">
        <f>IF(AND(ISNUMBER('Precision '!C504),E$2="Y"),'Precision '!C504,"")</f>
        <v/>
      </c>
      <c r="D502" s="204" t="str">
        <f>IF(AND(ISNUMBER('Precision '!D504),F$2="Y"),'Precision '!D504,"")</f>
        <v/>
      </c>
      <c r="E502" s="204" t="str">
        <f>IF(AND(ISNUMBER('Precision '!E504),G$2="Y"),'Precision '!E504,"")</f>
        <v/>
      </c>
      <c r="F502" s="204" t="str">
        <f>IF(AND(ISNUMBER('Precision '!F504),H$2="Y"),'Precision '!F504,"")</f>
        <v/>
      </c>
      <c r="G502" s="204" t="str">
        <f>IF(AND(ISNUMBER('Precision '!G504),I$2="Y"),'Precision '!G504,"")</f>
        <v/>
      </c>
      <c r="H502" s="204" t="str">
        <f>IF(AND(ISNUMBER('Precision '!H504),J$2="Y"),'Precision '!H504,"")</f>
        <v/>
      </c>
      <c r="I502" s="204" t="str">
        <f>IF(AND(ISNUMBER('Precision '!I504),K$2="Y"),'Precision '!I504,"")</f>
        <v/>
      </c>
      <c r="J502" s="204" t="str">
        <f>IF(AND(ISNUMBER('Precision '!J504),L$2="Y"),'Precision '!J504,"")</f>
        <v/>
      </c>
      <c r="K502" s="204" t="str">
        <f>IF(AND(ISNUMBER('Precision '!K504),M$2="Y"),'Precision '!K504,"")</f>
        <v/>
      </c>
      <c r="L502" s="204" t="str">
        <f>IF(AND(ISNUMBER('Precision '!L504),N$2="Y"),'Precision '!L504,"")</f>
        <v/>
      </c>
      <c r="M502" s="204" t="str">
        <f>IF(AND(ISNUMBER('Precision '!M504),O$2="Y"),'Precision '!M504,"")</f>
        <v/>
      </c>
      <c r="N502" s="204" t="str">
        <f>IF(AND(ISNUMBER('Precision '!N504),P$2="Y"),'Precision '!N504,"")</f>
        <v/>
      </c>
      <c r="O502" s="204" t="str">
        <f>IF(AND(ISNUMBER('Precision '!O504),E$3="Y"),'Precision '!O504,"")</f>
        <v/>
      </c>
      <c r="P502" s="204" t="str">
        <f>IF(AND(ISNUMBER('Precision '!P504),F$3="Y"),'Precision '!P504,"")</f>
        <v/>
      </c>
      <c r="Q502" s="204" t="str">
        <f>IF(AND(ISNUMBER('Precision '!Q504),G$3="Y"),'Precision '!Q504,"")</f>
        <v/>
      </c>
      <c r="R502" s="204" t="str">
        <f>IF(AND(ISNUMBER('Precision '!R504),H$3="Y"),'Precision '!R504,"")</f>
        <v/>
      </c>
      <c r="S502" s="204" t="str">
        <f>IF(AND(ISNUMBER('Precision '!S504),I$3="Y"),'Precision '!S504,"")</f>
        <v/>
      </c>
      <c r="T502" s="204" t="str">
        <f>IF(AND(ISNUMBER('Precision '!T504),J$3="Y"),'Precision '!T504,"")</f>
        <v/>
      </c>
      <c r="U502" s="204" t="str">
        <f>IF(AND(ISNUMBER('Precision '!U504),K$3="Y"),'Precision '!U504,"")</f>
        <v/>
      </c>
      <c r="V502" s="204" t="str">
        <f>IF(AND(ISNUMBER('Precision '!V504),L$3="Y"),'Precision '!V504,"")</f>
        <v/>
      </c>
      <c r="W502" s="204" t="str">
        <f>IF(AND(ISNUMBER('Precision '!W504),M$3="Y"),'Precision '!W504,"")</f>
        <v/>
      </c>
      <c r="X502" s="204" t="str">
        <f>IF(AND(ISNUMBER('Precision '!X504),N$3="Y"),'Precision '!X504,"")</f>
        <v/>
      </c>
      <c r="Y502" s="204" t="str">
        <f>IF(AND(ISNUMBER('Precision '!Y504),O$3="Y"),'Precision '!Y504,"")</f>
        <v/>
      </c>
      <c r="Z502" s="204" t="str">
        <f>IF(AND(ISNUMBER('Precision '!Z504),P$3="Y"),'Precision '!Z504,"")</f>
        <v/>
      </c>
      <c r="AA502" s="204"/>
      <c r="AB502" s="204"/>
      <c r="AC502" s="204"/>
      <c r="AD502" s="204"/>
      <c r="AE502" s="300">
        <v>466</v>
      </c>
      <c r="AF502" s="209" t="e">
        <f>IF(OR(ISBLANK('Precision '!C504),E$2="N"),NA(),'Precision '!C504)</f>
        <v>#N/A</v>
      </c>
      <c r="AG502" s="209" t="e">
        <f>IF(OR(ISBLANK('Precision '!D504),F$2="N"),NA(),'Precision '!D504)</f>
        <v>#N/A</v>
      </c>
      <c r="AH502" s="209" t="e">
        <f>IF(OR(ISBLANK('Precision '!E504),G$2="N"),NA(),'Precision '!E504)</f>
        <v>#N/A</v>
      </c>
      <c r="AI502" s="209" t="e">
        <f>IF(OR(ISBLANK('Precision '!F504),H$2="N"),NA(),'Precision '!F504)</f>
        <v>#N/A</v>
      </c>
      <c r="AJ502" s="209" t="e">
        <f>IF(OR(ISBLANK('Precision '!G504),I$2="N"),NA(),'Precision '!G504)</f>
        <v>#N/A</v>
      </c>
      <c r="AK502" s="209" t="e">
        <f>IF(OR(ISBLANK('Precision '!H504),J$2="N"),NA(),'Precision '!H504)</f>
        <v>#N/A</v>
      </c>
      <c r="AL502" s="209" t="e">
        <f>IF(OR(ISBLANK('Precision '!I504),K$2="N"),NA(),'Precision '!I504)</f>
        <v>#N/A</v>
      </c>
      <c r="AM502" s="209" t="e">
        <f>IF(OR(ISBLANK('Precision '!J504),L$2="N"),NA(),'Precision '!J504)</f>
        <v>#N/A</v>
      </c>
      <c r="AN502" s="209" t="e">
        <f>IF(OR(ISBLANK('Precision '!K504),M$2="N"),NA(),'Precision '!K504)</f>
        <v>#N/A</v>
      </c>
      <c r="AO502" s="209" t="e">
        <f>IF(OR(ISBLANK('Precision '!L504),N$2="N"),NA(),'Precision '!L504)</f>
        <v>#N/A</v>
      </c>
      <c r="AP502" s="209" t="e">
        <f>IF(OR(ISBLANK('Precision '!M504),O$2="N"),NA(),'Precision '!M504)</f>
        <v>#N/A</v>
      </c>
      <c r="AQ502" s="209" t="e">
        <f>IF(OR(ISBLANK('Precision '!N504),P$2="N"),NA(),'Precision '!N504)</f>
        <v>#N/A</v>
      </c>
      <c r="AR502" s="209" t="e">
        <f>IF(OR(ISBLANK('Precision '!O504),E$3="N"),NA(),'Precision '!O504)</f>
        <v>#N/A</v>
      </c>
      <c r="AS502" s="209" t="e">
        <f>IF(OR(ISBLANK('Precision '!P504),F$3="N"),NA(),'Precision '!P504)</f>
        <v>#N/A</v>
      </c>
      <c r="AT502" s="209" t="e">
        <f>IF(OR(ISBLANK('Precision '!Q504),G$3="N"),NA(),'Precision '!Q504)</f>
        <v>#N/A</v>
      </c>
      <c r="AU502" s="209" t="e">
        <f>IF(OR(ISBLANK('Precision '!R504),H$3="N"),NA(),'Precision '!R504)</f>
        <v>#N/A</v>
      </c>
      <c r="AV502" s="209" t="e">
        <f>IF(OR(ISBLANK('Precision '!S504),I$3="N"),NA(),'Precision '!S504)</f>
        <v>#N/A</v>
      </c>
      <c r="AW502" s="209" t="e">
        <f>IF(OR(ISBLANK('Precision '!T504),J$3="N"),NA(),'Precision '!T504)</f>
        <v>#N/A</v>
      </c>
      <c r="AX502" s="209" t="e">
        <f>IF(OR(ISBLANK('Precision '!U504),K$3="N"),NA(),'Precision '!U504)</f>
        <v>#N/A</v>
      </c>
      <c r="AY502" s="209" t="e">
        <f>IF(OR(ISBLANK('Precision '!V504),L$3="N"),NA(),'Precision '!V504)</f>
        <v>#N/A</v>
      </c>
      <c r="AZ502" s="209" t="e">
        <f>IF(OR(ISBLANK('Precision '!W504),M$3="N"),NA(),'Precision '!W504)</f>
        <v>#N/A</v>
      </c>
      <c r="BA502" s="209" t="e">
        <f>IF(OR(ISBLANK('Precision '!X504),N$3="N"),NA(),'Precision '!X504)</f>
        <v>#N/A</v>
      </c>
      <c r="BB502" s="209" t="e">
        <f>IF(OR(ISBLANK('Precision '!Y504),O$3="N"),NA(),'Precision '!Y504)</f>
        <v>#N/A</v>
      </c>
      <c r="BC502" s="209" t="e">
        <f>IF(OR(ISBLANK('Precision '!Z504),P$3="N"),NA(),'Precision '!Z504)</f>
        <v>#N/A</v>
      </c>
      <c r="BD502" s="204"/>
      <c r="BE502" s="204"/>
      <c r="BF502" s="204"/>
      <c r="BG502" s="204"/>
      <c r="BH502" s="204"/>
    </row>
    <row r="503" spans="1:60" x14ac:dyDescent="0.2">
      <c r="A503" s="204"/>
      <c r="B503" s="204"/>
      <c r="C503" s="204" t="str">
        <f>IF(AND(ISNUMBER('Precision '!C505),E$2="Y"),'Precision '!C505,"")</f>
        <v/>
      </c>
      <c r="D503" s="204" t="str">
        <f>IF(AND(ISNUMBER('Precision '!D505),F$2="Y"),'Precision '!D505,"")</f>
        <v/>
      </c>
      <c r="E503" s="204" t="str">
        <f>IF(AND(ISNUMBER('Precision '!E505),G$2="Y"),'Precision '!E505,"")</f>
        <v/>
      </c>
      <c r="F503" s="204" t="str">
        <f>IF(AND(ISNUMBER('Precision '!F505),H$2="Y"),'Precision '!F505,"")</f>
        <v/>
      </c>
      <c r="G503" s="204" t="str">
        <f>IF(AND(ISNUMBER('Precision '!G505),I$2="Y"),'Precision '!G505,"")</f>
        <v/>
      </c>
      <c r="H503" s="204" t="str">
        <f>IF(AND(ISNUMBER('Precision '!H505),J$2="Y"),'Precision '!H505,"")</f>
        <v/>
      </c>
      <c r="I503" s="204" t="str">
        <f>IF(AND(ISNUMBER('Precision '!I505),K$2="Y"),'Precision '!I505,"")</f>
        <v/>
      </c>
      <c r="J503" s="204" t="str">
        <f>IF(AND(ISNUMBER('Precision '!J505),L$2="Y"),'Precision '!J505,"")</f>
        <v/>
      </c>
      <c r="K503" s="204" t="str">
        <f>IF(AND(ISNUMBER('Precision '!K505),M$2="Y"),'Precision '!K505,"")</f>
        <v/>
      </c>
      <c r="L503" s="204" t="str">
        <f>IF(AND(ISNUMBER('Precision '!L505),N$2="Y"),'Precision '!L505,"")</f>
        <v/>
      </c>
      <c r="M503" s="204" t="str">
        <f>IF(AND(ISNUMBER('Precision '!M505),O$2="Y"),'Precision '!M505,"")</f>
        <v/>
      </c>
      <c r="N503" s="204" t="str">
        <f>IF(AND(ISNUMBER('Precision '!N505),P$2="Y"),'Precision '!N505,"")</f>
        <v/>
      </c>
      <c r="O503" s="204" t="str">
        <f>IF(AND(ISNUMBER('Precision '!O505),E$3="Y"),'Precision '!O505,"")</f>
        <v/>
      </c>
      <c r="P503" s="204" t="str">
        <f>IF(AND(ISNUMBER('Precision '!P505),F$3="Y"),'Precision '!P505,"")</f>
        <v/>
      </c>
      <c r="Q503" s="204" t="str">
        <f>IF(AND(ISNUMBER('Precision '!Q505),G$3="Y"),'Precision '!Q505,"")</f>
        <v/>
      </c>
      <c r="R503" s="204" t="str">
        <f>IF(AND(ISNUMBER('Precision '!R505),H$3="Y"),'Precision '!R505,"")</f>
        <v/>
      </c>
      <c r="S503" s="204" t="str">
        <f>IF(AND(ISNUMBER('Precision '!S505),I$3="Y"),'Precision '!S505,"")</f>
        <v/>
      </c>
      <c r="T503" s="204" t="str">
        <f>IF(AND(ISNUMBER('Precision '!T505),J$3="Y"),'Precision '!T505,"")</f>
        <v/>
      </c>
      <c r="U503" s="204" t="str">
        <f>IF(AND(ISNUMBER('Precision '!U505),K$3="Y"),'Precision '!U505,"")</f>
        <v/>
      </c>
      <c r="V503" s="204" t="str">
        <f>IF(AND(ISNUMBER('Precision '!V505),L$3="Y"),'Precision '!V505,"")</f>
        <v/>
      </c>
      <c r="W503" s="204" t="str">
        <f>IF(AND(ISNUMBER('Precision '!W505),M$3="Y"),'Precision '!W505,"")</f>
        <v/>
      </c>
      <c r="X503" s="204" t="str">
        <f>IF(AND(ISNUMBER('Precision '!X505),N$3="Y"),'Precision '!X505,"")</f>
        <v/>
      </c>
      <c r="Y503" s="204" t="str">
        <f>IF(AND(ISNUMBER('Precision '!Y505),O$3="Y"),'Precision '!Y505,"")</f>
        <v/>
      </c>
      <c r="Z503" s="204" t="str">
        <f>IF(AND(ISNUMBER('Precision '!Z505),P$3="Y"),'Precision '!Z505,"")</f>
        <v/>
      </c>
      <c r="AA503" s="204"/>
      <c r="AB503" s="204"/>
      <c r="AC503" s="204"/>
      <c r="AD503" s="204"/>
      <c r="AE503" s="300">
        <v>467</v>
      </c>
      <c r="AF503" s="209" t="e">
        <f>IF(OR(ISBLANK('Precision '!C505),E$2="N"),NA(),'Precision '!C505)</f>
        <v>#N/A</v>
      </c>
      <c r="AG503" s="209" t="e">
        <f>IF(OR(ISBLANK('Precision '!D505),F$2="N"),NA(),'Precision '!D505)</f>
        <v>#N/A</v>
      </c>
      <c r="AH503" s="209" t="e">
        <f>IF(OR(ISBLANK('Precision '!E505),G$2="N"),NA(),'Precision '!E505)</f>
        <v>#N/A</v>
      </c>
      <c r="AI503" s="209" t="e">
        <f>IF(OR(ISBLANK('Precision '!F505),H$2="N"),NA(),'Precision '!F505)</f>
        <v>#N/A</v>
      </c>
      <c r="AJ503" s="209" t="e">
        <f>IF(OR(ISBLANK('Precision '!G505),I$2="N"),NA(),'Precision '!G505)</f>
        <v>#N/A</v>
      </c>
      <c r="AK503" s="209" t="e">
        <f>IF(OR(ISBLANK('Precision '!H505),J$2="N"),NA(),'Precision '!H505)</f>
        <v>#N/A</v>
      </c>
      <c r="AL503" s="209" t="e">
        <f>IF(OR(ISBLANK('Precision '!I505),K$2="N"),NA(),'Precision '!I505)</f>
        <v>#N/A</v>
      </c>
      <c r="AM503" s="209" t="e">
        <f>IF(OR(ISBLANK('Precision '!J505),L$2="N"),NA(),'Precision '!J505)</f>
        <v>#N/A</v>
      </c>
      <c r="AN503" s="209" t="e">
        <f>IF(OR(ISBLANK('Precision '!K505),M$2="N"),NA(),'Precision '!K505)</f>
        <v>#N/A</v>
      </c>
      <c r="AO503" s="209" t="e">
        <f>IF(OR(ISBLANK('Precision '!L505),N$2="N"),NA(),'Precision '!L505)</f>
        <v>#N/A</v>
      </c>
      <c r="AP503" s="209" t="e">
        <f>IF(OR(ISBLANK('Precision '!M505),O$2="N"),NA(),'Precision '!M505)</f>
        <v>#N/A</v>
      </c>
      <c r="AQ503" s="209" t="e">
        <f>IF(OR(ISBLANK('Precision '!N505),P$2="N"),NA(),'Precision '!N505)</f>
        <v>#N/A</v>
      </c>
      <c r="AR503" s="209" t="e">
        <f>IF(OR(ISBLANK('Precision '!O505),E$3="N"),NA(),'Precision '!O505)</f>
        <v>#N/A</v>
      </c>
      <c r="AS503" s="209" t="e">
        <f>IF(OR(ISBLANK('Precision '!P505),F$3="N"),NA(),'Precision '!P505)</f>
        <v>#N/A</v>
      </c>
      <c r="AT503" s="209" t="e">
        <f>IF(OR(ISBLANK('Precision '!Q505),G$3="N"),NA(),'Precision '!Q505)</f>
        <v>#N/A</v>
      </c>
      <c r="AU503" s="209" t="e">
        <f>IF(OR(ISBLANK('Precision '!R505),H$3="N"),NA(),'Precision '!R505)</f>
        <v>#N/A</v>
      </c>
      <c r="AV503" s="209" t="e">
        <f>IF(OR(ISBLANK('Precision '!S505),I$3="N"),NA(),'Precision '!S505)</f>
        <v>#N/A</v>
      </c>
      <c r="AW503" s="209" t="e">
        <f>IF(OR(ISBLANK('Precision '!T505),J$3="N"),NA(),'Precision '!T505)</f>
        <v>#N/A</v>
      </c>
      <c r="AX503" s="209" t="e">
        <f>IF(OR(ISBLANK('Precision '!U505),K$3="N"),NA(),'Precision '!U505)</f>
        <v>#N/A</v>
      </c>
      <c r="AY503" s="209" t="e">
        <f>IF(OR(ISBLANK('Precision '!V505),L$3="N"),NA(),'Precision '!V505)</f>
        <v>#N/A</v>
      </c>
      <c r="AZ503" s="209" t="e">
        <f>IF(OR(ISBLANK('Precision '!W505),M$3="N"),NA(),'Precision '!W505)</f>
        <v>#N/A</v>
      </c>
      <c r="BA503" s="209" t="e">
        <f>IF(OR(ISBLANK('Precision '!X505),N$3="N"),NA(),'Precision '!X505)</f>
        <v>#N/A</v>
      </c>
      <c r="BB503" s="209" t="e">
        <f>IF(OR(ISBLANK('Precision '!Y505),O$3="N"),NA(),'Precision '!Y505)</f>
        <v>#N/A</v>
      </c>
      <c r="BC503" s="209" t="e">
        <f>IF(OR(ISBLANK('Precision '!Z505),P$3="N"),NA(),'Precision '!Z505)</f>
        <v>#N/A</v>
      </c>
      <c r="BD503" s="204"/>
      <c r="BE503" s="204"/>
      <c r="BF503" s="204"/>
      <c r="BG503" s="204"/>
      <c r="BH503" s="204"/>
    </row>
    <row r="504" spans="1:60" x14ac:dyDescent="0.2">
      <c r="A504" s="204"/>
      <c r="B504" s="204"/>
      <c r="C504" s="204" t="str">
        <f>IF(AND(ISNUMBER('Precision '!C506),E$2="Y"),'Precision '!C506,"")</f>
        <v/>
      </c>
      <c r="D504" s="204" t="str">
        <f>IF(AND(ISNUMBER('Precision '!D506),F$2="Y"),'Precision '!D506,"")</f>
        <v/>
      </c>
      <c r="E504" s="204" t="str">
        <f>IF(AND(ISNUMBER('Precision '!E506),G$2="Y"),'Precision '!E506,"")</f>
        <v/>
      </c>
      <c r="F504" s="204" t="str">
        <f>IF(AND(ISNUMBER('Precision '!F506),H$2="Y"),'Precision '!F506,"")</f>
        <v/>
      </c>
      <c r="G504" s="204" t="str">
        <f>IF(AND(ISNUMBER('Precision '!G506),I$2="Y"),'Precision '!G506,"")</f>
        <v/>
      </c>
      <c r="H504" s="204" t="str">
        <f>IF(AND(ISNUMBER('Precision '!H506),J$2="Y"),'Precision '!H506,"")</f>
        <v/>
      </c>
      <c r="I504" s="204" t="str">
        <f>IF(AND(ISNUMBER('Precision '!I506),K$2="Y"),'Precision '!I506,"")</f>
        <v/>
      </c>
      <c r="J504" s="204" t="str">
        <f>IF(AND(ISNUMBER('Precision '!J506),L$2="Y"),'Precision '!J506,"")</f>
        <v/>
      </c>
      <c r="K504" s="204" t="str">
        <f>IF(AND(ISNUMBER('Precision '!K506),M$2="Y"),'Precision '!K506,"")</f>
        <v/>
      </c>
      <c r="L504" s="204" t="str">
        <f>IF(AND(ISNUMBER('Precision '!L506),N$2="Y"),'Precision '!L506,"")</f>
        <v/>
      </c>
      <c r="M504" s="204" t="str">
        <f>IF(AND(ISNUMBER('Precision '!M506),O$2="Y"),'Precision '!M506,"")</f>
        <v/>
      </c>
      <c r="N504" s="204" t="str">
        <f>IF(AND(ISNUMBER('Precision '!N506),P$2="Y"),'Precision '!N506,"")</f>
        <v/>
      </c>
      <c r="O504" s="204" t="str">
        <f>IF(AND(ISNUMBER('Precision '!O506),E$3="Y"),'Precision '!O506,"")</f>
        <v/>
      </c>
      <c r="P504" s="204" t="str">
        <f>IF(AND(ISNUMBER('Precision '!P506),F$3="Y"),'Precision '!P506,"")</f>
        <v/>
      </c>
      <c r="Q504" s="204" t="str">
        <f>IF(AND(ISNUMBER('Precision '!Q506),G$3="Y"),'Precision '!Q506,"")</f>
        <v/>
      </c>
      <c r="R504" s="204" t="str">
        <f>IF(AND(ISNUMBER('Precision '!R506),H$3="Y"),'Precision '!R506,"")</f>
        <v/>
      </c>
      <c r="S504" s="204" t="str">
        <f>IF(AND(ISNUMBER('Precision '!S506),I$3="Y"),'Precision '!S506,"")</f>
        <v/>
      </c>
      <c r="T504" s="204" t="str">
        <f>IF(AND(ISNUMBER('Precision '!T506),J$3="Y"),'Precision '!T506,"")</f>
        <v/>
      </c>
      <c r="U504" s="204" t="str">
        <f>IF(AND(ISNUMBER('Precision '!U506),K$3="Y"),'Precision '!U506,"")</f>
        <v/>
      </c>
      <c r="V504" s="204" t="str">
        <f>IF(AND(ISNUMBER('Precision '!V506),L$3="Y"),'Precision '!V506,"")</f>
        <v/>
      </c>
      <c r="W504" s="204" t="str">
        <f>IF(AND(ISNUMBER('Precision '!W506),M$3="Y"),'Precision '!W506,"")</f>
        <v/>
      </c>
      <c r="X504" s="204" t="str">
        <f>IF(AND(ISNUMBER('Precision '!X506),N$3="Y"),'Precision '!X506,"")</f>
        <v/>
      </c>
      <c r="Y504" s="204" t="str">
        <f>IF(AND(ISNUMBER('Precision '!Y506),O$3="Y"),'Precision '!Y506,"")</f>
        <v/>
      </c>
      <c r="Z504" s="204" t="str">
        <f>IF(AND(ISNUMBER('Precision '!Z506),P$3="Y"),'Precision '!Z506,"")</f>
        <v/>
      </c>
      <c r="AA504" s="204"/>
      <c r="AB504" s="204"/>
      <c r="AC504" s="204"/>
      <c r="AD504" s="204"/>
      <c r="AE504" s="300">
        <v>468</v>
      </c>
      <c r="AF504" s="209" t="e">
        <f>IF(OR(ISBLANK('Precision '!C506),E$2="N"),NA(),'Precision '!C506)</f>
        <v>#N/A</v>
      </c>
      <c r="AG504" s="209" t="e">
        <f>IF(OR(ISBLANK('Precision '!D506),F$2="N"),NA(),'Precision '!D506)</f>
        <v>#N/A</v>
      </c>
      <c r="AH504" s="209" t="e">
        <f>IF(OR(ISBLANK('Precision '!E506),G$2="N"),NA(),'Precision '!E506)</f>
        <v>#N/A</v>
      </c>
      <c r="AI504" s="209" t="e">
        <f>IF(OR(ISBLANK('Precision '!F506),H$2="N"),NA(),'Precision '!F506)</f>
        <v>#N/A</v>
      </c>
      <c r="AJ504" s="209" t="e">
        <f>IF(OR(ISBLANK('Precision '!G506),I$2="N"),NA(),'Precision '!G506)</f>
        <v>#N/A</v>
      </c>
      <c r="AK504" s="209" t="e">
        <f>IF(OR(ISBLANK('Precision '!H506),J$2="N"),NA(),'Precision '!H506)</f>
        <v>#N/A</v>
      </c>
      <c r="AL504" s="209" t="e">
        <f>IF(OR(ISBLANK('Precision '!I506),K$2="N"),NA(),'Precision '!I506)</f>
        <v>#N/A</v>
      </c>
      <c r="AM504" s="209" t="e">
        <f>IF(OR(ISBLANK('Precision '!J506),L$2="N"),NA(),'Precision '!J506)</f>
        <v>#N/A</v>
      </c>
      <c r="AN504" s="209" t="e">
        <f>IF(OR(ISBLANK('Precision '!K506),M$2="N"),NA(),'Precision '!K506)</f>
        <v>#N/A</v>
      </c>
      <c r="AO504" s="209" t="e">
        <f>IF(OR(ISBLANK('Precision '!L506),N$2="N"),NA(),'Precision '!L506)</f>
        <v>#N/A</v>
      </c>
      <c r="AP504" s="209" t="e">
        <f>IF(OR(ISBLANK('Precision '!M506),O$2="N"),NA(),'Precision '!M506)</f>
        <v>#N/A</v>
      </c>
      <c r="AQ504" s="209" t="e">
        <f>IF(OR(ISBLANK('Precision '!N506),P$2="N"),NA(),'Precision '!N506)</f>
        <v>#N/A</v>
      </c>
      <c r="AR504" s="209" t="e">
        <f>IF(OR(ISBLANK('Precision '!O506),E$3="N"),NA(),'Precision '!O506)</f>
        <v>#N/A</v>
      </c>
      <c r="AS504" s="209" t="e">
        <f>IF(OR(ISBLANK('Precision '!P506),F$3="N"),NA(),'Precision '!P506)</f>
        <v>#N/A</v>
      </c>
      <c r="AT504" s="209" t="e">
        <f>IF(OR(ISBLANK('Precision '!Q506),G$3="N"),NA(),'Precision '!Q506)</f>
        <v>#N/A</v>
      </c>
      <c r="AU504" s="209" t="e">
        <f>IF(OR(ISBLANK('Precision '!R506),H$3="N"),NA(),'Precision '!R506)</f>
        <v>#N/A</v>
      </c>
      <c r="AV504" s="209" t="e">
        <f>IF(OR(ISBLANK('Precision '!S506),I$3="N"),NA(),'Precision '!S506)</f>
        <v>#N/A</v>
      </c>
      <c r="AW504" s="209" t="e">
        <f>IF(OR(ISBLANK('Precision '!T506),J$3="N"),NA(),'Precision '!T506)</f>
        <v>#N/A</v>
      </c>
      <c r="AX504" s="209" t="e">
        <f>IF(OR(ISBLANK('Precision '!U506),K$3="N"),NA(),'Precision '!U506)</f>
        <v>#N/A</v>
      </c>
      <c r="AY504" s="209" t="e">
        <f>IF(OR(ISBLANK('Precision '!V506),L$3="N"),NA(),'Precision '!V506)</f>
        <v>#N/A</v>
      </c>
      <c r="AZ504" s="209" t="e">
        <f>IF(OR(ISBLANK('Precision '!W506),M$3="N"),NA(),'Precision '!W506)</f>
        <v>#N/A</v>
      </c>
      <c r="BA504" s="209" t="e">
        <f>IF(OR(ISBLANK('Precision '!X506),N$3="N"),NA(),'Precision '!X506)</f>
        <v>#N/A</v>
      </c>
      <c r="BB504" s="209" t="e">
        <f>IF(OR(ISBLANK('Precision '!Y506),O$3="N"),NA(),'Precision '!Y506)</f>
        <v>#N/A</v>
      </c>
      <c r="BC504" s="209" t="e">
        <f>IF(OR(ISBLANK('Precision '!Z506),P$3="N"),NA(),'Precision '!Z506)</f>
        <v>#N/A</v>
      </c>
      <c r="BD504" s="204"/>
      <c r="BE504" s="204"/>
      <c r="BF504" s="204"/>
      <c r="BG504" s="204"/>
      <c r="BH504" s="204"/>
    </row>
    <row r="505" spans="1:60" x14ac:dyDescent="0.2">
      <c r="A505" s="204"/>
      <c r="B505" s="204"/>
      <c r="C505" s="204" t="str">
        <f>IF(AND(ISNUMBER('Precision '!C507),E$2="Y"),'Precision '!C507,"")</f>
        <v/>
      </c>
      <c r="D505" s="204" t="str">
        <f>IF(AND(ISNUMBER('Precision '!D507),F$2="Y"),'Precision '!D507,"")</f>
        <v/>
      </c>
      <c r="E505" s="204" t="str">
        <f>IF(AND(ISNUMBER('Precision '!E507),G$2="Y"),'Precision '!E507,"")</f>
        <v/>
      </c>
      <c r="F505" s="204" t="str">
        <f>IF(AND(ISNUMBER('Precision '!F507),H$2="Y"),'Precision '!F507,"")</f>
        <v/>
      </c>
      <c r="G505" s="204" t="str">
        <f>IF(AND(ISNUMBER('Precision '!G507),I$2="Y"),'Precision '!G507,"")</f>
        <v/>
      </c>
      <c r="H505" s="204" t="str">
        <f>IF(AND(ISNUMBER('Precision '!H507),J$2="Y"),'Precision '!H507,"")</f>
        <v/>
      </c>
      <c r="I505" s="204" t="str">
        <f>IF(AND(ISNUMBER('Precision '!I507),K$2="Y"),'Precision '!I507,"")</f>
        <v/>
      </c>
      <c r="J505" s="204" t="str">
        <f>IF(AND(ISNUMBER('Precision '!J507),L$2="Y"),'Precision '!J507,"")</f>
        <v/>
      </c>
      <c r="K505" s="204" t="str">
        <f>IF(AND(ISNUMBER('Precision '!K507),M$2="Y"),'Precision '!K507,"")</f>
        <v/>
      </c>
      <c r="L505" s="204" t="str">
        <f>IF(AND(ISNUMBER('Precision '!L507),N$2="Y"),'Precision '!L507,"")</f>
        <v/>
      </c>
      <c r="M505" s="204" t="str">
        <f>IF(AND(ISNUMBER('Precision '!M507),O$2="Y"),'Precision '!M507,"")</f>
        <v/>
      </c>
      <c r="N505" s="204" t="str">
        <f>IF(AND(ISNUMBER('Precision '!N507),P$2="Y"),'Precision '!N507,"")</f>
        <v/>
      </c>
      <c r="O505" s="204" t="str">
        <f>IF(AND(ISNUMBER('Precision '!O507),E$3="Y"),'Precision '!O507,"")</f>
        <v/>
      </c>
      <c r="P505" s="204" t="str">
        <f>IF(AND(ISNUMBER('Precision '!P507),F$3="Y"),'Precision '!P507,"")</f>
        <v/>
      </c>
      <c r="Q505" s="204" t="str">
        <f>IF(AND(ISNUMBER('Precision '!Q507),G$3="Y"),'Precision '!Q507,"")</f>
        <v/>
      </c>
      <c r="R505" s="204" t="str">
        <f>IF(AND(ISNUMBER('Precision '!R507),H$3="Y"),'Precision '!R507,"")</f>
        <v/>
      </c>
      <c r="S505" s="204" t="str">
        <f>IF(AND(ISNUMBER('Precision '!S507),I$3="Y"),'Precision '!S507,"")</f>
        <v/>
      </c>
      <c r="T505" s="204" t="str">
        <f>IF(AND(ISNUMBER('Precision '!T507),J$3="Y"),'Precision '!T507,"")</f>
        <v/>
      </c>
      <c r="U505" s="204" t="str">
        <f>IF(AND(ISNUMBER('Precision '!U507),K$3="Y"),'Precision '!U507,"")</f>
        <v/>
      </c>
      <c r="V505" s="204" t="str">
        <f>IF(AND(ISNUMBER('Precision '!V507),L$3="Y"),'Precision '!V507,"")</f>
        <v/>
      </c>
      <c r="W505" s="204" t="str">
        <f>IF(AND(ISNUMBER('Precision '!W507),M$3="Y"),'Precision '!W507,"")</f>
        <v/>
      </c>
      <c r="X505" s="204" t="str">
        <f>IF(AND(ISNUMBER('Precision '!X507),N$3="Y"),'Precision '!X507,"")</f>
        <v/>
      </c>
      <c r="Y505" s="204" t="str">
        <f>IF(AND(ISNUMBER('Precision '!Y507),O$3="Y"),'Precision '!Y507,"")</f>
        <v/>
      </c>
      <c r="Z505" s="204" t="str">
        <f>IF(AND(ISNUMBER('Precision '!Z507),P$3="Y"),'Precision '!Z507,"")</f>
        <v/>
      </c>
      <c r="AA505" s="204"/>
      <c r="AB505" s="204"/>
      <c r="AC505" s="204"/>
      <c r="AD505" s="204"/>
      <c r="AE505" s="300">
        <v>469</v>
      </c>
      <c r="AF505" s="209" t="e">
        <f>IF(OR(ISBLANK('Precision '!C507),E$2="N"),NA(),'Precision '!C507)</f>
        <v>#N/A</v>
      </c>
      <c r="AG505" s="209" t="e">
        <f>IF(OR(ISBLANK('Precision '!D507),F$2="N"),NA(),'Precision '!D507)</f>
        <v>#N/A</v>
      </c>
      <c r="AH505" s="209" t="e">
        <f>IF(OR(ISBLANK('Precision '!E507),G$2="N"),NA(),'Precision '!E507)</f>
        <v>#N/A</v>
      </c>
      <c r="AI505" s="209" t="e">
        <f>IF(OR(ISBLANK('Precision '!F507),H$2="N"),NA(),'Precision '!F507)</f>
        <v>#N/A</v>
      </c>
      <c r="AJ505" s="209" t="e">
        <f>IF(OR(ISBLANK('Precision '!G507),I$2="N"),NA(),'Precision '!G507)</f>
        <v>#N/A</v>
      </c>
      <c r="AK505" s="209" t="e">
        <f>IF(OR(ISBLANK('Precision '!H507),J$2="N"),NA(),'Precision '!H507)</f>
        <v>#N/A</v>
      </c>
      <c r="AL505" s="209" t="e">
        <f>IF(OR(ISBLANK('Precision '!I507),K$2="N"),NA(),'Precision '!I507)</f>
        <v>#N/A</v>
      </c>
      <c r="AM505" s="209" t="e">
        <f>IF(OR(ISBLANK('Precision '!J507),L$2="N"),NA(),'Precision '!J507)</f>
        <v>#N/A</v>
      </c>
      <c r="AN505" s="209" t="e">
        <f>IF(OR(ISBLANK('Precision '!K507),M$2="N"),NA(),'Precision '!K507)</f>
        <v>#N/A</v>
      </c>
      <c r="AO505" s="209" t="e">
        <f>IF(OR(ISBLANK('Precision '!L507),N$2="N"),NA(),'Precision '!L507)</f>
        <v>#N/A</v>
      </c>
      <c r="AP505" s="209" t="e">
        <f>IF(OR(ISBLANK('Precision '!M507),O$2="N"),NA(),'Precision '!M507)</f>
        <v>#N/A</v>
      </c>
      <c r="AQ505" s="209" t="e">
        <f>IF(OR(ISBLANK('Precision '!N507),P$2="N"),NA(),'Precision '!N507)</f>
        <v>#N/A</v>
      </c>
      <c r="AR505" s="209" t="e">
        <f>IF(OR(ISBLANK('Precision '!O507),E$3="N"),NA(),'Precision '!O507)</f>
        <v>#N/A</v>
      </c>
      <c r="AS505" s="209" t="e">
        <f>IF(OR(ISBLANK('Precision '!P507),F$3="N"),NA(),'Precision '!P507)</f>
        <v>#N/A</v>
      </c>
      <c r="AT505" s="209" t="e">
        <f>IF(OR(ISBLANK('Precision '!Q507),G$3="N"),NA(),'Precision '!Q507)</f>
        <v>#N/A</v>
      </c>
      <c r="AU505" s="209" t="e">
        <f>IF(OR(ISBLANK('Precision '!R507),H$3="N"),NA(),'Precision '!R507)</f>
        <v>#N/A</v>
      </c>
      <c r="AV505" s="209" t="e">
        <f>IF(OR(ISBLANK('Precision '!S507),I$3="N"),NA(),'Precision '!S507)</f>
        <v>#N/A</v>
      </c>
      <c r="AW505" s="209" t="e">
        <f>IF(OR(ISBLANK('Precision '!T507),J$3="N"),NA(),'Precision '!T507)</f>
        <v>#N/A</v>
      </c>
      <c r="AX505" s="209" t="e">
        <f>IF(OR(ISBLANK('Precision '!U507),K$3="N"),NA(),'Precision '!U507)</f>
        <v>#N/A</v>
      </c>
      <c r="AY505" s="209" t="e">
        <f>IF(OR(ISBLANK('Precision '!V507),L$3="N"),NA(),'Precision '!V507)</f>
        <v>#N/A</v>
      </c>
      <c r="AZ505" s="209" t="e">
        <f>IF(OR(ISBLANK('Precision '!W507),M$3="N"),NA(),'Precision '!W507)</f>
        <v>#N/A</v>
      </c>
      <c r="BA505" s="209" t="e">
        <f>IF(OR(ISBLANK('Precision '!X507),N$3="N"),NA(),'Precision '!X507)</f>
        <v>#N/A</v>
      </c>
      <c r="BB505" s="209" t="e">
        <f>IF(OR(ISBLANK('Precision '!Y507),O$3="N"),NA(),'Precision '!Y507)</f>
        <v>#N/A</v>
      </c>
      <c r="BC505" s="209" t="e">
        <f>IF(OR(ISBLANK('Precision '!Z507),P$3="N"),NA(),'Precision '!Z507)</f>
        <v>#N/A</v>
      </c>
      <c r="BD505" s="204"/>
      <c r="BE505" s="204"/>
      <c r="BF505" s="204"/>
      <c r="BG505" s="204"/>
      <c r="BH505" s="204"/>
    </row>
    <row r="506" spans="1:60" x14ac:dyDescent="0.2">
      <c r="A506" s="204"/>
      <c r="B506" s="204"/>
      <c r="C506" s="204" t="str">
        <f>IF(AND(ISNUMBER('Precision '!C508),E$2="Y"),'Precision '!C508,"")</f>
        <v/>
      </c>
      <c r="D506" s="204" t="str">
        <f>IF(AND(ISNUMBER('Precision '!D508),F$2="Y"),'Precision '!D508,"")</f>
        <v/>
      </c>
      <c r="E506" s="204" t="str">
        <f>IF(AND(ISNUMBER('Precision '!E508),G$2="Y"),'Precision '!E508,"")</f>
        <v/>
      </c>
      <c r="F506" s="204" t="str">
        <f>IF(AND(ISNUMBER('Precision '!F508),H$2="Y"),'Precision '!F508,"")</f>
        <v/>
      </c>
      <c r="G506" s="204" t="str">
        <f>IF(AND(ISNUMBER('Precision '!G508),I$2="Y"),'Precision '!G508,"")</f>
        <v/>
      </c>
      <c r="H506" s="204" t="str">
        <f>IF(AND(ISNUMBER('Precision '!H508),J$2="Y"),'Precision '!H508,"")</f>
        <v/>
      </c>
      <c r="I506" s="204" t="str">
        <f>IF(AND(ISNUMBER('Precision '!I508),K$2="Y"),'Precision '!I508,"")</f>
        <v/>
      </c>
      <c r="J506" s="204" t="str">
        <f>IF(AND(ISNUMBER('Precision '!J508),L$2="Y"),'Precision '!J508,"")</f>
        <v/>
      </c>
      <c r="K506" s="204" t="str">
        <f>IF(AND(ISNUMBER('Precision '!K508),M$2="Y"),'Precision '!K508,"")</f>
        <v/>
      </c>
      <c r="L506" s="204" t="str">
        <f>IF(AND(ISNUMBER('Precision '!L508),N$2="Y"),'Precision '!L508,"")</f>
        <v/>
      </c>
      <c r="M506" s="204" t="str">
        <f>IF(AND(ISNUMBER('Precision '!M508),O$2="Y"),'Precision '!M508,"")</f>
        <v/>
      </c>
      <c r="N506" s="204" t="str">
        <f>IF(AND(ISNUMBER('Precision '!N508),P$2="Y"),'Precision '!N508,"")</f>
        <v/>
      </c>
      <c r="O506" s="204" t="str">
        <f>IF(AND(ISNUMBER('Precision '!O508),E$3="Y"),'Precision '!O508,"")</f>
        <v/>
      </c>
      <c r="P506" s="204" t="str">
        <f>IF(AND(ISNUMBER('Precision '!P508),F$3="Y"),'Precision '!P508,"")</f>
        <v/>
      </c>
      <c r="Q506" s="204" t="str">
        <f>IF(AND(ISNUMBER('Precision '!Q508),G$3="Y"),'Precision '!Q508,"")</f>
        <v/>
      </c>
      <c r="R506" s="204" t="str">
        <f>IF(AND(ISNUMBER('Precision '!R508),H$3="Y"),'Precision '!R508,"")</f>
        <v/>
      </c>
      <c r="S506" s="204" t="str">
        <f>IF(AND(ISNUMBER('Precision '!S508),I$3="Y"),'Precision '!S508,"")</f>
        <v/>
      </c>
      <c r="T506" s="204" t="str">
        <f>IF(AND(ISNUMBER('Precision '!T508),J$3="Y"),'Precision '!T508,"")</f>
        <v/>
      </c>
      <c r="U506" s="204" t="str">
        <f>IF(AND(ISNUMBER('Precision '!U508),K$3="Y"),'Precision '!U508,"")</f>
        <v/>
      </c>
      <c r="V506" s="204" t="str">
        <f>IF(AND(ISNUMBER('Precision '!V508),L$3="Y"),'Precision '!V508,"")</f>
        <v/>
      </c>
      <c r="W506" s="204" t="str">
        <f>IF(AND(ISNUMBER('Precision '!W508),M$3="Y"),'Precision '!W508,"")</f>
        <v/>
      </c>
      <c r="X506" s="204" t="str">
        <f>IF(AND(ISNUMBER('Precision '!X508),N$3="Y"),'Precision '!X508,"")</f>
        <v/>
      </c>
      <c r="Y506" s="204" t="str">
        <f>IF(AND(ISNUMBER('Precision '!Y508),O$3="Y"),'Precision '!Y508,"")</f>
        <v/>
      </c>
      <c r="Z506" s="204" t="str">
        <f>IF(AND(ISNUMBER('Precision '!Z508),P$3="Y"),'Precision '!Z508,"")</f>
        <v/>
      </c>
      <c r="AA506" s="204"/>
      <c r="AB506" s="204"/>
      <c r="AC506" s="204"/>
      <c r="AD506" s="204"/>
      <c r="AE506" s="300">
        <v>470</v>
      </c>
      <c r="AF506" s="209" t="e">
        <f>IF(OR(ISBLANK('Precision '!C508),E$2="N"),NA(),'Precision '!C508)</f>
        <v>#N/A</v>
      </c>
      <c r="AG506" s="209" t="e">
        <f>IF(OR(ISBLANK('Precision '!D508),F$2="N"),NA(),'Precision '!D508)</f>
        <v>#N/A</v>
      </c>
      <c r="AH506" s="209" t="e">
        <f>IF(OR(ISBLANK('Precision '!E508),G$2="N"),NA(),'Precision '!E508)</f>
        <v>#N/A</v>
      </c>
      <c r="AI506" s="209" t="e">
        <f>IF(OR(ISBLANK('Precision '!F508),H$2="N"),NA(),'Precision '!F508)</f>
        <v>#N/A</v>
      </c>
      <c r="AJ506" s="209" t="e">
        <f>IF(OR(ISBLANK('Precision '!G508),I$2="N"),NA(),'Precision '!G508)</f>
        <v>#N/A</v>
      </c>
      <c r="AK506" s="209" t="e">
        <f>IF(OR(ISBLANK('Precision '!H508),J$2="N"),NA(),'Precision '!H508)</f>
        <v>#N/A</v>
      </c>
      <c r="AL506" s="209" t="e">
        <f>IF(OR(ISBLANK('Precision '!I508),K$2="N"),NA(),'Precision '!I508)</f>
        <v>#N/A</v>
      </c>
      <c r="AM506" s="209" t="e">
        <f>IF(OR(ISBLANK('Precision '!J508),L$2="N"),NA(),'Precision '!J508)</f>
        <v>#N/A</v>
      </c>
      <c r="AN506" s="209" t="e">
        <f>IF(OR(ISBLANK('Precision '!K508),M$2="N"),NA(),'Precision '!K508)</f>
        <v>#N/A</v>
      </c>
      <c r="AO506" s="209" t="e">
        <f>IF(OR(ISBLANK('Precision '!L508),N$2="N"),NA(),'Precision '!L508)</f>
        <v>#N/A</v>
      </c>
      <c r="AP506" s="209" t="e">
        <f>IF(OR(ISBLANK('Precision '!M508),O$2="N"),NA(),'Precision '!M508)</f>
        <v>#N/A</v>
      </c>
      <c r="AQ506" s="209" t="e">
        <f>IF(OR(ISBLANK('Precision '!N508),P$2="N"),NA(),'Precision '!N508)</f>
        <v>#N/A</v>
      </c>
      <c r="AR506" s="209" t="e">
        <f>IF(OR(ISBLANK('Precision '!O508),E$3="N"),NA(),'Precision '!O508)</f>
        <v>#N/A</v>
      </c>
      <c r="AS506" s="209" t="e">
        <f>IF(OR(ISBLANK('Precision '!P508),F$3="N"),NA(),'Precision '!P508)</f>
        <v>#N/A</v>
      </c>
      <c r="AT506" s="209" t="e">
        <f>IF(OR(ISBLANK('Precision '!Q508),G$3="N"),NA(),'Precision '!Q508)</f>
        <v>#N/A</v>
      </c>
      <c r="AU506" s="209" t="e">
        <f>IF(OR(ISBLANK('Precision '!R508),H$3="N"),NA(),'Precision '!R508)</f>
        <v>#N/A</v>
      </c>
      <c r="AV506" s="209" t="e">
        <f>IF(OR(ISBLANK('Precision '!S508),I$3="N"),NA(),'Precision '!S508)</f>
        <v>#N/A</v>
      </c>
      <c r="AW506" s="209" t="e">
        <f>IF(OR(ISBLANK('Precision '!T508),J$3="N"),NA(),'Precision '!T508)</f>
        <v>#N/A</v>
      </c>
      <c r="AX506" s="209" t="e">
        <f>IF(OR(ISBLANK('Precision '!U508),K$3="N"),NA(),'Precision '!U508)</f>
        <v>#N/A</v>
      </c>
      <c r="AY506" s="209" t="e">
        <f>IF(OR(ISBLANK('Precision '!V508),L$3="N"),NA(),'Precision '!V508)</f>
        <v>#N/A</v>
      </c>
      <c r="AZ506" s="209" t="e">
        <f>IF(OR(ISBLANK('Precision '!W508),M$3="N"),NA(),'Precision '!W508)</f>
        <v>#N/A</v>
      </c>
      <c r="BA506" s="209" t="e">
        <f>IF(OR(ISBLANK('Precision '!X508),N$3="N"),NA(),'Precision '!X508)</f>
        <v>#N/A</v>
      </c>
      <c r="BB506" s="209" t="e">
        <f>IF(OR(ISBLANK('Precision '!Y508),O$3="N"),NA(),'Precision '!Y508)</f>
        <v>#N/A</v>
      </c>
      <c r="BC506" s="209" t="e">
        <f>IF(OR(ISBLANK('Precision '!Z508),P$3="N"),NA(),'Precision '!Z508)</f>
        <v>#N/A</v>
      </c>
      <c r="BD506" s="204"/>
      <c r="BE506" s="204"/>
      <c r="BF506" s="204"/>
      <c r="BG506" s="204"/>
      <c r="BH506" s="204"/>
    </row>
    <row r="507" spans="1:60" x14ac:dyDescent="0.2">
      <c r="A507" s="204"/>
      <c r="B507" s="204"/>
      <c r="C507" s="204" t="str">
        <f>IF(AND(ISNUMBER('Precision '!C509),E$2="Y"),'Precision '!C509,"")</f>
        <v/>
      </c>
      <c r="D507" s="204" t="str">
        <f>IF(AND(ISNUMBER('Precision '!D509),F$2="Y"),'Precision '!D509,"")</f>
        <v/>
      </c>
      <c r="E507" s="204" t="str">
        <f>IF(AND(ISNUMBER('Precision '!E509),G$2="Y"),'Precision '!E509,"")</f>
        <v/>
      </c>
      <c r="F507" s="204" t="str">
        <f>IF(AND(ISNUMBER('Precision '!F509),H$2="Y"),'Precision '!F509,"")</f>
        <v/>
      </c>
      <c r="G507" s="204" t="str">
        <f>IF(AND(ISNUMBER('Precision '!G509),I$2="Y"),'Precision '!G509,"")</f>
        <v/>
      </c>
      <c r="H507" s="204" t="str">
        <f>IF(AND(ISNUMBER('Precision '!H509),J$2="Y"),'Precision '!H509,"")</f>
        <v/>
      </c>
      <c r="I507" s="204" t="str">
        <f>IF(AND(ISNUMBER('Precision '!I509),K$2="Y"),'Precision '!I509,"")</f>
        <v/>
      </c>
      <c r="J507" s="204" t="str">
        <f>IF(AND(ISNUMBER('Precision '!J509),L$2="Y"),'Precision '!J509,"")</f>
        <v/>
      </c>
      <c r="K507" s="204" t="str">
        <f>IF(AND(ISNUMBER('Precision '!K509),M$2="Y"),'Precision '!K509,"")</f>
        <v/>
      </c>
      <c r="L507" s="204" t="str">
        <f>IF(AND(ISNUMBER('Precision '!L509),N$2="Y"),'Precision '!L509,"")</f>
        <v/>
      </c>
      <c r="M507" s="204" t="str">
        <f>IF(AND(ISNUMBER('Precision '!M509),O$2="Y"),'Precision '!M509,"")</f>
        <v/>
      </c>
      <c r="N507" s="204" t="str">
        <f>IF(AND(ISNUMBER('Precision '!N509),P$2="Y"),'Precision '!N509,"")</f>
        <v/>
      </c>
      <c r="O507" s="204" t="str">
        <f>IF(AND(ISNUMBER('Precision '!O509),E$3="Y"),'Precision '!O509,"")</f>
        <v/>
      </c>
      <c r="P507" s="204" t="str">
        <f>IF(AND(ISNUMBER('Precision '!P509),F$3="Y"),'Precision '!P509,"")</f>
        <v/>
      </c>
      <c r="Q507" s="204" t="str">
        <f>IF(AND(ISNUMBER('Precision '!Q509),G$3="Y"),'Precision '!Q509,"")</f>
        <v/>
      </c>
      <c r="R507" s="204" t="str">
        <f>IF(AND(ISNUMBER('Precision '!R509),H$3="Y"),'Precision '!R509,"")</f>
        <v/>
      </c>
      <c r="S507" s="204" t="str">
        <f>IF(AND(ISNUMBER('Precision '!S509),I$3="Y"),'Precision '!S509,"")</f>
        <v/>
      </c>
      <c r="T507" s="204" t="str">
        <f>IF(AND(ISNUMBER('Precision '!T509),J$3="Y"),'Precision '!T509,"")</f>
        <v/>
      </c>
      <c r="U507" s="204" t="str">
        <f>IF(AND(ISNUMBER('Precision '!U509),K$3="Y"),'Precision '!U509,"")</f>
        <v/>
      </c>
      <c r="V507" s="204" t="str">
        <f>IF(AND(ISNUMBER('Precision '!V509),L$3="Y"),'Precision '!V509,"")</f>
        <v/>
      </c>
      <c r="W507" s="204" t="str">
        <f>IF(AND(ISNUMBER('Precision '!W509),M$3="Y"),'Precision '!W509,"")</f>
        <v/>
      </c>
      <c r="X507" s="204" t="str">
        <f>IF(AND(ISNUMBER('Precision '!X509),N$3="Y"),'Precision '!X509,"")</f>
        <v/>
      </c>
      <c r="Y507" s="204" t="str">
        <f>IF(AND(ISNUMBER('Precision '!Y509),O$3="Y"),'Precision '!Y509,"")</f>
        <v/>
      </c>
      <c r="Z507" s="204" t="str">
        <f>IF(AND(ISNUMBER('Precision '!Z509),P$3="Y"),'Precision '!Z509,"")</f>
        <v/>
      </c>
      <c r="AA507" s="204"/>
      <c r="AB507" s="204"/>
      <c r="AC507" s="204"/>
      <c r="AD507" s="204"/>
      <c r="AE507" s="300">
        <v>471</v>
      </c>
      <c r="AF507" s="209" t="e">
        <f>IF(OR(ISBLANK('Precision '!C509),E$2="N"),NA(),'Precision '!C509)</f>
        <v>#N/A</v>
      </c>
      <c r="AG507" s="209" t="e">
        <f>IF(OR(ISBLANK('Precision '!D509),F$2="N"),NA(),'Precision '!D509)</f>
        <v>#N/A</v>
      </c>
      <c r="AH507" s="209" t="e">
        <f>IF(OR(ISBLANK('Precision '!E509),G$2="N"),NA(),'Precision '!E509)</f>
        <v>#N/A</v>
      </c>
      <c r="AI507" s="209" t="e">
        <f>IF(OR(ISBLANK('Precision '!F509),H$2="N"),NA(),'Precision '!F509)</f>
        <v>#N/A</v>
      </c>
      <c r="AJ507" s="209" t="e">
        <f>IF(OR(ISBLANK('Precision '!G509),I$2="N"),NA(),'Precision '!G509)</f>
        <v>#N/A</v>
      </c>
      <c r="AK507" s="209" t="e">
        <f>IF(OR(ISBLANK('Precision '!H509),J$2="N"),NA(),'Precision '!H509)</f>
        <v>#N/A</v>
      </c>
      <c r="AL507" s="209" t="e">
        <f>IF(OR(ISBLANK('Precision '!I509),K$2="N"),NA(),'Precision '!I509)</f>
        <v>#N/A</v>
      </c>
      <c r="AM507" s="209" t="e">
        <f>IF(OR(ISBLANK('Precision '!J509),L$2="N"),NA(),'Precision '!J509)</f>
        <v>#N/A</v>
      </c>
      <c r="AN507" s="209" t="e">
        <f>IF(OR(ISBLANK('Precision '!K509),M$2="N"),NA(),'Precision '!K509)</f>
        <v>#N/A</v>
      </c>
      <c r="AO507" s="209" t="e">
        <f>IF(OR(ISBLANK('Precision '!L509),N$2="N"),NA(),'Precision '!L509)</f>
        <v>#N/A</v>
      </c>
      <c r="AP507" s="209" t="e">
        <f>IF(OR(ISBLANK('Precision '!M509),O$2="N"),NA(),'Precision '!M509)</f>
        <v>#N/A</v>
      </c>
      <c r="AQ507" s="209" t="e">
        <f>IF(OR(ISBLANK('Precision '!N509),P$2="N"),NA(),'Precision '!N509)</f>
        <v>#N/A</v>
      </c>
      <c r="AR507" s="209" t="e">
        <f>IF(OR(ISBLANK('Precision '!O509),E$3="N"),NA(),'Precision '!O509)</f>
        <v>#N/A</v>
      </c>
      <c r="AS507" s="209" t="e">
        <f>IF(OR(ISBLANK('Precision '!P509),F$3="N"),NA(),'Precision '!P509)</f>
        <v>#N/A</v>
      </c>
      <c r="AT507" s="209" t="e">
        <f>IF(OR(ISBLANK('Precision '!Q509),G$3="N"),NA(),'Precision '!Q509)</f>
        <v>#N/A</v>
      </c>
      <c r="AU507" s="209" t="e">
        <f>IF(OR(ISBLANK('Precision '!R509),H$3="N"),NA(),'Precision '!R509)</f>
        <v>#N/A</v>
      </c>
      <c r="AV507" s="209" t="e">
        <f>IF(OR(ISBLANK('Precision '!S509),I$3="N"),NA(),'Precision '!S509)</f>
        <v>#N/A</v>
      </c>
      <c r="AW507" s="209" t="e">
        <f>IF(OR(ISBLANK('Precision '!T509),J$3="N"),NA(),'Precision '!T509)</f>
        <v>#N/A</v>
      </c>
      <c r="AX507" s="209" t="e">
        <f>IF(OR(ISBLANK('Precision '!U509),K$3="N"),NA(),'Precision '!U509)</f>
        <v>#N/A</v>
      </c>
      <c r="AY507" s="209" t="e">
        <f>IF(OR(ISBLANK('Precision '!V509),L$3="N"),NA(),'Precision '!V509)</f>
        <v>#N/A</v>
      </c>
      <c r="AZ507" s="209" t="e">
        <f>IF(OR(ISBLANK('Precision '!W509),M$3="N"),NA(),'Precision '!W509)</f>
        <v>#N/A</v>
      </c>
      <c r="BA507" s="209" t="e">
        <f>IF(OR(ISBLANK('Precision '!X509),N$3="N"),NA(),'Precision '!X509)</f>
        <v>#N/A</v>
      </c>
      <c r="BB507" s="209" t="e">
        <f>IF(OR(ISBLANK('Precision '!Y509),O$3="N"),NA(),'Precision '!Y509)</f>
        <v>#N/A</v>
      </c>
      <c r="BC507" s="209" t="e">
        <f>IF(OR(ISBLANK('Precision '!Z509),P$3="N"),NA(),'Precision '!Z509)</f>
        <v>#N/A</v>
      </c>
      <c r="BD507" s="204"/>
      <c r="BE507" s="204"/>
      <c r="BF507" s="204"/>
      <c r="BG507" s="204"/>
      <c r="BH507" s="204"/>
    </row>
    <row r="508" spans="1:60" x14ac:dyDescent="0.2">
      <c r="A508" s="204"/>
      <c r="B508" s="204"/>
      <c r="C508" s="204" t="str">
        <f>IF(AND(ISNUMBER('Precision '!C510),E$2="Y"),'Precision '!C510,"")</f>
        <v/>
      </c>
      <c r="D508" s="204" t="str">
        <f>IF(AND(ISNUMBER('Precision '!D510),F$2="Y"),'Precision '!D510,"")</f>
        <v/>
      </c>
      <c r="E508" s="204" t="str">
        <f>IF(AND(ISNUMBER('Precision '!E510),G$2="Y"),'Precision '!E510,"")</f>
        <v/>
      </c>
      <c r="F508" s="204" t="str">
        <f>IF(AND(ISNUMBER('Precision '!F510),H$2="Y"),'Precision '!F510,"")</f>
        <v/>
      </c>
      <c r="G508" s="204" t="str">
        <f>IF(AND(ISNUMBER('Precision '!G510),I$2="Y"),'Precision '!G510,"")</f>
        <v/>
      </c>
      <c r="H508" s="204" t="str">
        <f>IF(AND(ISNUMBER('Precision '!H510),J$2="Y"),'Precision '!H510,"")</f>
        <v/>
      </c>
      <c r="I508" s="204" t="str">
        <f>IF(AND(ISNUMBER('Precision '!I510),K$2="Y"),'Precision '!I510,"")</f>
        <v/>
      </c>
      <c r="J508" s="204" t="str">
        <f>IF(AND(ISNUMBER('Precision '!J510),L$2="Y"),'Precision '!J510,"")</f>
        <v/>
      </c>
      <c r="K508" s="204" t="str">
        <f>IF(AND(ISNUMBER('Precision '!K510),M$2="Y"),'Precision '!K510,"")</f>
        <v/>
      </c>
      <c r="L508" s="204" t="str">
        <f>IF(AND(ISNUMBER('Precision '!L510),N$2="Y"),'Precision '!L510,"")</f>
        <v/>
      </c>
      <c r="M508" s="204" t="str">
        <f>IF(AND(ISNUMBER('Precision '!M510),O$2="Y"),'Precision '!M510,"")</f>
        <v/>
      </c>
      <c r="N508" s="204" t="str">
        <f>IF(AND(ISNUMBER('Precision '!N510),P$2="Y"),'Precision '!N510,"")</f>
        <v/>
      </c>
      <c r="O508" s="204" t="str">
        <f>IF(AND(ISNUMBER('Precision '!O510),E$3="Y"),'Precision '!O510,"")</f>
        <v/>
      </c>
      <c r="P508" s="204" t="str">
        <f>IF(AND(ISNUMBER('Precision '!P510),F$3="Y"),'Precision '!P510,"")</f>
        <v/>
      </c>
      <c r="Q508" s="204" t="str">
        <f>IF(AND(ISNUMBER('Precision '!Q510),G$3="Y"),'Precision '!Q510,"")</f>
        <v/>
      </c>
      <c r="R508" s="204" t="str">
        <f>IF(AND(ISNUMBER('Precision '!R510),H$3="Y"),'Precision '!R510,"")</f>
        <v/>
      </c>
      <c r="S508" s="204" t="str">
        <f>IF(AND(ISNUMBER('Precision '!S510),I$3="Y"),'Precision '!S510,"")</f>
        <v/>
      </c>
      <c r="T508" s="204" t="str">
        <f>IF(AND(ISNUMBER('Precision '!T510),J$3="Y"),'Precision '!T510,"")</f>
        <v/>
      </c>
      <c r="U508" s="204" t="str">
        <f>IF(AND(ISNUMBER('Precision '!U510),K$3="Y"),'Precision '!U510,"")</f>
        <v/>
      </c>
      <c r="V508" s="204" t="str">
        <f>IF(AND(ISNUMBER('Precision '!V510),L$3="Y"),'Precision '!V510,"")</f>
        <v/>
      </c>
      <c r="W508" s="204" t="str">
        <f>IF(AND(ISNUMBER('Precision '!W510),M$3="Y"),'Precision '!W510,"")</f>
        <v/>
      </c>
      <c r="X508" s="204" t="str">
        <f>IF(AND(ISNUMBER('Precision '!X510),N$3="Y"),'Precision '!X510,"")</f>
        <v/>
      </c>
      <c r="Y508" s="204" t="str">
        <f>IF(AND(ISNUMBER('Precision '!Y510),O$3="Y"),'Precision '!Y510,"")</f>
        <v/>
      </c>
      <c r="Z508" s="204" t="str">
        <f>IF(AND(ISNUMBER('Precision '!Z510),P$3="Y"),'Precision '!Z510,"")</f>
        <v/>
      </c>
      <c r="AA508" s="204"/>
      <c r="AB508" s="204"/>
      <c r="AC508" s="204"/>
      <c r="AD508" s="204"/>
      <c r="AE508" s="300">
        <v>472</v>
      </c>
      <c r="AF508" s="209" t="e">
        <f>IF(OR(ISBLANK('Precision '!C510),E$2="N"),NA(),'Precision '!C510)</f>
        <v>#N/A</v>
      </c>
      <c r="AG508" s="209" t="e">
        <f>IF(OR(ISBLANK('Precision '!D510),F$2="N"),NA(),'Precision '!D510)</f>
        <v>#N/A</v>
      </c>
      <c r="AH508" s="209" t="e">
        <f>IF(OR(ISBLANK('Precision '!E510),G$2="N"),NA(),'Precision '!E510)</f>
        <v>#N/A</v>
      </c>
      <c r="AI508" s="209" t="e">
        <f>IF(OR(ISBLANK('Precision '!F510),H$2="N"),NA(),'Precision '!F510)</f>
        <v>#N/A</v>
      </c>
      <c r="AJ508" s="209" t="e">
        <f>IF(OR(ISBLANK('Precision '!G510),I$2="N"),NA(),'Precision '!G510)</f>
        <v>#N/A</v>
      </c>
      <c r="AK508" s="209" t="e">
        <f>IF(OR(ISBLANK('Precision '!H510),J$2="N"),NA(),'Precision '!H510)</f>
        <v>#N/A</v>
      </c>
      <c r="AL508" s="209" t="e">
        <f>IF(OR(ISBLANK('Precision '!I510),K$2="N"),NA(),'Precision '!I510)</f>
        <v>#N/A</v>
      </c>
      <c r="AM508" s="209" t="e">
        <f>IF(OR(ISBLANK('Precision '!J510),L$2="N"),NA(),'Precision '!J510)</f>
        <v>#N/A</v>
      </c>
      <c r="AN508" s="209" t="e">
        <f>IF(OR(ISBLANK('Precision '!K510),M$2="N"),NA(),'Precision '!K510)</f>
        <v>#N/A</v>
      </c>
      <c r="AO508" s="209" t="e">
        <f>IF(OR(ISBLANK('Precision '!L510),N$2="N"),NA(),'Precision '!L510)</f>
        <v>#N/A</v>
      </c>
      <c r="AP508" s="209" t="e">
        <f>IF(OR(ISBLANK('Precision '!M510),O$2="N"),NA(),'Precision '!M510)</f>
        <v>#N/A</v>
      </c>
      <c r="AQ508" s="209" t="e">
        <f>IF(OR(ISBLANK('Precision '!N510),P$2="N"),NA(),'Precision '!N510)</f>
        <v>#N/A</v>
      </c>
      <c r="AR508" s="209" t="e">
        <f>IF(OR(ISBLANK('Precision '!O510),E$3="N"),NA(),'Precision '!O510)</f>
        <v>#N/A</v>
      </c>
      <c r="AS508" s="209" t="e">
        <f>IF(OR(ISBLANK('Precision '!P510),F$3="N"),NA(),'Precision '!P510)</f>
        <v>#N/A</v>
      </c>
      <c r="AT508" s="209" t="e">
        <f>IF(OR(ISBLANK('Precision '!Q510),G$3="N"),NA(),'Precision '!Q510)</f>
        <v>#N/A</v>
      </c>
      <c r="AU508" s="209" t="e">
        <f>IF(OR(ISBLANK('Precision '!R510),H$3="N"),NA(),'Precision '!R510)</f>
        <v>#N/A</v>
      </c>
      <c r="AV508" s="209" t="e">
        <f>IF(OR(ISBLANK('Precision '!S510),I$3="N"),NA(),'Precision '!S510)</f>
        <v>#N/A</v>
      </c>
      <c r="AW508" s="209" t="e">
        <f>IF(OR(ISBLANK('Precision '!T510),J$3="N"),NA(),'Precision '!T510)</f>
        <v>#N/A</v>
      </c>
      <c r="AX508" s="209" t="e">
        <f>IF(OR(ISBLANK('Precision '!U510),K$3="N"),NA(),'Precision '!U510)</f>
        <v>#N/A</v>
      </c>
      <c r="AY508" s="209" t="e">
        <f>IF(OR(ISBLANK('Precision '!V510),L$3="N"),NA(),'Precision '!V510)</f>
        <v>#N/A</v>
      </c>
      <c r="AZ508" s="209" t="e">
        <f>IF(OR(ISBLANK('Precision '!W510),M$3="N"),NA(),'Precision '!W510)</f>
        <v>#N/A</v>
      </c>
      <c r="BA508" s="209" t="e">
        <f>IF(OR(ISBLANK('Precision '!X510),N$3="N"),NA(),'Precision '!X510)</f>
        <v>#N/A</v>
      </c>
      <c r="BB508" s="209" t="e">
        <f>IF(OR(ISBLANK('Precision '!Y510),O$3="N"),NA(),'Precision '!Y510)</f>
        <v>#N/A</v>
      </c>
      <c r="BC508" s="209" t="e">
        <f>IF(OR(ISBLANK('Precision '!Z510),P$3="N"),NA(),'Precision '!Z510)</f>
        <v>#N/A</v>
      </c>
      <c r="BD508" s="204"/>
      <c r="BE508" s="204"/>
      <c r="BF508" s="204"/>
      <c r="BG508" s="204"/>
      <c r="BH508" s="204"/>
    </row>
    <row r="509" spans="1:60" x14ac:dyDescent="0.2">
      <c r="A509" s="204"/>
      <c r="B509" s="204"/>
      <c r="C509" s="204" t="str">
        <f>IF(AND(ISNUMBER('Precision '!C511),E$2="Y"),'Precision '!C511,"")</f>
        <v/>
      </c>
      <c r="D509" s="204" t="str">
        <f>IF(AND(ISNUMBER('Precision '!D511),F$2="Y"),'Precision '!D511,"")</f>
        <v/>
      </c>
      <c r="E509" s="204" t="str">
        <f>IF(AND(ISNUMBER('Precision '!E511),G$2="Y"),'Precision '!E511,"")</f>
        <v/>
      </c>
      <c r="F509" s="204" t="str">
        <f>IF(AND(ISNUMBER('Precision '!F511),H$2="Y"),'Precision '!F511,"")</f>
        <v/>
      </c>
      <c r="G509" s="204" t="str">
        <f>IF(AND(ISNUMBER('Precision '!G511),I$2="Y"),'Precision '!G511,"")</f>
        <v/>
      </c>
      <c r="H509" s="204" t="str">
        <f>IF(AND(ISNUMBER('Precision '!H511),J$2="Y"),'Precision '!H511,"")</f>
        <v/>
      </c>
      <c r="I509" s="204" t="str">
        <f>IF(AND(ISNUMBER('Precision '!I511),K$2="Y"),'Precision '!I511,"")</f>
        <v/>
      </c>
      <c r="J509" s="204" t="str">
        <f>IF(AND(ISNUMBER('Precision '!J511),L$2="Y"),'Precision '!J511,"")</f>
        <v/>
      </c>
      <c r="K509" s="204" t="str">
        <f>IF(AND(ISNUMBER('Precision '!K511),M$2="Y"),'Precision '!K511,"")</f>
        <v/>
      </c>
      <c r="L509" s="204" t="str">
        <f>IF(AND(ISNUMBER('Precision '!L511),N$2="Y"),'Precision '!L511,"")</f>
        <v/>
      </c>
      <c r="M509" s="204" t="str">
        <f>IF(AND(ISNUMBER('Precision '!M511),O$2="Y"),'Precision '!M511,"")</f>
        <v/>
      </c>
      <c r="N509" s="204" t="str">
        <f>IF(AND(ISNUMBER('Precision '!N511),P$2="Y"),'Precision '!N511,"")</f>
        <v/>
      </c>
      <c r="O509" s="204" t="str">
        <f>IF(AND(ISNUMBER('Precision '!O511),E$3="Y"),'Precision '!O511,"")</f>
        <v/>
      </c>
      <c r="P509" s="204" t="str">
        <f>IF(AND(ISNUMBER('Precision '!P511),F$3="Y"),'Precision '!P511,"")</f>
        <v/>
      </c>
      <c r="Q509" s="204" t="str">
        <f>IF(AND(ISNUMBER('Precision '!Q511),G$3="Y"),'Precision '!Q511,"")</f>
        <v/>
      </c>
      <c r="R509" s="204" t="str">
        <f>IF(AND(ISNUMBER('Precision '!R511),H$3="Y"),'Precision '!R511,"")</f>
        <v/>
      </c>
      <c r="S509" s="204" t="str">
        <f>IF(AND(ISNUMBER('Precision '!S511),I$3="Y"),'Precision '!S511,"")</f>
        <v/>
      </c>
      <c r="T509" s="204" t="str">
        <f>IF(AND(ISNUMBER('Precision '!T511),J$3="Y"),'Precision '!T511,"")</f>
        <v/>
      </c>
      <c r="U509" s="204" t="str">
        <f>IF(AND(ISNUMBER('Precision '!U511),K$3="Y"),'Precision '!U511,"")</f>
        <v/>
      </c>
      <c r="V509" s="204" t="str">
        <f>IF(AND(ISNUMBER('Precision '!V511),L$3="Y"),'Precision '!V511,"")</f>
        <v/>
      </c>
      <c r="W509" s="204" t="str">
        <f>IF(AND(ISNUMBER('Precision '!W511),M$3="Y"),'Precision '!W511,"")</f>
        <v/>
      </c>
      <c r="X509" s="204" t="str">
        <f>IF(AND(ISNUMBER('Precision '!X511),N$3="Y"),'Precision '!X511,"")</f>
        <v/>
      </c>
      <c r="Y509" s="204" t="str">
        <f>IF(AND(ISNUMBER('Precision '!Y511),O$3="Y"),'Precision '!Y511,"")</f>
        <v/>
      </c>
      <c r="Z509" s="204" t="str">
        <f>IF(AND(ISNUMBER('Precision '!Z511),P$3="Y"),'Precision '!Z511,"")</f>
        <v/>
      </c>
      <c r="AA509" s="204"/>
      <c r="AB509" s="204"/>
      <c r="AC509" s="204"/>
      <c r="AD509" s="204"/>
      <c r="AE509" s="300">
        <v>473</v>
      </c>
      <c r="AF509" s="209" t="e">
        <f>IF(OR(ISBLANK('Precision '!C511),E$2="N"),NA(),'Precision '!C511)</f>
        <v>#N/A</v>
      </c>
      <c r="AG509" s="209" t="e">
        <f>IF(OR(ISBLANK('Precision '!D511),F$2="N"),NA(),'Precision '!D511)</f>
        <v>#N/A</v>
      </c>
      <c r="AH509" s="209" t="e">
        <f>IF(OR(ISBLANK('Precision '!E511),G$2="N"),NA(),'Precision '!E511)</f>
        <v>#N/A</v>
      </c>
      <c r="AI509" s="209" t="e">
        <f>IF(OR(ISBLANK('Precision '!F511),H$2="N"),NA(),'Precision '!F511)</f>
        <v>#N/A</v>
      </c>
      <c r="AJ509" s="209" t="e">
        <f>IF(OR(ISBLANK('Precision '!G511),I$2="N"),NA(),'Precision '!G511)</f>
        <v>#N/A</v>
      </c>
      <c r="AK509" s="209" t="e">
        <f>IF(OR(ISBLANK('Precision '!H511),J$2="N"),NA(),'Precision '!H511)</f>
        <v>#N/A</v>
      </c>
      <c r="AL509" s="209" t="e">
        <f>IF(OR(ISBLANK('Precision '!I511),K$2="N"),NA(),'Precision '!I511)</f>
        <v>#N/A</v>
      </c>
      <c r="AM509" s="209" t="e">
        <f>IF(OR(ISBLANK('Precision '!J511),L$2="N"),NA(),'Precision '!J511)</f>
        <v>#N/A</v>
      </c>
      <c r="AN509" s="209" t="e">
        <f>IF(OR(ISBLANK('Precision '!K511),M$2="N"),NA(),'Precision '!K511)</f>
        <v>#N/A</v>
      </c>
      <c r="AO509" s="209" t="e">
        <f>IF(OR(ISBLANK('Precision '!L511),N$2="N"),NA(),'Precision '!L511)</f>
        <v>#N/A</v>
      </c>
      <c r="AP509" s="209" t="e">
        <f>IF(OR(ISBLANK('Precision '!M511),O$2="N"),NA(),'Precision '!M511)</f>
        <v>#N/A</v>
      </c>
      <c r="AQ509" s="209" t="e">
        <f>IF(OR(ISBLANK('Precision '!N511),P$2="N"),NA(),'Precision '!N511)</f>
        <v>#N/A</v>
      </c>
      <c r="AR509" s="209" t="e">
        <f>IF(OR(ISBLANK('Precision '!O511),E$3="N"),NA(),'Precision '!O511)</f>
        <v>#N/A</v>
      </c>
      <c r="AS509" s="209" t="e">
        <f>IF(OR(ISBLANK('Precision '!P511),F$3="N"),NA(),'Precision '!P511)</f>
        <v>#N/A</v>
      </c>
      <c r="AT509" s="209" t="e">
        <f>IF(OR(ISBLANK('Precision '!Q511),G$3="N"),NA(),'Precision '!Q511)</f>
        <v>#N/A</v>
      </c>
      <c r="AU509" s="209" t="e">
        <f>IF(OR(ISBLANK('Precision '!R511),H$3="N"),NA(),'Precision '!R511)</f>
        <v>#N/A</v>
      </c>
      <c r="AV509" s="209" t="e">
        <f>IF(OR(ISBLANK('Precision '!S511),I$3="N"),NA(),'Precision '!S511)</f>
        <v>#N/A</v>
      </c>
      <c r="AW509" s="209" t="e">
        <f>IF(OR(ISBLANK('Precision '!T511),J$3="N"),NA(),'Precision '!T511)</f>
        <v>#N/A</v>
      </c>
      <c r="AX509" s="209" t="e">
        <f>IF(OR(ISBLANK('Precision '!U511),K$3="N"),NA(),'Precision '!U511)</f>
        <v>#N/A</v>
      </c>
      <c r="AY509" s="209" t="e">
        <f>IF(OR(ISBLANK('Precision '!V511),L$3="N"),NA(),'Precision '!V511)</f>
        <v>#N/A</v>
      </c>
      <c r="AZ509" s="209" t="e">
        <f>IF(OR(ISBLANK('Precision '!W511),M$3="N"),NA(),'Precision '!W511)</f>
        <v>#N/A</v>
      </c>
      <c r="BA509" s="209" t="e">
        <f>IF(OR(ISBLANK('Precision '!X511),N$3="N"),NA(),'Precision '!X511)</f>
        <v>#N/A</v>
      </c>
      <c r="BB509" s="209" t="e">
        <f>IF(OR(ISBLANK('Precision '!Y511),O$3="N"),NA(),'Precision '!Y511)</f>
        <v>#N/A</v>
      </c>
      <c r="BC509" s="209" t="e">
        <f>IF(OR(ISBLANK('Precision '!Z511),P$3="N"),NA(),'Precision '!Z511)</f>
        <v>#N/A</v>
      </c>
      <c r="BD509" s="204"/>
      <c r="BE509" s="204"/>
      <c r="BF509" s="204"/>
      <c r="BG509" s="204"/>
      <c r="BH509" s="204"/>
    </row>
    <row r="510" spans="1:60" x14ac:dyDescent="0.2">
      <c r="A510" s="204"/>
      <c r="B510" s="204"/>
      <c r="C510" s="204" t="str">
        <f>IF(AND(ISNUMBER('Precision '!C512),E$2="Y"),'Precision '!C512,"")</f>
        <v/>
      </c>
      <c r="D510" s="204" t="str">
        <f>IF(AND(ISNUMBER('Precision '!D512),F$2="Y"),'Precision '!D512,"")</f>
        <v/>
      </c>
      <c r="E510" s="204" t="str">
        <f>IF(AND(ISNUMBER('Precision '!E512),G$2="Y"),'Precision '!E512,"")</f>
        <v/>
      </c>
      <c r="F510" s="204" t="str">
        <f>IF(AND(ISNUMBER('Precision '!F512),H$2="Y"),'Precision '!F512,"")</f>
        <v/>
      </c>
      <c r="G510" s="204" t="str">
        <f>IF(AND(ISNUMBER('Precision '!G512),I$2="Y"),'Precision '!G512,"")</f>
        <v/>
      </c>
      <c r="H510" s="204" t="str">
        <f>IF(AND(ISNUMBER('Precision '!H512),J$2="Y"),'Precision '!H512,"")</f>
        <v/>
      </c>
      <c r="I510" s="204" t="str">
        <f>IF(AND(ISNUMBER('Precision '!I512),K$2="Y"),'Precision '!I512,"")</f>
        <v/>
      </c>
      <c r="J510" s="204" t="str">
        <f>IF(AND(ISNUMBER('Precision '!J512),L$2="Y"),'Precision '!J512,"")</f>
        <v/>
      </c>
      <c r="K510" s="204" t="str">
        <f>IF(AND(ISNUMBER('Precision '!K512),M$2="Y"),'Precision '!K512,"")</f>
        <v/>
      </c>
      <c r="L510" s="204" t="str">
        <f>IF(AND(ISNUMBER('Precision '!L512),N$2="Y"),'Precision '!L512,"")</f>
        <v/>
      </c>
      <c r="M510" s="204" t="str">
        <f>IF(AND(ISNUMBER('Precision '!M512),O$2="Y"),'Precision '!M512,"")</f>
        <v/>
      </c>
      <c r="N510" s="204" t="str">
        <f>IF(AND(ISNUMBER('Precision '!N512),P$2="Y"),'Precision '!N512,"")</f>
        <v/>
      </c>
      <c r="O510" s="204" t="str">
        <f>IF(AND(ISNUMBER('Precision '!O512),E$3="Y"),'Precision '!O512,"")</f>
        <v/>
      </c>
      <c r="P510" s="204" t="str">
        <f>IF(AND(ISNUMBER('Precision '!P512),F$3="Y"),'Precision '!P512,"")</f>
        <v/>
      </c>
      <c r="Q510" s="204" t="str">
        <f>IF(AND(ISNUMBER('Precision '!Q512),G$3="Y"),'Precision '!Q512,"")</f>
        <v/>
      </c>
      <c r="R510" s="204" t="str">
        <f>IF(AND(ISNUMBER('Precision '!R512),H$3="Y"),'Precision '!R512,"")</f>
        <v/>
      </c>
      <c r="S510" s="204" t="str">
        <f>IF(AND(ISNUMBER('Precision '!S512),I$3="Y"),'Precision '!S512,"")</f>
        <v/>
      </c>
      <c r="T510" s="204" t="str">
        <f>IF(AND(ISNUMBER('Precision '!T512),J$3="Y"),'Precision '!T512,"")</f>
        <v/>
      </c>
      <c r="U510" s="204" t="str">
        <f>IF(AND(ISNUMBER('Precision '!U512),K$3="Y"),'Precision '!U512,"")</f>
        <v/>
      </c>
      <c r="V510" s="204" t="str">
        <f>IF(AND(ISNUMBER('Precision '!V512),L$3="Y"),'Precision '!V512,"")</f>
        <v/>
      </c>
      <c r="W510" s="204" t="str">
        <f>IF(AND(ISNUMBER('Precision '!W512),M$3="Y"),'Precision '!W512,"")</f>
        <v/>
      </c>
      <c r="X510" s="204" t="str">
        <f>IF(AND(ISNUMBER('Precision '!X512),N$3="Y"),'Precision '!X512,"")</f>
        <v/>
      </c>
      <c r="Y510" s="204" t="str">
        <f>IF(AND(ISNUMBER('Precision '!Y512),O$3="Y"),'Precision '!Y512,"")</f>
        <v/>
      </c>
      <c r="Z510" s="204" t="str">
        <f>IF(AND(ISNUMBER('Precision '!Z512),P$3="Y"),'Precision '!Z512,"")</f>
        <v/>
      </c>
      <c r="AA510" s="204"/>
      <c r="AB510" s="204"/>
      <c r="AC510" s="204"/>
      <c r="AD510" s="204"/>
      <c r="AE510" s="300">
        <v>474</v>
      </c>
      <c r="AF510" s="209" t="e">
        <f>IF(OR(ISBLANK('Precision '!C512),E$2="N"),NA(),'Precision '!C512)</f>
        <v>#N/A</v>
      </c>
      <c r="AG510" s="209" t="e">
        <f>IF(OR(ISBLANK('Precision '!D512),F$2="N"),NA(),'Precision '!D512)</f>
        <v>#N/A</v>
      </c>
      <c r="AH510" s="209" t="e">
        <f>IF(OR(ISBLANK('Precision '!E512),G$2="N"),NA(),'Precision '!E512)</f>
        <v>#N/A</v>
      </c>
      <c r="AI510" s="209" t="e">
        <f>IF(OR(ISBLANK('Precision '!F512),H$2="N"),NA(),'Precision '!F512)</f>
        <v>#N/A</v>
      </c>
      <c r="AJ510" s="209" t="e">
        <f>IF(OR(ISBLANK('Precision '!G512),I$2="N"),NA(),'Precision '!G512)</f>
        <v>#N/A</v>
      </c>
      <c r="AK510" s="209" t="e">
        <f>IF(OR(ISBLANK('Precision '!H512),J$2="N"),NA(),'Precision '!H512)</f>
        <v>#N/A</v>
      </c>
      <c r="AL510" s="209" t="e">
        <f>IF(OR(ISBLANK('Precision '!I512),K$2="N"),NA(),'Precision '!I512)</f>
        <v>#N/A</v>
      </c>
      <c r="AM510" s="209" t="e">
        <f>IF(OR(ISBLANK('Precision '!J512),L$2="N"),NA(),'Precision '!J512)</f>
        <v>#N/A</v>
      </c>
      <c r="AN510" s="209" t="e">
        <f>IF(OR(ISBLANK('Precision '!K512),M$2="N"),NA(),'Precision '!K512)</f>
        <v>#N/A</v>
      </c>
      <c r="AO510" s="209" t="e">
        <f>IF(OR(ISBLANK('Precision '!L512),N$2="N"),NA(),'Precision '!L512)</f>
        <v>#N/A</v>
      </c>
      <c r="AP510" s="209" t="e">
        <f>IF(OR(ISBLANK('Precision '!M512),O$2="N"),NA(),'Precision '!M512)</f>
        <v>#N/A</v>
      </c>
      <c r="AQ510" s="209" t="e">
        <f>IF(OR(ISBLANK('Precision '!N512),P$2="N"),NA(),'Precision '!N512)</f>
        <v>#N/A</v>
      </c>
      <c r="AR510" s="209" t="e">
        <f>IF(OR(ISBLANK('Precision '!O512),E$3="N"),NA(),'Precision '!O512)</f>
        <v>#N/A</v>
      </c>
      <c r="AS510" s="209" t="e">
        <f>IF(OR(ISBLANK('Precision '!P512),F$3="N"),NA(),'Precision '!P512)</f>
        <v>#N/A</v>
      </c>
      <c r="AT510" s="209" t="e">
        <f>IF(OR(ISBLANK('Precision '!Q512),G$3="N"),NA(),'Precision '!Q512)</f>
        <v>#N/A</v>
      </c>
      <c r="AU510" s="209" t="e">
        <f>IF(OR(ISBLANK('Precision '!R512),H$3="N"),NA(),'Precision '!R512)</f>
        <v>#N/A</v>
      </c>
      <c r="AV510" s="209" t="e">
        <f>IF(OR(ISBLANK('Precision '!S512),I$3="N"),NA(),'Precision '!S512)</f>
        <v>#N/A</v>
      </c>
      <c r="AW510" s="209" t="e">
        <f>IF(OR(ISBLANK('Precision '!T512),J$3="N"),NA(),'Precision '!T512)</f>
        <v>#N/A</v>
      </c>
      <c r="AX510" s="209" t="e">
        <f>IF(OR(ISBLANK('Precision '!U512),K$3="N"),NA(),'Precision '!U512)</f>
        <v>#N/A</v>
      </c>
      <c r="AY510" s="209" t="e">
        <f>IF(OR(ISBLANK('Precision '!V512),L$3="N"),NA(),'Precision '!V512)</f>
        <v>#N/A</v>
      </c>
      <c r="AZ510" s="209" t="e">
        <f>IF(OR(ISBLANK('Precision '!W512),M$3="N"),NA(),'Precision '!W512)</f>
        <v>#N/A</v>
      </c>
      <c r="BA510" s="209" t="e">
        <f>IF(OR(ISBLANK('Precision '!X512),N$3="N"),NA(),'Precision '!X512)</f>
        <v>#N/A</v>
      </c>
      <c r="BB510" s="209" t="e">
        <f>IF(OR(ISBLANK('Precision '!Y512),O$3="N"),NA(),'Precision '!Y512)</f>
        <v>#N/A</v>
      </c>
      <c r="BC510" s="209" t="e">
        <f>IF(OR(ISBLANK('Precision '!Z512),P$3="N"),NA(),'Precision '!Z512)</f>
        <v>#N/A</v>
      </c>
      <c r="BD510" s="204"/>
      <c r="BE510" s="204"/>
      <c r="BF510" s="204"/>
      <c r="BG510" s="204"/>
      <c r="BH510" s="204"/>
    </row>
    <row r="511" spans="1:60" x14ac:dyDescent="0.2">
      <c r="A511" s="204"/>
      <c r="B511" s="204"/>
      <c r="C511" s="204" t="str">
        <f>IF(AND(ISNUMBER('Precision '!C513),E$2="Y"),'Precision '!C513,"")</f>
        <v/>
      </c>
      <c r="D511" s="204" t="str">
        <f>IF(AND(ISNUMBER('Precision '!D513),F$2="Y"),'Precision '!D513,"")</f>
        <v/>
      </c>
      <c r="E511" s="204" t="str">
        <f>IF(AND(ISNUMBER('Precision '!E513),G$2="Y"),'Precision '!E513,"")</f>
        <v/>
      </c>
      <c r="F511" s="204" t="str">
        <f>IF(AND(ISNUMBER('Precision '!F513),H$2="Y"),'Precision '!F513,"")</f>
        <v/>
      </c>
      <c r="G511" s="204" t="str">
        <f>IF(AND(ISNUMBER('Precision '!G513),I$2="Y"),'Precision '!G513,"")</f>
        <v/>
      </c>
      <c r="H511" s="204" t="str">
        <f>IF(AND(ISNUMBER('Precision '!H513),J$2="Y"),'Precision '!H513,"")</f>
        <v/>
      </c>
      <c r="I511" s="204" t="str">
        <f>IF(AND(ISNUMBER('Precision '!I513),K$2="Y"),'Precision '!I513,"")</f>
        <v/>
      </c>
      <c r="J511" s="204" t="str">
        <f>IF(AND(ISNUMBER('Precision '!J513),L$2="Y"),'Precision '!J513,"")</f>
        <v/>
      </c>
      <c r="K511" s="204" t="str">
        <f>IF(AND(ISNUMBER('Precision '!K513),M$2="Y"),'Precision '!K513,"")</f>
        <v/>
      </c>
      <c r="L511" s="204" t="str">
        <f>IF(AND(ISNUMBER('Precision '!L513),N$2="Y"),'Precision '!L513,"")</f>
        <v/>
      </c>
      <c r="M511" s="204" t="str">
        <f>IF(AND(ISNUMBER('Precision '!M513),O$2="Y"),'Precision '!M513,"")</f>
        <v/>
      </c>
      <c r="N511" s="204" t="str">
        <f>IF(AND(ISNUMBER('Precision '!N513),P$2="Y"),'Precision '!N513,"")</f>
        <v/>
      </c>
      <c r="O511" s="204" t="str">
        <f>IF(AND(ISNUMBER('Precision '!O513),E$3="Y"),'Precision '!O513,"")</f>
        <v/>
      </c>
      <c r="P511" s="204" t="str">
        <f>IF(AND(ISNUMBER('Precision '!P513),F$3="Y"),'Precision '!P513,"")</f>
        <v/>
      </c>
      <c r="Q511" s="204" t="str">
        <f>IF(AND(ISNUMBER('Precision '!Q513),G$3="Y"),'Precision '!Q513,"")</f>
        <v/>
      </c>
      <c r="R511" s="204" t="str">
        <f>IF(AND(ISNUMBER('Precision '!R513),H$3="Y"),'Precision '!R513,"")</f>
        <v/>
      </c>
      <c r="S511" s="204" t="str">
        <f>IF(AND(ISNUMBER('Precision '!S513),I$3="Y"),'Precision '!S513,"")</f>
        <v/>
      </c>
      <c r="T511" s="204" t="str">
        <f>IF(AND(ISNUMBER('Precision '!T513),J$3="Y"),'Precision '!T513,"")</f>
        <v/>
      </c>
      <c r="U511" s="204" t="str">
        <f>IF(AND(ISNUMBER('Precision '!U513),K$3="Y"),'Precision '!U513,"")</f>
        <v/>
      </c>
      <c r="V511" s="204" t="str">
        <f>IF(AND(ISNUMBER('Precision '!V513),L$3="Y"),'Precision '!V513,"")</f>
        <v/>
      </c>
      <c r="W511" s="204" t="str">
        <f>IF(AND(ISNUMBER('Precision '!W513),M$3="Y"),'Precision '!W513,"")</f>
        <v/>
      </c>
      <c r="X511" s="204" t="str">
        <f>IF(AND(ISNUMBER('Precision '!X513),N$3="Y"),'Precision '!X513,"")</f>
        <v/>
      </c>
      <c r="Y511" s="204" t="str">
        <f>IF(AND(ISNUMBER('Precision '!Y513),O$3="Y"),'Precision '!Y513,"")</f>
        <v/>
      </c>
      <c r="Z511" s="204" t="str">
        <f>IF(AND(ISNUMBER('Precision '!Z513),P$3="Y"),'Precision '!Z513,"")</f>
        <v/>
      </c>
      <c r="AA511" s="204"/>
      <c r="AB511" s="204"/>
      <c r="AC511" s="204"/>
      <c r="AD511" s="204"/>
      <c r="AE511" s="300">
        <v>475</v>
      </c>
      <c r="AF511" s="209" t="e">
        <f>IF(OR(ISBLANK('Precision '!C513),E$2="N"),NA(),'Precision '!C513)</f>
        <v>#N/A</v>
      </c>
      <c r="AG511" s="209" t="e">
        <f>IF(OR(ISBLANK('Precision '!D513),F$2="N"),NA(),'Precision '!D513)</f>
        <v>#N/A</v>
      </c>
      <c r="AH511" s="209" t="e">
        <f>IF(OR(ISBLANK('Precision '!E513),G$2="N"),NA(),'Precision '!E513)</f>
        <v>#N/A</v>
      </c>
      <c r="AI511" s="209" t="e">
        <f>IF(OR(ISBLANK('Precision '!F513),H$2="N"),NA(),'Precision '!F513)</f>
        <v>#N/A</v>
      </c>
      <c r="AJ511" s="209" t="e">
        <f>IF(OR(ISBLANK('Precision '!G513),I$2="N"),NA(),'Precision '!G513)</f>
        <v>#N/A</v>
      </c>
      <c r="AK511" s="209" t="e">
        <f>IF(OR(ISBLANK('Precision '!H513),J$2="N"),NA(),'Precision '!H513)</f>
        <v>#N/A</v>
      </c>
      <c r="AL511" s="209" t="e">
        <f>IF(OR(ISBLANK('Precision '!I513),K$2="N"),NA(),'Precision '!I513)</f>
        <v>#N/A</v>
      </c>
      <c r="AM511" s="209" t="e">
        <f>IF(OR(ISBLANK('Precision '!J513),L$2="N"),NA(),'Precision '!J513)</f>
        <v>#N/A</v>
      </c>
      <c r="AN511" s="209" t="e">
        <f>IF(OR(ISBLANK('Precision '!K513),M$2="N"),NA(),'Precision '!K513)</f>
        <v>#N/A</v>
      </c>
      <c r="AO511" s="209" t="e">
        <f>IF(OR(ISBLANK('Precision '!L513),N$2="N"),NA(),'Precision '!L513)</f>
        <v>#N/A</v>
      </c>
      <c r="AP511" s="209" t="e">
        <f>IF(OR(ISBLANK('Precision '!M513),O$2="N"),NA(),'Precision '!M513)</f>
        <v>#N/A</v>
      </c>
      <c r="AQ511" s="209" t="e">
        <f>IF(OR(ISBLANK('Precision '!N513),P$2="N"),NA(),'Precision '!N513)</f>
        <v>#N/A</v>
      </c>
      <c r="AR511" s="209" t="e">
        <f>IF(OR(ISBLANK('Precision '!O513),E$3="N"),NA(),'Precision '!O513)</f>
        <v>#N/A</v>
      </c>
      <c r="AS511" s="209" t="e">
        <f>IF(OR(ISBLANK('Precision '!P513),F$3="N"),NA(),'Precision '!P513)</f>
        <v>#N/A</v>
      </c>
      <c r="AT511" s="209" t="e">
        <f>IF(OR(ISBLANK('Precision '!Q513),G$3="N"),NA(),'Precision '!Q513)</f>
        <v>#N/A</v>
      </c>
      <c r="AU511" s="209" t="e">
        <f>IF(OR(ISBLANK('Precision '!R513),H$3="N"),NA(),'Precision '!R513)</f>
        <v>#N/A</v>
      </c>
      <c r="AV511" s="209" t="e">
        <f>IF(OR(ISBLANK('Precision '!S513),I$3="N"),NA(),'Precision '!S513)</f>
        <v>#N/A</v>
      </c>
      <c r="AW511" s="209" t="e">
        <f>IF(OR(ISBLANK('Precision '!T513),J$3="N"),NA(),'Precision '!T513)</f>
        <v>#N/A</v>
      </c>
      <c r="AX511" s="209" t="e">
        <f>IF(OR(ISBLANK('Precision '!U513),K$3="N"),NA(),'Precision '!U513)</f>
        <v>#N/A</v>
      </c>
      <c r="AY511" s="209" t="e">
        <f>IF(OR(ISBLANK('Precision '!V513),L$3="N"),NA(),'Precision '!V513)</f>
        <v>#N/A</v>
      </c>
      <c r="AZ511" s="209" t="e">
        <f>IF(OR(ISBLANK('Precision '!W513),M$3="N"),NA(),'Precision '!W513)</f>
        <v>#N/A</v>
      </c>
      <c r="BA511" s="209" t="e">
        <f>IF(OR(ISBLANK('Precision '!X513),N$3="N"),NA(),'Precision '!X513)</f>
        <v>#N/A</v>
      </c>
      <c r="BB511" s="209" t="e">
        <f>IF(OR(ISBLANK('Precision '!Y513),O$3="N"),NA(),'Precision '!Y513)</f>
        <v>#N/A</v>
      </c>
      <c r="BC511" s="209" t="e">
        <f>IF(OR(ISBLANK('Precision '!Z513),P$3="N"),NA(),'Precision '!Z513)</f>
        <v>#N/A</v>
      </c>
      <c r="BD511" s="204"/>
      <c r="BE511" s="204"/>
      <c r="BF511" s="204"/>
      <c r="BG511" s="204"/>
      <c r="BH511" s="204"/>
    </row>
    <row r="512" spans="1:60" x14ac:dyDescent="0.2">
      <c r="A512" s="204"/>
      <c r="B512" s="204"/>
      <c r="C512" s="204" t="str">
        <f>IF(AND(ISNUMBER('Precision '!C514),E$2="Y"),'Precision '!C514,"")</f>
        <v/>
      </c>
      <c r="D512" s="204" t="str">
        <f>IF(AND(ISNUMBER('Precision '!D514),F$2="Y"),'Precision '!D514,"")</f>
        <v/>
      </c>
      <c r="E512" s="204" t="str">
        <f>IF(AND(ISNUMBER('Precision '!E514),G$2="Y"),'Precision '!E514,"")</f>
        <v/>
      </c>
      <c r="F512" s="204" t="str">
        <f>IF(AND(ISNUMBER('Precision '!F514),H$2="Y"),'Precision '!F514,"")</f>
        <v/>
      </c>
      <c r="G512" s="204" t="str">
        <f>IF(AND(ISNUMBER('Precision '!G514),I$2="Y"),'Precision '!G514,"")</f>
        <v/>
      </c>
      <c r="H512" s="204" t="str">
        <f>IF(AND(ISNUMBER('Precision '!H514),J$2="Y"),'Precision '!H514,"")</f>
        <v/>
      </c>
      <c r="I512" s="204" t="str">
        <f>IF(AND(ISNUMBER('Precision '!I514),K$2="Y"),'Precision '!I514,"")</f>
        <v/>
      </c>
      <c r="J512" s="204" t="str">
        <f>IF(AND(ISNUMBER('Precision '!J514),L$2="Y"),'Precision '!J514,"")</f>
        <v/>
      </c>
      <c r="K512" s="204" t="str">
        <f>IF(AND(ISNUMBER('Precision '!K514),M$2="Y"),'Precision '!K514,"")</f>
        <v/>
      </c>
      <c r="L512" s="204" t="str">
        <f>IF(AND(ISNUMBER('Precision '!L514),N$2="Y"),'Precision '!L514,"")</f>
        <v/>
      </c>
      <c r="M512" s="204" t="str">
        <f>IF(AND(ISNUMBER('Precision '!M514),O$2="Y"),'Precision '!M514,"")</f>
        <v/>
      </c>
      <c r="N512" s="204" t="str">
        <f>IF(AND(ISNUMBER('Precision '!N514),P$2="Y"),'Precision '!N514,"")</f>
        <v/>
      </c>
      <c r="O512" s="204" t="str">
        <f>IF(AND(ISNUMBER('Precision '!O514),E$3="Y"),'Precision '!O514,"")</f>
        <v/>
      </c>
      <c r="P512" s="204" t="str">
        <f>IF(AND(ISNUMBER('Precision '!P514),F$3="Y"),'Precision '!P514,"")</f>
        <v/>
      </c>
      <c r="Q512" s="204" t="str">
        <f>IF(AND(ISNUMBER('Precision '!Q514),G$3="Y"),'Precision '!Q514,"")</f>
        <v/>
      </c>
      <c r="R512" s="204" t="str">
        <f>IF(AND(ISNUMBER('Precision '!R514),H$3="Y"),'Precision '!R514,"")</f>
        <v/>
      </c>
      <c r="S512" s="204" t="str">
        <f>IF(AND(ISNUMBER('Precision '!S514),I$3="Y"),'Precision '!S514,"")</f>
        <v/>
      </c>
      <c r="T512" s="204" t="str">
        <f>IF(AND(ISNUMBER('Precision '!T514),J$3="Y"),'Precision '!T514,"")</f>
        <v/>
      </c>
      <c r="U512" s="204" t="str">
        <f>IF(AND(ISNUMBER('Precision '!U514),K$3="Y"),'Precision '!U514,"")</f>
        <v/>
      </c>
      <c r="V512" s="204" t="str">
        <f>IF(AND(ISNUMBER('Precision '!V514),L$3="Y"),'Precision '!V514,"")</f>
        <v/>
      </c>
      <c r="W512" s="204" t="str">
        <f>IF(AND(ISNUMBER('Precision '!W514),M$3="Y"),'Precision '!W514,"")</f>
        <v/>
      </c>
      <c r="X512" s="204" t="str">
        <f>IF(AND(ISNUMBER('Precision '!X514),N$3="Y"),'Precision '!X514,"")</f>
        <v/>
      </c>
      <c r="Y512" s="204" t="str">
        <f>IF(AND(ISNUMBER('Precision '!Y514),O$3="Y"),'Precision '!Y514,"")</f>
        <v/>
      </c>
      <c r="Z512" s="204" t="str">
        <f>IF(AND(ISNUMBER('Precision '!Z514),P$3="Y"),'Precision '!Z514,"")</f>
        <v/>
      </c>
      <c r="AA512" s="204"/>
      <c r="AB512" s="204"/>
      <c r="AC512" s="204"/>
      <c r="AD512" s="204"/>
      <c r="AE512" s="300">
        <v>476</v>
      </c>
      <c r="AF512" s="209" t="e">
        <f>IF(OR(ISBLANK('Precision '!C514),E$2="N"),NA(),'Precision '!C514)</f>
        <v>#N/A</v>
      </c>
      <c r="AG512" s="209" t="e">
        <f>IF(OR(ISBLANK('Precision '!D514),F$2="N"),NA(),'Precision '!D514)</f>
        <v>#N/A</v>
      </c>
      <c r="AH512" s="209" t="e">
        <f>IF(OR(ISBLANK('Precision '!E514),G$2="N"),NA(),'Precision '!E514)</f>
        <v>#N/A</v>
      </c>
      <c r="AI512" s="209" t="e">
        <f>IF(OR(ISBLANK('Precision '!F514),H$2="N"),NA(),'Precision '!F514)</f>
        <v>#N/A</v>
      </c>
      <c r="AJ512" s="209" t="e">
        <f>IF(OR(ISBLANK('Precision '!G514),I$2="N"),NA(),'Precision '!G514)</f>
        <v>#N/A</v>
      </c>
      <c r="AK512" s="209" t="e">
        <f>IF(OR(ISBLANK('Precision '!H514),J$2="N"),NA(),'Precision '!H514)</f>
        <v>#N/A</v>
      </c>
      <c r="AL512" s="209" t="e">
        <f>IF(OR(ISBLANK('Precision '!I514),K$2="N"),NA(),'Precision '!I514)</f>
        <v>#N/A</v>
      </c>
      <c r="AM512" s="209" t="e">
        <f>IF(OR(ISBLANK('Precision '!J514),L$2="N"),NA(),'Precision '!J514)</f>
        <v>#N/A</v>
      </c>
      <c r="AN512" s="209" t="e">
        <f>IF(OR(ISBLANK('Precision '!K514),M$2="N"),NA(),'Precision '!K514)</f>
        <v>#N/A</v>
      </c>
      <c r="AO512" s="209" t="e">
        <f>IF(OR(ISBLANK('Precision '!L514),N$2="N"),NA(),'Precision '!L514)</f>
        <v>#N/A</v>
      </c>
      <c r="AP512" s="209" t="e">
        <f>IF(OR(ISBLANK('Precision '!M514),O$2="N"),NA(),'Precision '!M514)</f>
        <v>#N/A</v>
      </c>
      <c r="AQ512" s="209" t="e">
        <f>IF(OR(ISBLANK('Precision '!N514),P$2="N"),NA(),'Precision '!N514)</f>
        <v>#N/A</v>
      </c>
      <c r="AR512" s="209" t="e">
        <f>IF(OR(ISBLANK('Precision '!O514),E$3="N"),NA(),'Precision '!O514)</f>
        <v>#N/A</v>
      </c>
      <c r="AS512" s="209" t="e">
        <f>IF(OR(ISBLANK('Precision '!P514),F$3="N"),NA(),'Precision '!P514)</f>
        <v>#N/A</v>
      </c>
      <c r="AT512" s="209" t="e">
        <f>IF(OR(ISBLANK('Precision '!Q514),G$3="N"),NA(),'Precision '!Q514)</f>
        <v>#N/A</v>
      </c>
      <c r="AU512" s="209" t="e">
        <f>IF(OR(ISBLANK('Precision '!R514),H$3="N"),NA(),'Precision '!R514)</f>
        <v>#N/A</v>
      </c>
      <c r="AV512" s="209" t="e">
        <f>IF(OR(ISBLANK('Precision '!S514),I$3="N"),NA(),'Precision '!S514)</f>
        <v>#N/A</v>
      </c>
      <c r="AW512" s="209" t="e">
        <f>IF(OR(ISBLANK('Precision '!T514),J$3="N"),NA(),'Precision '!T514)</f>
        <v>#N/A</v>
      </c>
      <c r="AX512" s="209" t="e">
        <f>IF(OR(ISBLANK('Precision '!U514),K$3="N"),NA(),'Precision '!U514)</f>
        <v>#N/A</v>
      </c>
      <c r="AY512" s="209" t="e">
        <f>IF(OR(ISBLANK('Precision '!V514),L$3="N"),NA(),'Precision '!V514)</f>
        <v>#N/A</v>
      </c>
      <c r="AZ512" s="209" t="e">
        <f>IF(OR(ISBLANK('Precision '!W514),M$3="N"),NA(),'Precision '!W514)</f>
        <v>#N/A</v>
      </c>
      <c r="BA512" s="209" t="e">
        <f>IF(OR(ISBLANK('Precision '!X514),N$3="N"),NA(),'Precision '!X514)</f>
        <v>#N/A</v>
      </c>
      <c r="BB512" s="209" t="e">
        <f>IF(OR(ISBLANK('Precision '!Y514),O$3="N"),NA(),'Precision '!Y514)</f>
        <v>#N/A</v>
      </c>
      <c r="BC512" s="209" t="e">
        <f>IF(OR(ISBLANK('Precision '!Z514),P$3="N"),NA(),'Precision '!Z514)</f>
        <v>#N/A</v>
      </c>
      <c r="BD512" s="204"/>
      <c r="BE512" s="204"/>
      <c r="BF512" s="204"/>
      <c r="BG512" s="204"/>
      <c r="BH512" s="204"/>
    </row>
    <row r="513" spans="1:60" x14ac:dyDescent="0.2">
      <c r="A513" s="204"/>
      <c r="B513" s="204"/>
      <c r="C513" s="204" t="str">
        <f>IF(AND(ISNUMBER('Precision '!C515),E$2="Y"),'Precision '!C515,"")</f>
        <v/>
      </c>
      <c r="D513" s="204" t="str">
        <f>IF(AND(ISNUMBER('Precision '!D515),F$2="Y"),'Precision '!D515,"")</f>
        <v/>
      </c>
      <c r="E513" s="204" t="str">
        <f>IF(AND(ISNUMBER('Precision '!E515),G$2="Y"),'Precision '!E515,"")</f>
        <v/>
      </c>
      <c r="F513" s="204" t="str">
        <f>IF(AND(ISNUMBER('Precision '!F515),H$2="Y"),'Precision '!F515,"")</f>
        <v/>
      </c>
      <c r="G513" s="204" t="str">
        <f>IF(AND(ISNUMBER('Precision '!G515),I$2="Y"),'Precision '!G515,"")</f>
        <v/>
      </c>
      <c r="H513" s="204" t="str">
        <f>IF(AND(ISNUMBER('Precision '!H515),J$2="Y"),'Precision '!H515,"")</f>
        <v/>
      </c>
      <c r="I513" s="204" t="str">
        <f>IF(AND(ISNUMBER('Precision '!I515),K$2="Y"),'Precision '!I515,"")</f>
        <v/>
      </c>
      <c r="J513" s="204" t="str">
        <f>IF(AND(ISNUMBER('Precision '!J515),L$2="Y"),'Precision '!J515,"")</f>
        <v/>
      </c>
      <c r="K513" s="204" t="str">
        <f>IF(AND(ISNUMBER('Precision '!K515),M$2="Y"),'Precision '!K515,"")</f>
        <v/>
      </c>
      <c r="L513" s="204" t="str">
        <f>IF(AND(ISNUMBER('Precision '!L515),N$2="Y"),'Precision '!L515,"")</f>
        <v/>
      </c>
      <c r="M513" s="204" t="str">
        <f>IF(AND(ISNUMBER('Precision '!M515),O$2="Y"),'Precision '!M515,"")</f>
        <v/>
      </c>
      <c r="N513" s="204" t="str">
        <f>IF(AND(ISNUMBER('Precision '!N515),P$2="Y"),'Precision '!N515,"")</f>
        <v/>
      </c>
      <c r="O513" s="204" t="str">
        <f>IF(AND(ISNUMBER('Precision '!O515),E$3="Y"),'Precision '!O515,"")</f>
        <v/>
      </c>
      <c r="P513" s="204" t="str">
        <f>IF(AND(ISNUMBER('Precision '!P515),F$3="Y"),'Precision '!P515,"")</f>
        <v/>
      </c>
      <c r="Q513" s="204" t="str">
        <f>IF(AND(ISNUMBER('Precision '!Q515),G$3="Y"),'Precision '!Q515,"")</f>
        <v/>
      </c>
      <c r="R513" s="204" t="str">
        <f>IF(AND(ISNUMBER('Precision '!R515),H$3="Y"),'Precision '!R515,"")</f>
        <v/>
      </c>
      <c r="S513" s="204" t="str">
        <f>IF(AND(ISNUMBER('Precision '!S515),I$3="Y"),'Precision '!S515,"")</f>
        <v/>
      </c>
      <c r="T513" s="204" t="str">
        <f>IF(AND(ISNUMBER('Precision '!T515),J$3="Y"),'Precision '!T515,"")</f>
        <v/>
      </c>
      <c r="U513" s="204" t="str">
        <f>IF(AND(ISNUMBER('Precision '!U515),K$3="Y"),'Precision '!U515,"")</f>
        <v/>
      </c>
      <c r="V513" s="204" t="str">
        <f>IF(AND(ISNUMBER('Precision '!V515),L$3="Y"),'Precision '!V515,"")</f>
        <v/>
      </c>
      <c r="W513" s="204" t="str">
        <f>IF(AND(ISNUMBER('Precision '!W515),M$3="Y"),'Precision '!W515,"")</f>
        <v/>
      </c>
      <c r="X513" s="204" t="str">
        <f>IF(AND(ISNUMBER('Precision '!X515),N$3="Y"),'Precision '!X515,"")</f>
        <v/>
      </c>
      <c r="Y513" s="204" t="str">
        <f>IF(AND(ISNUMBER('Precision '!Y515),O$3="Y"),'Precision '!Y515,"")</f>
        <v/>
      </c>
      <c r="Z513" s="204" t="str">
        <f>IF(AND(ISNUMBER('Precision '!Z515),P$3="Y"),'Precision '!Z515,"")</f>
        <v/>
      </c>
      <c r="AA513" s="204"/>
      <c r="AB513" s="204"/>
      <c r="AC513" s="204"/>
      <c r="AD513" s="204"/>
      <c r="AE513" s="300">
        <v>477</v>
      </c>
      <c r="AF513" s="209" t="e">
        <f>IF(OR(ISBLANK('Precision '!C515),E$2="N"),NA(),'Precision '!C515)</f>
        <v>#N/A</v>
      </c>
      <c r="AG513" s="209" t="e">
        <f>IF(OR(ISBLANK('Precision '!D515),F$2="N"),NA(),'Precision '!D515)</f>
        <v>#N/A</v>
      </c>
      <c r="AH513" s="209" t="e">
        <f>IF(OR(ISBLANK('Precision '!E515),G$2="N"),NA(),'Precision '!E515)</f>
        <v>#N/A</v>
      </c>
      <c r="AI513" s="209" t="e">
        <f>IF(OR(ISBLANK('Precision '!F515),H$2="N"),NA(),'Precision '!F515)</f>
        <v>#N/A</v>
      </c>
      <c r="AJ513" s="209" t="e">
        <f>IF(OR(ISBLANK('Precision '!G515),I$2="N"),NA(),'Precision '!G515)</f>
        <v>#N/A</v>
      </c>
      <c r="AK513" s="209" t="e">
        <f>IF(OR(ISBLANK('Precision '!H515),J$2="N"),NA(),'Precision '!H515)</f>
        <v>#N/A</v>
      </c>
      <c r="AL513" s="209" t="e">
        <f>IF(OR(ISBLANK('Precision '!I515),K$2="N"),NA(),'Precision '!I515)</f>
        <v>#N/A</v>
      </c>
      <c r="AM513" s="209" t="e">
        <f>IF(OR(ISBLANK('Precision '!J515),L$2="N"),NA(),'Precision '!J515)</f>
        <v>#N/A</v>
      </c>
      <c r="AN513" s="209" t="e">
        <f>IF(OR(ISBLANK('Precision '!K515),M$2="N"),NA(),'Precision '!K515)</f>
        <v>#N/A</v>
      </c>
      <c r="AO513" s="209" t="e">
        <f>IF(OR(ISBLANK('Precision '!L515),N$2="N"),NA(),'Precision '!L515)</f>
        <v>#N/A</v>
      </c>
      <c r="AP513" s="209" t="e">
        <f>IF(OR(ISBLANK('Precision '!M515),O$2="N"),NA(),'Precision '!M515)</f>
        <v>#N/A</v>
      </c>
      <c r="AQ513" s="209" t="e">
        <f>IF(OR(ISBLANK('Precision '!N515),P$2="N"),NA(),'Precision '!N515)</f>
        <v>#N/A</v>
      </c>
      <c r="AR513" s="209" t="e">
        <f>IF(OR(ISBLANK('Precision '!O515),E$3="N"),NA(),'Precision '!O515)</f>
        <v>#N/A</v>
      </c>
      <c r="AS513" s="209" t="e">
        <f>IF(OR(ISBLANK('Precision '!P515),F$3="N"),NA(),'Precision '!P515)</f>
        <v>#N/A</v>
      </c>
      <c r="AT513" s="209" t="e">
        <f>IF(OR(ISBLANK('Precision '!Q515),G$3="N"),NA(),'Precision '!Q515)</f>
        <v>#N/A</v>
      </c>
      <c r="AU513" s="209" t="e">
        <f>IF(OR(ISBLANK('Precision '!R515),H$3="N"),NA(),'Precision '!R515)</f>
        <v>#N/A</v>
      </c>
      <c r="AV513" s="209" t="e">
        <f>IF(OR(ISBLANK('Precision '!S515),I$3="N"),NA(),'Precision '!S515)</f>
        <v>#N/A</v>
      </c>
      <c r="AW513" s="209" t="e">
        <f>IF(OR(ISBLANK('Precision '!T515),J$3="N"),NA(),'Precision '!T515)</f>
        <v>#N/A</v>
      </c>
      <c r="AX513" s="209" t="e">
        <f>IF(OR(ISBLANK('Precision '!U515),K$3="N"),NA(),'Precision '!U515)</f>
        <v>#N/A</v>
      </c>
      <c r="AY513" s="209" t="e">
        <f>IF(OR(ISBLANK('Precision '!V515),L$3="N"),NA(),'Precision '!V515)</f>
        <v>#N/A</v>
      </c>
      <c r="AZ513" s="209" t="e">
        <f>IF(OR(ISBLANK('Precision '!W515),M$3="N"),NA(),'Precision '!W515)</f>
        <v>#N/A</v>
      </c>
      <c r="BA513" s="209" t="e">
        <f>IF(OR(ISBLANK('Precision '!X515),N$3="N"),NA(),'Precision '!X515)</f>
        <v>#N/A</v>
      </c>
      <c r="BB513" s="209" t="e">
        <f>IF(OR(ISBLANK('Precision '!Y515),O$3="N"),NA(),'Precision '!Y515)</f>
        <v>#N/A</v>
      </c>
      <c r="BC513" s="209" t="e">
        <f>IF(OR(ISBLANK('Precision '!Z515),P$3="N"),NA(),'Precision '!Z515)</f>
        <v>#N/A</v>
      </c>
      <c r="BD513" s="204"/>
      <c r="BE513" s="204"/>
      <c r="BF513" s="204"/>
      <c r="BG513" s="204"/>
      <c r="BH513" s="204"/>
    </row>
    <row r="514" spans="1:60" x14ac:dyDescent="0.2">
      <c r="A514" s="204"/>
      <c r="B514" s="204"/>
      <c r="C514" s="204" t="str">
        <f>IF(AND(ISNUMBER('Precision '!C516),E$2="Y"),'Precision '!C516,"")</f>
        <v/>
      </c>
      <c r="D514" s="204" t="str">
        <f>IF(AND(ISNUMBER('Precision '!D516),F$2="Y"),'Precision '!D516,"")</f>
        <v/>
      </c>
      <c r="E514" s="204" t="str">
        <f>IF(AND(ISNUMBER('Precision '!E516),G$2="Y"),'Precision '!E516,"")</f>
        <v/>
      </c>
      <c r="F514" s="204" t="str">
        <f>IF(AND(ISNUMBER('Precision '!F516),H$2="Y"),'Precision '!F516,"")</f>
        <v/>
      </c>
      <c r="G514" s="204" t="str">
        <f>IF(AND(ISNUMBER('Precision '!G516),I$2="Y"),'Precision '!G516,"")</f>
        <v/>
      </c>
      <c r="H514" s="204" t="str">
        <f>IF(AND(ISNUMBER('Precision '!H516),J$2="Y"),'Precision '!H516,"")</f>
        <v/>
      </c>
      <c r="I514" s="204" t="str">
        <f>IF(AND(ISNUMBER('Precision '!I516),K$2="Y"),'Precision '!I516,"")</f>
        <v/>
      </c>
      <c r="J514" s="204" t="str">
        <f>IF(AND(ISNUMBER('Precision '!J516),L$2="Y"),'Precision '!J516,"")</f>
        <v/>
      </c>
      <c r="K514" s="204" t="str">
        <f>IF(AND(ISNUMBER('Precision '!K516),M$2="Y"),'Precision '!K516,"")</f>
        <v/>
      </c>
      <c r="L514" s="204" t="str">
        <f>IF(AND(ISNUMBER('Precision '!L516),N$2="Y"),'Precision '!L516,"")</f>
        <v/>
      </c>
      <c r="M514" s="204" t="str">
        <f>IF(AND(ISNUMBER('Precision '!M516),O$2="Y"),'Precision '!M516,"")</f>
        <v/>
      </c>
      <c r="N514" s="204" t="str">
        <f>IF(AND(ISNUMBER('Precision '!N516),P$2="Y"),'Precision '!N516,"")</f>
        <v/>
      </c>
      <c r="O514" s="204" t="str">
        <f>IF(AND(ISNUMBER('Precision '!O516),E$3="Y"),'Precision '!O516,"")</f>
        <v/>
      </c>
      <c r="P514" s="204" t="str">
        <f>IF(AND(ISNUMBER('Precision '!P516),F$3="Y"),'Precision '!P516,"")</f>
        <v/>
      </c>
      <c r="Q514" s="204" t="str">
        <f>IF(AND(ISNUMBER('Precision '!Q516),G$3="Y"),'Precision '!Q516,"")</f>
        <v/>
      </c>
      <c r="R514" s="204" t="str">
        <f>IF(AND(ISNUMBER('Precision '!R516),H$3="Y"),'Precision '!R516,"")</f>
        <v/>
      </c>
      <c r="S514" s="204" t="str">
        <f>IF(AND(ISNUMBER('Precision '!S516),I$3="Y"),'Precision '!S516,"")</f>
        <v/>
      </c>
      <c r="T514" s="204" t="str">
        <f>IF(AND(ISNUMBER('Precision '!T516),J$3="Y"),'Precision '!T516,"")</f>
        <v/>
      </c>
      <c r="U514" s="204" t="str">
        <f>IF(AND(ISNUMBER('Precision '!U516),K$3="Y"),'Precision '!U516,"")</f>
        <v/>
      </c>
      <c r="V514" s="204" t="str">
        <f>IF(AND(ISNUMBER('Precision '!V516),L$3="Y"),'Precision '!V516,"")</f>
        <v/>
      </c>
      <c r="W514" s="204" t="str">
        <f>IF(AND(ISNUMBER('Precision '!W516),M$3="Y"),'Precision '!W516,"")</f>
        <v/>
      </c>
      <c r="X514" s="204" t="str">
        <f>IF(AND(ISNUMBER('Precision '!X516),N$3="Y"),'Precision '!X516,"")</f>
        <v/>
      </c>
      <c r="Y514" s="204" t="str">
        <f>IF(AND(ISNUMBER('Precision '!Y516),O$3="Y"),'Precision '!Y516,"")</f>
        <v/>
      </c>
      <c r="Z514" s="204" t="str">
        <f>IF(AND(ISNUMBER('Precision '!Z516),P$3="Y"),'Precision '!Z516,"")</f>
        <v/>
      </c>
      <c r="AA514" s="204"/>
      <c r="AB514" s="204"/>
      <c r="AC514" s="204"/>
      <c r="AD514" s="204"/>
      <c r="AE514" s="300">
        <v>478</v>
      </c>
      <c r="AF514" s="209" t="e">
        <f>IF(OR(ISBLANK('Precision '!C516),E$2="N"),NA(),'Precision '!C516)</f>
        <v>#N/A</v>
      </c>
      <c r="AG514" s="209" t="e">
        <f>IF(OR(ISBLANK('Precision '!D516),F$2="N"),NA(),'Precision '!D516)</f>
        <v>#N/A</v>
      </c>
      <c r="AH514" s="209" t="e">
        <f>IF(OR(ISBLANK('Precision '!E516),G$2="N"),NA(),'Precision '!E516)</f>
        <v>#N/A</v>
      </c>
      <c r="AI514" s="209" t="e">
        <f>IF(OR(ISBLANK('Precision '!F516),H$2="N"),NA(),'Precision '!F516)</f>
        <v>#N/A</v>
      </c>
      <c r="AJ514" s="209" t="e">
        <f>IF(OR(ISBLANK('Precision '!G516),I$2="N"),NA(),'Precision '!G516)</f>
        <v>#N/A</v>
      </c>
      <c r="AK514" s="209" t="e">
        <f>IF(OR(ISBLANK('Precision '!H516),J$2="N"),NA(),'Precision '!H516)</f>
        <v>#N/A</v>
      </c>
      <c r="AL514" s="209" t="e">
        <f>IF(OR(ISBLANK('Precision '!I516),K$2="N"),NA(),'Precision '!I516)</f>
        <v>#N/A</v>
      </c>
      <c r="AM514" s="209" t="e">
        <f>IF(OR(ISBLANK('Precision '!J516),L$2="N"),NA(),'Precision '!J516)</f>
        <v>#N/A</v>
      </c>
      <c r="AN514" s="209" t="e">
        <f>IF(OR(ISBLANK('Precision '!K516),M$2="N"),NA(),'Precision '!K516)</f>
        <v>#N/A</v>
      </c>
      <c r="AO514" s="209" t="e">
        <f>IF(OR(ISBLANK('Precision '!L516),N$2="N"),NA(),'Precision '!L516)</f>
        <v>#N/A</v>
      </c>
      <c r="AP514" s="209" t="e">
        <f>IF(OR(ISBLANK('Precision '!M516),O$2="N"),NA(),'Precision '!M516)</f>
        <v>#N/A</v>
      </c>
      <c r="AQ514" s="209" t="e">
        <f>IF(OR(ISBLANK('Precision '!N516),P$2="N"),NA(),'Precision '!N516)</f>
        <v>#N/A</v>
      </c>
      <c r="AR514" s="209" t="e">
        <f>IF(OR(ISBLANK('Precision '!O516),E$3="N"),NA(),'Precision '!O516)</f>
        <v>#N/A</v>
      </c>
      <c r="AS514" s="209" t="e">
        <f>IF(OR(ISBLANK('Precision '!P516),F$3="N"),NA(),'Precision '!P516)</f>
        <v>#N/A</v>
      </c>
      <c r="AT514" s="209" t="e">
        <f>IF(OR(ISBLANK('Precision '!Q516),G$3="N"),NA(),'Precision '!Q516)</f>
        <v>#N/A</v>
      </c>
      <c r="AU514" s="209" t="e">
        <f>IF(OR(ISBLANK('Precision '!R516),H$3="N"),NA(),'Precision '!R516)</f>
        <v>#N/A</v>
      </c>
      <c r="AV514" s="209" t="e">
        <f>IF(OR(ISBLANK('Precision '!S516),I$3="N"),NA(),'Precision '!S516)</f>
        <v>#N/A</v>
      </c>
      <c r="AW514" s="209" t="e">
        <f>IF(OR(ISBLANK('Precision '!T516),J$3="N"),NA(),'Precision '!T516)</f>
        <v>#N/A</v>
      </c>
      <c r="AX514" s="209" t="e">
        <f>IF(OR(ISBLANK('Precision '!U516),K$3="N"),NA(),'Precision '!U516)</f>
        <v>#N/A</v>
      </c>
      <c r="AY514" s="209" t="e">
        <f>IF(OR(ISBLANK('Precision '!V516),L$3="N"),NA(),'Precision '!V516)</f>
        <v>#N/A</v>
      </c>
      <c r="AZ514" s="209" t="e">
        <f>IF(OR(ISBLANK('Precision '!W516),M$3="N"),NA(),'Precision '!W516)</f>
        <v>#N/A</v>
      </c>
      <c r="BA514" s="209" t="e">
        <f>IF(OR(ISBLANK('Precision '!X516),N$3="N"),NA(),'Precision '!X516)</f>
        <v>#N/A</v>
      </c>
      <c r="BB514" s="209" t="e">
        <f>IF(OR(ISBLANK('Precision '!Y516),O$3="N"),NA(),'Precision '!Y516)</f>
        <v>#N/A</v>
      </c>
      <c r="BC514" s="209" t="e">
        <f>IF(OR(ISBLANK('Precision '!Z516),P$3="N"),NA(),'Precision '!Z516)</f>
        <v>#N/A</v>
      </c>
      <c r="BD514" s="204"/>
      <c r="BE514" s="204"/>
      <c r="BF514" s="204"/>
      <c r="BG514" s="204"/>
      <c r="BH514" s="204"/>
    </row>
    <row r="515" spans="1:60" x14ac:dyDescent="0.2">
      <c r="A515" s="204"/>
      <c r="B515" s="204"/>
      <c r="C515" s="204" t="str">
        <f>IF(AND(ISNUMBER('Precision '!C517),E$2="Y"),'Precision '!C517,"")</f>
        <v/>
      </c>
      <c r="D515" s="204" t="str">
        <f>IF(AND(ISNUMBER('Precision '!D517),F$2="Y"),'Precision '!D517,"")</f>
        <v/>
      </c>
      <c r="E515" s="204" t="str">
        <f>IF(AND(ISNUMBER('Precision '!E517),G$2="Y"),'Precision '!E517,"")</f>
        <v/>
      </c>
      <c r="F515" s="204" t="str">
        <f>IF(AND(ISNUMBER('Precision '!F517),H$2="Y"),'Precision '!F517,"")</f>
        <v/>
      </c>
      <c r="G515" s="204" t="str">
        <f>IF(AND(ISNUMBER('Precision '!G517),I$2="Y"),'Precision '!G517,"")</f>
        <v/>
      </c>
      <c r="H515" s="204" t="str">
        <f>IF(AND(ISNUMBER('Precision '!H517),J$2="Y"),'Precision '!H517,"")</f>
        <v/>
      </c>
      <c r="I515" s="204" t="str">
        <f>IF(AND(ISNUMBER('Precision '!I517),K$2="Y"),'Precision '!I517,"")</f>
        <v/>
      </c>
      <c r="J515" s="204" t="str">
        <f>IF(AND(ISNUMBER('Precision '!J517),L$2="Y"),'Precision '!J517,"")</f>
        <v/>
      </c>
      <c r="K515" s="204" t="str">
        <f>IF(AND(ISNUMBER('Precision '!K517),M$2="Y"),'Precision '!K517,"")</f>
        <v/>
      </c>
      <c r="L515" s="204" t="str">
        <f>IF(AND(ISNUMBER('Precision '!L517),N$2="Y"),'Precision '!L517,"")</f>
        <v/>
      </c>
      <c r="M515" s="204" t="str">
        <f>IF(AND(ISNUMBER('Precision '!M517),O$2="Y"),'Precision '!M517,"")</f>
        <v/>
      </c>
      <c r="N515" s="204" t="str">
        <f>IF(AND(ISNUMBER('Precision '!N517),P$2="Y"),'Precision '!N517,"")</f>
        <v/>
      </c>
      <c r="O515" s="204" t="str">
        <f>IF(AND(ISNUMBER('Precision '!O517),E$3="Y"),'Precision '!O517,"")</f>
        <v/>
      </c>
      <c r="P515" s="204" t="str">
        <f>IF(AND(ISNUMBER('Precision '!P517),F$3="Y"),'Precision '!P517,"")</f>
        <v/>
      </c>
      <c r="Q515" s="204" t="str">
        <f>IF(AND(ISNUMBER('Precision '!Q517),G$3="Y"),'Precision '!Q517,"")</f>
        <v/>
      </c>
      <c r="R515" s="204" t="str">
        <f>IF(AND(ISNUMBER('Precision '!R517),H$3="Y"),'Precision '!R517,"")</f>
        <v/>
      </c>
      <c r="S515" s="204" t="str">
        <f>IF(AND(ISNUMBER('Precision '!S517),I$3="Y"),'Precision '!S517,"")</f>
        <v/>
      </c>
      <c r="T515" s="204" t="str">
        <f>IF(AND(ISNUMBER('Precision '!T517),J$3="Y"),'Precision '!T517,"")</f>
        <v/>
      </c>
      <c r="U515" s="204" t="str">
        <f>IF(AND(ISNUMBER('Precision '!U517),K$3="Y"),'Precision '!U517,"")</f>
        <v/>
      </c>
      <c r="V515" s="204" t="str">
        <f>IF(AND(ISNUMBER('Precision '!V517),L$3="Y"),'Precision '!V517,"")</f>
        <v/>
      </c>
      <c r="W515" s="204" t="str">
        <f>IF(AND(ISNUMBER('Precision '!W517),M$3="Y"),'Precision '!W517,"")</f>
        <v/>
      </c>
      <c r="X515" s="204" t="str">
        <f>IF(AND(ISNUMBER('Precision '!X517),N$3="Y"),'Precision '!X517,"")</f>
        <v/>
      </c>
      <c r="Y515" s="204" t="str">
        <f>IF(AND(ISNUMBER('Precision '!Y517),O$3="Y"),'Precision '!Y517,"")</f>
        <v/>
      </c>
      <c r="Z515" s="204" t="str">
        <f>IF(AND(ISNUMBER('Precision '!Z517),P$3="Y"),'Precision '!Z517,"")</f>
        <v/>
      </c>
      <c r="AA515" s="204"/>
      <c r="AB515" s="204"/>
      <c r="AC515" s="204"/>
      <c r="AD515" s="204"/>
      <c r="AE515" s="300">
        <v>479</v>
      </c>
      <c r="AF515" s="209" t="e">
        <f>IF(OR(ISBLANK('Precision '!C517),E$2="N"),NA(),'Precision '!C517)</f>
        <v>#N/A</v>
      </c>
      <c r="AG515" s="209" t="e">
        <f>IF(OR(ISBLANK('Precision '!D517),F$2="N"),NA(),'Precision '!D517)</f>
        <v>#N/A</v>
      </c>
      <c r="AH515" s="209" t="e">
        <f>IF(OR(ISBLANK('Precision '!E517),G$2="N"),NA(),'Precision '!E517)</f>
        <v>#N/A</v>
      </c>
      <c r="AI515" s="209" t="e">
        <f>IF(OR(ISBLANK('Precision '!F517),H$2="N"),NA(),'Precision '!F517)</f>
        <v>#N/A</v>
      </c>
      <c r="AJ515" s="209" t="e">
        <f>IF(OR(ISBLANK('Precision '!G517),I$2="N"),NA(),'Precision '!G517)</f>
        <v>#N/A</v>
      </c>
      <c r="AK515" s="209" t="e">
        <f>IF(OR(ISBLANK('Precision '!H517),J$2="N"),NA(),'Precision '!H517)</f>
        <v>#N/A</v>
      </c>
      <c r="AL515" s="209" t="e">
        <f>IF(OR(ISBLANK('Precision '!I517),K$2="N"),NA(),'Precision '!I517)</f>
        <v>#N/A</v>
      </c>
      <c r="AM515" s="209" t="e">
        <f>IF(OR(ISBLANK('Precision '!J517),L$2="N"),NA(),'Precision '!J517)</f>
        <v>#N/A</v>
      </c>
      <c r="AN515" s="209" t="e">
        <f>IF(OR(ISBLANK('Precision '!K517),M$2="N"),NA(),'Precision '!K517)</f>
        <v>#N/A</v>
      </c>
      <c r="AO515" s="209" t="e">
        <f>IF(OR(ISBLANK('Precision '!L517),N$2="N"),NA(),'Precision '!L517)</f>
        <v>#N/A</v>
      </c>
      <c r="AP515" s="209" t="e">
        <f>IF(OR(ISBLANK('Precision '!M517),O$2="N"),NA(),'Precision '!M517)</f>
        <v>#N/A</v>
      </c>
      <c r="AQ515" s="209" t="e">
        <f>IF(OR(ISBLANK('Precision '!N517),P$2="N"),NA(),'Precision '!N517)</f>
        <v>#N/A</v>
      </c>
      <c r="AR515" s="209" t="e">
        <f>IF(OR(ISBLANK('Precision '!O517),E$3="N"),NA(),'Precision '!O517)</f>
        <v>#N/A</v>
      </c>
      <c r="AS515" s="209" t="e">
        <f>IF(OR(ISBLANK('Precision '!P517),F$3="N"),NA(),'Precision '!P517)</f>
        <v>#N/A</v>
      </c>
      <c r="AT515" s="209" t="e">
        <f>IF(OR(ISBLANK('Precision '!Q517),G$3="N"),NA(),'Precision '!Q517)</f>
        <v>#N/A</v>
      </c>
      <c r="AU515" s="209" t="e">
        <f>IF(OR(ISBLANK('Precision '!R517),H$3="N"),NA(),'Precision '!R517)</f>
        <v>#N/A</v>
      </c>
      <c r="AV515" s="209" t="e">
        <f>IF(OR(ISBLANK('Precision '!S517),I$3="N"),NA(),'Precision '!S517)</f>
        <v>#N/A</v>
      </c>
      <c r="AW515" s="209" t="e">
        <f>IF(OR(ISBLANK('Precision '!T517),J$3="N"),NA(),'Precision '!T517)</f>
        <v>#N/A</v>
      </c>
      <c r="AX515" s="209" t="e">
        <f>IF(OR(ISBLANK('Precision '!U517),K$3="N"),NA(),'Precision '!U517)</f>
        <v>#N/A</v>
      </c>
      <c r="AY515" s="209" t="e">
        <f>IF(OR(ISBLANK('Precision '!V517),L$3="N"),NA(),'Precision '!V517)</f>
        <v>#N/A</v>
      </c>
      <c r="AZ515" s="209" t="e">
        <f>IF(OR(ISBLANK('Precision '!W517),M$3="N"),NA(),'Precision '!W517)</f>
        <v>#N/A</v>
      </c>
      <c r="BA515" s="209" t="e">
        <f>IF(OR(ISBLANK('Precision '!X517),N$3="N"),NA(),'Precision '!X517)</f>
        <v>#N/A</v>
      </c>
      <c r="BB515" s="209" t="e">
        <f>IF(OR(ISBLANK('Precision '!Y517),O$3="N"),NA(),'Precision '!Y517)</f>
        <v>#N/A</v>
      </c>
      <c r="BC515" s="209" t="e">
        <f>IF(OR(ISBLANK('Precision '!Z517),P$3="N"),NA(),'Precision '!Z517)</f>
        <v>#N/A</v>
      </c>
      <c r="BD515" s="204"/>
      <c r="BE515" s="204"/>
      <c r="BF515" s="204"/>
      <c r="BG515" s="204"/>
      <c r="BH515" s="204"/>
    </row>
    <row r="516" spans="1:60" x14ac:dyDescent="0.2">
      <c r="A516" s="204"/>
      <c r="B516" s="204"/>
      <c r="C516" s="204" t="str">
        <f>IF(AND(ISNUMBER('Precision '!C518),E$2="Y"),'Precision '!C518,"")</f>
        <v/>
      </c>
      <c r="D516" s="204" t="str">
        <f>IF(AND(ISNUMBER('Precision '!D518),F$2="Y"),'Precision '!D518,"")</f>
        <v/>
      </c>
      <c r="E516" s="204" t="str">
        <f>IF(AND(ISNUMBER('Precision '!E518),G$2="Y"),'Precision '!E518,"")</f>
        <v/>
      </c>
      <c r="F516" s="204" t="str">
        <f>IF(AND(ISNUMBER('Precision '!F518),H$2="Y"),'Precision '!F518,"")</f>
        <v/>
      </c>
      <c r="G516" s="204" t="str">
        <f>IF(AND(ISNUMBER('Precision '!G518),I$2="Y"),'Precision '!G518,"")</f>
        <v/>
      </c>
      <c r="H516" s="204" t="str">
        <f>IF(AND(ISNUMBER('Precision '!H518),J$2="Y"),'Precision '!H518,"")</f>
        <v/>
      </c>
      <c r="I516" s="204" t="str">
        <f>IF(AND(ISNUMBER('Precision '!I518),K$2="Y"),'Precision '!I518,"")</f>
        <v/>
      </c>
      <c r="J516" s="204" t="str">
        <f>IF(AND(ISNUMBER('Precision '!J518),L$2="Y"),'Precision '!J518,"")</f>
        <v/>
      </c>
      <c r="K516" s="204" t="str">
        <f>IF(AND(ISNUMBER('Precision '!K518),M$2="Y"),'Precision '!K518,"")</f>
        <v/>
      </c>
      <c r="L516" s="204" t="str">
        <f>IF(AND(ISNUMBER('Precision '!L518),N$2="Y"),'Precision '!L518,"")</f>
        <v/>
      </c>
      <c r="M516" s="204" t="str">
        <f>IF(AND(ISNUMBER('Precision '!M518),O$2="Y"),'Precision '!M518,"")</f>
        <v/>
      </c>
      <c r="N516" s="204" t="str">
        <f>IF(AND(ISNUMBER('Precision '!N518),P$2="Y"),'Precision '!N518,"")</f>
        <v/>
      </c>
      <c r="O516" s="204" t="str">
        <f>IF(AND(ISNUMBER('Precision '!O518),E$3="Y"),'Precision '!O518,"")</f>
        <v/>
      </c>
      <c r="P516" s="204" t="str">
        <f>IF(AND(ISNUMBER('Precision '!P518),F$3="Y"),'Precision '!P518,"")</f>
        <v/>
      </c>
      <c r="Q516" s="204" t="str">
        <f>IF(AND(ISNUMBER('Precision '!Q518),G$3="Y"),'Precision '!Q518,"")</f>
        <v/>
      </c>
      <c r="R516" s="204" t="str">
        <f>IF(AND(ISNUMBER('Precision '!R518),H$3="Y"),'Precision '!R518,"")</f>
        <v/>
      </c>
      <c r="S516" s="204" t="str">
        <f>IF(AND(ISNUMBER('Precision '!S518),I$3="Y"),'Precision '!S518,"")</f>
        <v/>
      </c>
      <c r="T516" s="204" t="str">
        <f>IF(AND(ISNUMBER('Precision '!T518),J$3="Y"),'Precision '!T518,"")</f>
        <v/>
      </c>
      <c r="U516" s="204" t="str">
        <f>IF(AND(ISNUMBER('Precision '!U518),K$3="Y"),'Precision '!U518,"")</f>
        <v/>
      </c>
      <c r="V516" s="204" t="str">
        <f>IF(AND(ISNUMBER('Precision '!V518),L$3="Y"),'Precision '!V518,"")</f>
        <v/>
      </c>
      <c r="W516" s="204" t="str">
        <f>IF(AND(ISNUMBER('Precision '!W518),M$3="Y"),'Precision '!W518,"")</f>
        <v/>
      </c>
      <c r="X516" s="204" t="str">
        <f>IF(AND(ISNUMBER('Precision '!X518),N$3="Y"),'Precision '!X518,"")</f>
        <v/>
      </c>
      <c r="Y516" s="204" t="str">
        <f>IF(AND(ISNUMBER('Precision '!Y518),O$3="Y"),'Precision '!Y518,"")</f>
        <v/>
      </c>
      <c r="Z516" s="204" t="str">
        <f>IF(AND(ISNUMBER('Precision '!Z518),P$3="Y"),'Precision '!Z518,"")</f>
        <v/>
      </c>
      <c r="AA516" s="204"/>
      <c r="AB516" s="204"/>
      <c r="AC516" s="204"/>
      <c r="AD516" s="204"/>
      <c r="AE516" s="300">
        <v>480</v>
      </c>
      <c r="AF516" s="209" t="e">
        <f>IF(OR(ISBLANK('Precision '!C518),E$2="N"),NA(),'Precision '!C518)</f>
        <v>#N/A</v>
      </c>
      <c r="AG516" s="209" t="e">
        <f>IF(OR(ISBLANK('Precision '!D518),F$2="N"),NA(),'Precision '!D518)</f>
        <v>#N/A</v>
      </c>
      <c r="AH516" s="209" t="e">
        <f>IF(OR(ISBLANK('Precision '!E518),G$2="N"),NA(),'Precision '!E518)</f>
        <v>#N/A</v>
      </c>
      <c r="AI516" s="209" t="e">
        <f>IF(OR(ISBLANK('Precision '!F518),H$2="N"),NA(),'Precision '!F518)</f>
        <v>#N/A</v>
      </c>
      <c r="AJ516" s="209" t="e">
        <f>IF(OR(ISBLANK('Precision '!G518),I$2="N"),NA(),'Precision '!G518)</f>
        <v>#N/A</v>
      </c>
      <c r="AK516" s="209" t="e">
        <f>IF(OR(ISBLANK('Precision '!H518),J$2="N"),NA(),'Precision '!H518)</f>
        <v>#N/A</v>
      </c>
      <c r="AL516" s="209" t="e">
        <f>IF(OR(ISBLANK('Precision '!I518),K$2="N"),NA(),'Precision '!I518)</f>
        <v>#N/A</v>
      </c>
      <c r="AM516" s="209" t="e">
        <f>IF(OR(ISBLANK('Precision '!J518),L$2="N"),NA(),'Precision '!J518)</f>
        <v>#N/A</v>
      </c>
      <c r="AN516" s="209" t="e">
        <f>IF(OR(ISBLANK('Precision '!K518),M$2="N"),NA(),'Precision '!K518)</f>
        <v>#N/A</v>
      </c>
      <c r="AO516" s="209" t="e">
        <f>IF(OR(ISBLANK('Precision '!L518),N$2="N"),NA(),'Precision '!L518)</f>
        <v>#N/A</v>
      </c>
      <c r="AP516" s="209" t="e">
        <f>IF(OR(ISBLANK('Precision '!M518),O$2="N"),NA(),'Precision '!M518)</f>
        <v>#N/A</v>
      </c>
      <c r="AQ516" s="209" t="e">
        <f>IF(OR(ISBLANK('Precision '!N518),P$2="N"),NA(),'Precision '!N518)</f>
        <v>#N/A</v>
      </c>
      <c r="AR516" s="209" t="e">
        <f>IF(OR(ISBLANK('Precision '!O518),E$3="N"),NA(),'Precision '!O518)</f>
        <v>#N/A</v>
      </c>
      <c r="AS516" s="209" t="e">
        <f>IF(OR(ISBLANK('Precision '!P518),F$3="N"),NA(),'Precision '!P518)</f>
        <v>#N/A</v>
      </c>
      <c r="AT516" s="209" t="e">
        <f>IF(OR(ISBLANK('Precision '!Q518),G$3="N"),NA(),'Precision '!Q518)</f>
        <v>#N/A</v>
      </c>
      <c r="AU516" s="209" t="e">
        <f>IF(OR(ISBLANK('Precision '!R518),H$3="N"),NA(),'Precision '!R518)</f>
        <v>#N/A</v>
      </c>
      <c r="AV516" s="209" t="e">
        <f>IF(OR(ISBLANK('Precision '!S518),I$3="N"),NA(),'Precision '!S518)</f>
        <v>#N/A</v>
      </c>
      <c r="AW516" s="209" t="e">
        <f>IF(OR(ISBLANK('Precision '!T518),J$3="N"),NA(),'Precision '!T518)</f>
        <v>#N/A</v>
      </c>
      <c r="AX516" s="209" t="e">
        <f>IF(OR(ISBLANK('Precision '!U518),K$3="N"),NA(),'Precision '!U518)</f>
        <v>#N/A</v>
      </c>
      <c r="AY516" s="209" t="e">
        <f>IF(OR(ISBLANK('Precision '!V518),L$3="N"),NA(),'Precision '!V518)</f>
        <v>#N/A</v>
      </c>
      <c r="AZ516" s="209" t="e">
        <f>IF(OR(ISBLANK('Precision '!W518),M$3="N"),NA(),'Precision '!W518)</f>
        <v>#N/A</v>
      </c>
      <c r="BA516" s="209" t="e">
        <f>IF(OR(ISBLANK('Precision '!X518),N$3="N"),NA(),'Precision '!X518)</f>
        <v>#N/A</v>
      </c>
      <c r="BB516" s="209" t="e">
        <f>IF(OR(ISBLANK('Precision '!Y518),O$3="N"),NA(),'Precision '!Y518)</f>
        <v>#N/A</v>
      </c>
      <c r="BC516" s="209" t="e">
        <f>IF(OR(ISBLANK('Precision '!Z518),P$3="N"),NA(),'Precision '!Z518)</f>
        <v>#N/A</v>
      </c>
      <c r="BD516" s="204"/>
      <c r="BE516" s="204"/>
      <c r="BF516" s="204"/>
      <c r="BG516" s="204"/>
      <c r="BH516" s="204"/>
    </row>
    <row r="517" spans="1:60" x14ac:dyDescent="0.2">
      <c r="A517" s="204"/>
      <c r="B517" s="204"/>
      <c r="C517" s="204" t="str">
        <f>IF(AND(ISNUMBER('Precision '!C519),E$2="Y"),'Precision '!C519,"")</f>
        <v/>
      </c>
      <c r="D517" s="204" t="str">
        <f>IF(AND(ISNUMBER('Precision '!D519),F$2="Y"),'Precision '!D519,"")</f>
        <v/>
      </c>
      <c r="E517" s="204" t="str">
        <f>IF(AND(ISNUMBER('Precision '!E519),G$2="Y"),'Precision '!E519,"")</f>
        <v/>
      </c>
      <c r="F517" s="204" t="str">
        <f>IF(AND(ISNUMBER('Precision '!F519),H$2="Y"),'Precision '!F519,"")</f>
        <v/>
      </c>
      <c r="G517" s="204" t="str">
        <f>IF(AND(ISNUMBER('Precision '!G519),I$2="Y"),'Precision '!G519,"")</f>
        <v/>
      </c>
      <c r="H517" s="204" t="str">
        <f>IF(AND(ISNUMBER('Precision '!H519),J$2="Y"),'Precision '!H519,"")</f>
        <v/>
      </c>
      <c r="I517" s="204" t="str">
        <f>IF(AND(ISNUMBER('Precision '!I519),K$2="Y"),'Precision '!I519,"")</f>
        <v/>
      </c>
      <c r="J517" s="204" t="str">
        <f>IF(AND(ISNUMBER('Precision '!J519),L$2="Y"),'Precision '!J519,"")</f>
        <v/>
      </c>
      <c r="K517" s="204" t="str">
        <f>IF(AND(ISNUMBER('Precision '!K519),M$2="Y"),'Precision '!K519,"")</f>
        <v/>
      </c>
      <c r="L517" s="204" t="str">
        <f>IF(AND(ISNUMBER('Precision '!L519),N$2="Y"),'Precision '!L519,"")</f>
        <v/>
      </c>
      <c r="M517" s="204" t="str">
        <f>IF(AND(ISNUMBER('Precision '!M519),O$2="Y"),'Precision '!M519,"")</f>
        <v/>
      </c>
      <c r="N517" s="204" t="str">
        <f>IF(AND(ISNUMBER('Precision '!N519),P$2="Y"),'Precision '!N519,"")</f>
        <v/>
      </c>
      <c r="O517" s="204" t="str">
        <f>IF(AND(ISNUMBER('Precision '!O519),E$3="Y"),'Precision '!O519,"")</f>
        <v/>
      </c>
      <c r="P517" s="204" t="str">
        <f>IF(AND(ISNUMBER('Precision '!P519),F$3="Y"),'Precision '!P519,"")</f>
        <v/>
      </c>
      <c r="Q517" s="204" t="str">
        <f>IF(AND(ISNUMBER('Precision '!Q519),G$3="Y"),'Precision '!Q519,"")</f>
        <v/>
      </c>
      <c r="R517" s="204" t="str">
        <f>IF(AND(ISNUMBER('Precision '!R519),H$3="Y"),'Precision '!R519,"")</f>
        <v/>
      </c>
      <c r="S517" s="204" t="str">
        <f>IF(AND(ISNUMBER('Precision '!S519),I$3="Y"),'Precision '!S519,"")</f>
        <v/>
      </c>
      <c r="T517" s="204" t="str">
        <f>IF(AND(ISNUMBER('Precision '!T519),J$3="Y"),'Precision '!T519,"")</f>
        <v/>
      </c>
      <c r="U517" s="204" t="str">
        <f>IF(AND(ISNUMBER('Precision '!U519),K$3="Y"),'Precision '!U519,"")</f>
        <v/>
      </c>
      <c r="V517" s="204" t="str">
        <f>IF(AND(ISNUMBER('Precision '!V519),L$3="Y"),'Precision '!V519,"")</f>
        <v/>
      </c>
      <c r="W517" s="204" t="str">
        <f>IF(AND(ISNUMBER('Precision '!W519),M$3="Y"),'Precision '!W519,"")</f>
        <v/>
      </c>
      <c r="X517" s="204" t="str">
        <f>IF(AND(ISNUMBER('Precision '!X519),N$3="Y"),'Precision '!X519,"")</f>
        <v/>
      </c>
      <c r="Y517" s="204" t="str">
        <f>IF(AND(ISNUMBER('Precision '!Y519),O$3="Y"),'Precision '!Y519,"")</f>
        <v/>
      </c>
      <c r="Z517" s="204" t="str">
        <f>IF(AND(ISNUMBER('Precision '!Z519),P$3="Y"),'Precision '!Z519,"")</f>
        <v/>
      </c>
      <c r="AA517" s="204"/>
      <c r="AB517" s="204"/>
      <c r="AC517" s="204"/>
      <c r="AD517" s="204"/>
      <c r="AE517" s="300">
        <v>481</v>
      </c>
      <c r="AF517" s="209" t="e">
        <f>IF(OR(ISBLANK('Precision '!C519),E$2="N"),NA(),'Precision '!C519)</f>
        <v>#N/A</v>
      </c>
      <c r="AG517" s="209" t="e">
        <f>IF(OR(ISBLANK('Precision '!D519),F$2="N"),NA(),'Precision '!D519)</f>
        <v>#N/A</v>
      </c>
      <c r="AH517" s="209" t="e">
        <f>IF(OR(ISBLANK('Precision '!E519),G$2="N"),NA(),'Precision '!E519)</f>
        <v>#N/A</v>
      </c>
      <c r="AI517" s="209" t="e">
        <f>IF(OR(ISBLANK('Precision '!F519),H$2="N"),NA(),'Precision '!F519)</f>
        <v>#N/A</v>
      </c>
      <c r="AJ517" s="209" t="e">
        <f>IF(OR(ISBLANK('Precision '!G519),I$2="N"),NA(),'Precision '!G519)</f>
        <v>#N/A</v>
      </c>
      <c r="AK517" s="209" t="e">
        <f>IF(OR(ISBLANK('Precision '!H519),J$2="N"),NA(),'Precision '!H519)</f>
        <v>#N/A</v>
      </c>
      <c r="AL517" s="209" t="e">
        <f>IF(OR(ISBLANK('Precision '!I519),K$2="N"),NA(),'Precision '!I519)</f>
        <v>#N/A</v>
      </c>
      <c r="AM517" s="209" t="e">
        <f>IF(OR(ISBLANK('Precision '!J519),L$2="N"),NA(),'Precision '!J519)</f>
        <v>#N/A</v>
      </c>
      <c r="AN517" s="209" t="e">
        <f>IF(OR(ISBLANK('Precision '!K519),M$2="N"),NA(),'Precision '!K519)</f>
        <v>#N/A</v>
      </c>
      <c r="AO517" s="209" t="e">
        <f>IF(OR(ISBLANK('Precision '!L519),N$2="N"),NA(),'Precision '!L519)</f>
        <v>#N/A</v>
      </c>
      <c r="AP517" s="209" t="e">
        <f>IF(OR(ISBLANK('Precision '!M519),O$2="N"),NA(),'Precision '!M519)</f>
        <v>#N/A</v>
      </c>
      <c r="AQ517" s="209" t="e">
        <f>IF(OR(ISBLANK('Precision '!N519),P$2="N"),NA(),'Precision '!N519)</f>
        <v>#N/A</v>
      </c>
      <c r="AR517" s="209" t="e">
        <f>IF(OR(ISBLANK('Precision '!O519),E$3="N"),NA(),'Precision '!O519)</f>
        <v>#N/A</v>
      </c>
      <c r="AS517" s="209" t="e">
        <f>IF(OR(ISBLANK('Precision '!P519),F$3="N"),NA(),'Precision '!P519)</f>
        <v>#N/A</v>
      </c>
      <c r="AT517" s="209" t="e">
        <f>IF(OR(ISBLANK('Precision '!Q519),G$3="N"),NA(),'Precision '!Q519)</f>
        <v>#N/A</v>
      </c>
      <c r="AU517" s="209" t="e">
        <f>IF(OR(ISBLANK('Precision '!R519),H$3="N"),NA(),'Precision '!R519)</f>
        <v>#N/A</v>
      </c>
      <c r="AV517" s="209" t="e">
        <f>IF(OR(ISBLANK('Precision '!S519),I$3="N"),NA(),'Precision '!S519)</f>
        <v>#N/A</v>
      </c>
      <c r="AW517" s="209" t="e">
        <f>IF(OR(ISBLANK('Precision '!T519),J$3="N"),NA(),'Precision '!T519)</f>
        <v>#N/A</v>
      </c>
      <c r="AX517" s="209" t="e">
        <f>IF(OR(ISBLANK('Precision '!U519),K$3="N"),NA(),'Precision '!U519)</f>
        <v>#N/A</v>
      </c>
      <c r="AY517" s="209" t="e">
        <f>IF(OR(ISBLANK('Precision '!V519),L$3="N"),NA(),'Precision '!V519)</f>
        <v>#N/A</v>
      </c>
      <c r="AZ517" s="209" t="e">
        <f>IF(OR(ISBLANK('Precision '!W519),M$3="N"),NA(),'Precision '!W519)</f>
        <v>#N/A</v>
      </c>
      <c r="BA517" s="209" t="e">
        <f>IF(OR(ISBLANK('Precision '!X519),N$3="N"),NA(),'Precision '!X519)</f>
        <v>#N/A</v>
      </c>
      <c r="BB517" s="209" t="e">
        <f>IF(OR(ISBLANK('Precision '!Y519),O$3="N"),NA(),'Precision '!Y519)</f>
        <v>#N/A</v>
      </c>
      <c r="BC517" s="209" t="e">
        <f>IF(OR(ISBLANK('Precision '!Z519),P$3="N"),NA(),'Precision '!Z519)</f>
        <v>#N/A</v>
      </c>
      <c r="BD517" s="204"/>
      <c r="BE517" s="204"/>
      <c r="BF517" s="204"/>
      <c r="BG517" s="204"/>
      <c r="BH517" s="204"/>
    </row>
    <row r="518" spans="1:60" x14ac:dyDescent="0.2">
      <c r="A518" s="204"/>
      <c r="B518" s="204"/>
      <c r="C518" s="204" t="str">
        <f>IF(AND(ISNUMBER('Precision '!C520),E$2="Y"),'Precision '!C520,"")</f>
        <v/>
      </c>
      <c r="D518" s="204" t="str">
        <f>IF(AND(ISNUMBER('Precision '!D520),F$2="Y"),'Precision '!D520,"")</f>
        <v/>
      </c>
      <c r="E518" s="204" t="str">
        <f>IF(AND(ISNUMBER('Precision '!E520),G$2="Y"),'Precision '!E520,"")</f>
        <v/>
      </c>
      <c r="F518" s="204" t="str">
        <f>IF(AND(ISNUMBER('Precision '!F520),H$2="Y"),'Precision '!F520,"")</f>
        <v/>
      </c>
      <c r="G518" s="204" t="str">
        <f>IF(AND(ISNUMBER('Precision '!G520),I$2="Y"),'Precision '!G520,"")</f>
        <v/>
      </c>
      <c r="H518" s="204" t="str">
        <f>IF(AND(ISNUMBER('Precision '!H520),J$2="Y"),'Precision '!H520,"")</f>
        <v/>
      </c>
      <c r="I518" s="204" t="str">
        <f>IF(AND(ISNUMBER('Precision '!I520),K$2="Y"),'Precision '!I520,"")</f>
        <v/>
      </c>
      <c r="J518" s="204" t="str">
        <f>IF(AND(ISNUMBER('Precision '!J520),L$2="Y"),'Precision '!J520,"")</f>
        <v/>
      </c>
      <c r="K518" s="204" t="str">
        <f>IF(AND(ISNUMBER('Precision '!K520),M$2="Y"),'Precision '!K520,"")</f>
        <v/>
      </c>
      <c r="L518" s="204" t="str">
        <f>IF(AND(ISNUMBER('Precision '!L520),N$2="Y"),'Precision '!L520,"")</f>
        <v/>
      </c>
      <c r="M518" s="204" t="str">
        <f>IF(AND(ISNUMBER('Precision '!M520),O$2="Y"),'Precision '!M520,"")</f>
        <v/>
      </c>
      <c r="N518" s="204" t="str">
        <f>IF(AND(ISNUMBER('Precision '!N520),P$2="Y"),'Precision '!N520,"")</f>
        <v/>
      </c>
      <c r="O518" s="204" t="str">
        <f>IF(AND(ISNUMBER('Precision '!O520),E$3="Y"),'Precision '!O520,"")</f>
        <v/>
      </c>
      <c r="P518" s="204" t="str">
        <f>IF(AND(ISNUMBER('Precision '!P520),F$3="Y"),'Precision '!P520,"")</f>
        <v/>
      </c>
      <c r="Q518" s="204" t="str">
        <f>IF(AND(ISNUMBER('Precision '!Q520),G$3="Y"),'Precision '!Q520,"")</f>
        <v/>
      </c>
      <c r="R518" s="204" t="str">
        <f>IF(AND(ISNUMBER('Precision '!R520),H$3="Y"),'Precision '!R520,"")</f>
        <v/>
      </c>
      <c r="S518" s="204" t="str">
        <f>IF(AND(ISNUMBER('Precision '!S520),I$3="Y"),'Precision '!S520,"")</f>
        <v/>
      </c>
      <c r="T518" s="204" t="str">
        <f>IF(AND(ISNUMBER('Precision '!T520),J$3="Y"),'Precision '!T520,"")</f>
        <v/>
      </c>
      <c r="U518" s="204" t="str">
        <f>IF(AND(ISNUMBER('Precision '!U520),K$3="Y"),'Precision '!U520,"")</f>
        <v/>
      </c>
      <c r="V518" s="204" t="str">
        <f>IF(AND(ISNUMBER('Precision '!V520),L$3="Y"),'Precision '!V520,"")</f>
        <v/>
      </c>
      <c r="W518" s="204" t="str">
        <f>IF(AND(ISNUMBER('Precision '!W520),M$3="Y"),'Precision '!W520,"")</f>
        <v/>
      </c>
      <c r="X518" s="204" t="str">
        <f>IF(AND(ISNUMBER('Precision '!X520),N$3="Y"),'Precision '!X520,"")</f>
        <v/>
      </c>
      <c r="Y518" s="204" t="str">
        <f>IF(AND(ISNUMBER('Precision '!Y520),O$3="Y"),'Precision '!Y520,"")</f>
        <v/>
      </c>
      <c r="Z518" s="204" t="str">
        <f>IF(AND(ISNUMBER('Precision '!Z520),P$3="Y"),'Precision '!Z520,"")</f>
        <v/>
      </c>
      <c r="AA518" s="204"/>
      <c r="AB518" s="204"/>
      <c r="AC518" s="204"/>
      <c r="AD518" s="204"/>
      <c r="AE518" s="300">
        <v>482</v>
      </c>
      <c r="AF518" s="209" t="e">
        <f>IF(OR(ISBLANK('Precision '!C520),E$2="N"),NA(),'Precision '!C520)</f>
        <v>#N/A</v>
      </c>
      <c r="AG518" s="209" t="e">
        <f>IF(OR(ISBLANK('Precision '!D520),F$2="N"),NA(),'Precision '!D520)</f>
        <v>#N/A</v>
      </c>
      <c r="AH518" s="209" t="e">
        <f>IF(OR(ISBLANK('Precision '!E520),G$2="N"),NA(),'Precision '!E520)</f>
        <v>#N/A</v>
      </c>
      <c r="AI518" s="209" t="e">
        <f>IF(OR(ISBLANK('Precision '!F520),H$2="N"),NA(),'Precision '!F520)</f>
        <v>#N/A</v>
      </c>
      <c r="AJ518" s="209" t="e">
        <f>IF(OR(ISBLANK('Precision '!G520),I$2="N"),NA(),'Precision '!G520)</f>
        <v>#N/A</v>
      </c>
      <c r="AK518" s="209" t="e">
        <f>IF(OR(ISBLANK('Precision '!H520),J$2="N"),NA(),'Precision '!H520)</f>
        <v>#N/A</v>
      </c>
      <c r="AL518" s="209" t="e">
        <f>IF(OR(ISBLANK('Precision '!I520),K$2="N"),NA(),'Precision '!I520)</f>
        <v>#N/A</v>
      </c>
      <c r="AM518" s="209" t="e">
        <f>IF(OR(ISBLANK('Precision '!J520),L$2="N"),NA(),'Precision '!J520)</f>
        <v>#N/A</v>
      </c>
      <c r="AN518" s="209" t="e">
        <f>IF(OR(ISBLANK('Precision '!K520),M$2="N"),NA(),'Precision '!K520)</f>
        <v>#N/A</v>
      </c>
      <c r="AO518" s="209" t="e">
        <f>IF(OR(ISBLANK('Precision '!L520),N$2="N"),NA(),'Precision '!L520)</f>
        <v>#N/A</v>
      </c>
      <c r="AP518" s="209" t="e">
        <f>IF(OR(ISBLANK('Precision '!M520),O$2="N"),NA(),'Precision '!M520)</f>
        <v>#N/A</v>
      </c>
      <c r="AQ518" s="209" t="e">
        <f>IF(OR(ISBLANK('Precision '!N520),P$2="N"),NA(),'Precision '!N520)</f>
        <v>#N/A</v>
      </c>
      <c r="AR518" s="209" t="e">
        <f>IF(OR(ISBLANK('Precision '!O520),E$3="N"),NA(),'Precision '!O520)</f>
        <v>#N/A</v>
      </c>
      <c r="AS518" s="209" t="e">
        <f>IF(OR(ISBLANK('Precision '!P520),F$3="N"),NA(),'Precision '!P520)</f>
        <v>#N/A</v>
      </c>
      <c r="AT518" s="209" t="e">
        <f>IF(OR(ISBLANK('Precision '!Q520),G$3="N"),NA(),'Precision '!Q520)</f>
        <v>#N/A</v>
      </c>
      <c r="AU518" s="209" t="e">
        <f>IF(OR(ISBLANK('Precision '!R520),H$3="N"),NA(),'Precision '!R520)</f>
        <v>#N/A</v>
      </c>
      <c r="AV518" s="209" t="e">
        <f>IF(OR(ISBLANK('Precision '!S520),I$3="N"),NA(),'Precision '!S520)</f>
        <v>#N/A</v>
      </c>
      <c r="AW518" s="209" t="e">
        <f>IF(OR(ISBLANK('Precision '!T520),J$3="N"),NA(),'Precision '!T520)</f>
        <v>#N/A</v>
      </c>
      <c r="AX518" s="209" t="e">
        <f>IF(OR(ISBLANK('Precision '!U520),K$3="N"),NA(),'Precision '!U520)</f>
        <v>#N/A</v>
      </c>
      <c r="AY518" s="209" t="e">
        <f>IF(OR(ISBLANK('Precision '!V520),L$3="N"),NA(),'Precision '!V520)</f>
        <v>#N/A</v>
      </c>
      <c r="AZ518" s="209" t="e">
        <f>IF(OR(ISBLANK('Precision '!W520),M$3="N"),NA(),'Precision '!W520)</f>
        <v>#N/A</v>
      </c>
      <c r="BA518" s="209" t="e">
        <f>IF(OR(ISBLANK('Precision '!X520),N$3="N"),NA(),'Precision '!X520)</f>
        <v>#N/A</v>
      </c>
      <c r="BB518" s="209" t="e">
        <f>IF(OR(ISBLANK('Precision '!Y520),O$3="N"),NA(),'Precision '!Y520)</f>
        <v>#N/A</v>
      </c>
      <c r="BC518" s="209" t="e">
        <f>IF(OR(ISBLANK('Precision '!Z520),P$3="N"),NA(),'Precision '!Z520)</f>
        <v>#N/A</v>
      </c>
      <c r="BD518" s="204"/>
      <c r="BE518" s="204"/>
      <c r="BF518" s="204"/>
      <c r="BG518" s="204"/>
      <c r="BH518" s="204"/>
    </row>
    <row r="519" spans="1:60" x14ac:dyDescent="0.2">
      <c r="A519" s="204"/>
      <c r="B519" s="204"/>
      <c r="C519" s="204" t="str">
        <f>IF(AND(ISNUMBER('Precision '!C521),E$2="Y"),'Precision '!C521,"")</f>
        <v/>
      </c>
      <c r="D519" s="204" t="str">
        <f>IF(AND(ISNUMBER('Precision '!D521),F$2="Y"),'Precision '!D521,"")</f>
        <v/>
      </c>
      <c r="E519" s="204" t="str">
        <f>IF(AND(ISNUMBER('Precision '!E521),G$2="Y"),'Precision '!E521,"")</f>
        <v/>
      </c>
      <c r="F519" s="204" t="str">
        <f>IF(AND(ISNUMBER('Precision '!F521),H$2="Y"),'Precision '!F521,"")</f>
        <v/>
      </c>
      <c r="G519" s="204" t="str">
        <f>IF(AND(ISNUMBER('Precision '!G521),I$2="Y"),'Precision '!G521,"")</f>
        <v/>
      </c>
      <c r="H519" s="204" t="str">
        <f>IF(AND(ISNUMBER('Precision '!H521),J$2="Y"),'Precision '!H521,"")</f>
        <v/>
      </c>
      <c r="I519" s="204" t="str">
        <f>IF(AND(ISNUMBER('Precision '!I521),K$2="Y"),'Precision '!I521,"")</f>
        <v/>
      </c>
      <c r="J519" s="204" t="str">
        <f>IF(AND(ISNUMBER('Precision '!J521),L$2="Y"),'Precision '!J521,"")</f>
        <v/>
      </c>
      <c r="K519" s="204" t="str">
        <f>IF(AND(ISNUMBER('Precision '!K521),M$2="Y"),'Precision '!K521,"")</f>
        <v/>
      </c>
      <c r="L519" s="204" t="str">
        <f>IF(AND(ISNUMBER('Precision '!L521),N$2="Y"),'Precision '!L521,"")</f>
        <v/>
      </c>
      <c r="M519" s="204" t="str">
        <f>IF(AND(ISNUMBER('Precision '!M521),O$2="Y"),'Precision '!M521,"")</f>
        <v/>
      </c>
      <c r="N519" s="204" t="str">
        <f>IF(AND(ISNUMBER('Precision '!N521),P$2="Y"),'Precision '!N521,"")</f>
        <v/>
      </c>
      <c r="O519" s="204" t="str">
        <f>IF(AND(ISNUMBER('Precision '!O521),E$3="Y"),'Precision '!O521,"")</f>
        <v/>
      </c>
      <c r="P519" s="204" t="str">
        <f>IF(AND(ISNUMBER('Precision '!P521),F$3="Y"),'Precision '!P521,"")</f>
        <v/>
      </c>
      <c r="Q519" s="204" t="str">
        <f>IF(AND(ISNUMBER('Precision '!Q521),G$3="Y"),'Precision '!Q521,"")</f>
        <v/>
      </c>
      <c r="R519" s="204" t="str">
        <f>IF(AND(ISNUMBER('Precision '!R521),H$3="Y"),'Precision '!R521,"")</f>
        <v/>
      </c>
      <c r="S519" s="204" t="str">
        <f>IF(AND(ISNUMBER('Precision '!S521),I$3="Y"),'Precision '!S521,"")</f>
        <v/>
      </c>
      <c r="T519" s="204" t="str">
        <f>IF(AND(ISNUMBER('Precision '!T521),J$3="Y"),'Precision '!T521,"")</f>
        <v/>
      </c>
      <c r="U519" s="204" t="str">
        <f>IF(AND(ISNUMBER('Precision '!U521),K$3="Y"),'Precision '!U521,"")</f>
        <v/>
      </c>
      <c r="V519" s="204" t="str">
        <f>IF(AND(ISNUMBER('Precision '!V521),L$3="Y"),'Precision '!V521,"")</f>
        <v/>
      </c>
      <c r="W519" s="204" t="str">
        <f>IF(AND(ISNUMBER('Precision '!W521),M$3="Y"),'Precision '!W521,"")</f>
        <v/>
      </c>
      <c r="X519" s="204" t="str">
        <f>IF(AND(ISNUMBER('Precision '!X521),N$3="Y"),'Precision '!X521,"")</f>
        <v/>
      </c>
      <c r="Y519" s="204" t="str">
        <f>IF(AND(ISNUMBER('Precision '!Y521),O$3="Y"),'Precision '!Y521,"")</f>
        <v/>
      </c>
      <c r="Z519" s="204" t="str">
        <f>IF(AND(ISNUMBER('Precision '!Z521),P$3="Y"),'Precision '!Z521,"")</f>
        <v/>
      </c>
      <c r="AA519" s="204"/>
      <c r="AB519" s="204"/>
      <c r="AC519" s="204"/>
      <c r="AD519" s="204"/>
      <c r="AE519" s="300">
        <v>483</v>
      </c>
      <c r="AF519" s="209" t="e">
        <f>IF(OR(ISBLANK('Precision '!C521),E$2="N"),NA(),'Precision '!C521)</f>
        <v>#N/A</v>
      </c>
      <c r="AG519" s="209" t="e">
        <f>IF(OR(ISBLANK('Precision '!D521),F$2="N"),NA(),'Precision '!D521)</f>
        <v>#N/A</v>
      </c>
      <c r="AH519" s="209" t="e">
        <f>IF(OR(ISBLANK('Precision '!E521),G$2="N"),NA(),'Precision '!E521)</f>
        <v>#N/A</v>
      </c>
      <c r="AI519" s="209" t="e">
        <f>IF(OR(ISBLANK('Precision '!F521),H$2="N"),NA(),'Precision '!F521)</f>
        <v>#N/A</v>
      </c>
      <c r="AJ519" s="209" t="e">
        <f>IF(OR(ISBLANK('Precision '!G521),I$2="N"),NA(),'Precision '!G521)</f>
        <v>#N/A</v>
      </c>
      <c r="AK519" s="209" t="e">
        <f>IF(OR(ISBLANK('Precision '!H521),J$2="N"),NA(),'Precision '!H521)</f>
        <v>#N/A</v>
      </c>
      <c r="AL519" s="209" t="e">
        <f>IF(OR(ISBLANK('Precision '!I521),K$2="N"),NA(),'Precision '!I521)</f>
        <v>#N/A</v>
      </c>
      <c r="AM519" s="209" t="e">
        <f>IF(OR(ISBLANK('Precision '!J521),L$2="N"),NA(),'Precision '!J521)</f>
        <v>#N/A</v>
      </c>
      <c r="AN519" s="209" t="e">
        <f>IF(OR(ISBLANK('Precision '!K521),M$2="N"),NA(),'Precision '!K521)</f>
        <v>#N/A</v>
      </c>
      <c r="AO519" s="209" t="e">
        <f>IF(OR(ISBLANK('Precision '!L521),N$2="N"),NA(),'Precision '!L521)</f>
        <v>#N/A</v>
      </c>
      <c r="AP519" s="209" t="e">
        <f>IF(OR(ISBLANK('Precision '!M521),O$2="N"),NA(),'Precision '!M521)</f>
        <v>#N/A</v>
      </c>
      <c r="AQ519" s="209" t="e">
        <f>IF(OR(ISBLANK('Precision '!N521),P$2="N"),NA(),'Precision '!N521)</f>
        <v>#N/A</v>
      </c>
      <c r="AR519" s="209" t="e">
        <f>IF(OR(ISBLANK('Precision '!O521),E$3="N"),NA(),'Precision '!O521)</f>
        <v>#N/A</v>
      </c>
      <c r="AS519" s="209" t="e">
        <f>IF(OR(ISBLANK('Precision '!P521),F$3="N"),NA(),'Precision '!P521)</f>
        <v>#N/A</v>
      </c>
      <c r="AT519" s="209" t="e">
        <f>IF(OR(ISBLANK('Precision '!Q521),G$3="N"),NA(),'Precision '!Q521)</f>
        <v>#N/A</v>
      </c>
      <c r="AU519" s="209" t="e">
        <f>IF(OR(ISBLANK('Precision '!R521),H$3="N"),NA(),'Precision '!R521)</f>
        <v>#N/A</v>
      </c>
      <c r="AV519" s="209" t="e">
        <f>IF(OR(ISBLANK('Precision '!S521),I$3="N"),NA(),'Precision '!S521)</f>
        <v>#N/A</v>
      </c>
      <c r="AW519" s="209" t="e">
        <f>IF(OR(ISBLANK('Precision '!T521),J$3="N"),NA(),'Precision '!T521)</f>
        <v>#N/A</v>
      </c>
      <c r="AX519" s="209" t="e">
        <f>IF(OR(ISBLANK('Precision '!U521),K$3="N"),NA(),'Precision '!U521)</f>
        <v>#N/A</v>
      </c>
      <c r="AY519" s="209" t="e">
        <f>IF(OR(ISBLANK('Precision '!V521),L$3="N"),NA(),'Precision '!V521)</f>
        <v>#N/A</v>
      </c>
      <c r="AZ519" s="209" t="e">
        <f>IF(OR(ISBLANK('Precision '!W521),M$3="N"),NA(),'Precision '!W521)</f>
        <v>#N/A</v>
      </c>
      <c r="BA519" s="209" t="e">
        <f>IF(OR(ISBLANK('Precision '!X521),N$3="N"),NA(),'Precision '!X521)</f>
        <v>#N/A</v>
      </c>
      <c r="BB519" s="209" t="e">
        <f>IF(OR(ISBLANK('Precision '!Y521),O$3="N"),NA(),'Precision '!Y521)</f>
        <v>#N/A</v>
      </c>
      <c r="BC519" s="209" t="e">
        <f>IF(OR(ISBLANK('Precision '!Z521),P$3="N"),NA(),'Precision '!Z521)</f>
        <v>#N/A</v>
      </c>
      <c r="BD519" s="204"/>
      <c r="BE519" s="204"/>
      <c r="BF519" s="204"/>
      <c r="BG519" s="204"/>
      <c r="BH519" s="204"/>
    </row>
    <row r="520" spans="1:60" x14ac:dyDescent="0.2">
      <c r="A520" s="204"/>
      <c r="B520" s="204"/>
      <c r="C520" s="204" t="str">
        <f>IF(AND(ISNUMBER('Precision '!C522),E$2="Y"),'Precision '!C522,"")</f>
        <v/>
      </c>
      <c r="D520" s="204" t="str">
        <f>IF(AND(ISNUMBER('Precision '!D522),F$2="Y"),'Precision '!D522,"")</f>
        <v/>
      </c>
      <c r="E520" s="204" t="str">
        <f>IF(AND(ISNUMBER('Precision '!E522),G$2="Y"),'Precision '!E522,"")</f>
        <v/>
      </c>
      <c r="F520" s="204" t="str">
        <f>IF(AND(ISNUMBER('Precision '!F522),H$2="Y"),'Precision '!F522,"")</f>
        <v/>
      </c>
      <c r="G520" s="204" t="str">
        <f>IF(AND(ISNUMBER('Precision '!G522),I$2="Y"),'Precision '!G522,"")</f>
        <v/>
      </c>
      <c r="H520" s="204" t="str">
        <f>IF(AND(ISNUMBER('Precision '!H522),J$2="Y"),'Precision '!H522,"")</f>
        <v/>
      </c>
      <c r="I520" s="204" t="str">
        <f>IF(AND(ISNUMBER('Precision '!I522),K$2="Y"),'Precision '!I522,"")</f>
        <v/>
      </c>
      <c r="J520" s="204" t="str">
        <f>IF(AND(ISNUMBER('Precision '!J522),L$2="Y"),'Precision '!J522,"")</f>
        <v/>
      </c>
      <c r="K520" s="204" t="str">
        <f>IF(AND(ISNUMBER('Precision '!K522),M$2="Y"),'Precision '!K522,"")</f>
        <v/>
      </c>
      <c r="L520" s="204" t="str">
        <f>IF(AND(ISNUMBER('Precision '!L522),N$2="Y"),'Precision '!L522,"")</f>
        <v/>
      </c>
      <c r="M520" s="204" t="str">
        <f>IF(AND(ISNUMBER('Precision '!M522),O$2="Y"),'Precision '!M522,"")</f>
        <v/>
      </c>
      <c r="N520" s="204" t="str">
        <f>IF(AND(ISNUMBER('Precision '!N522),P$2="Y"),'Precision '!N522,"")</f>
        <v/>
      </c>
      <c r="O520" s="204" t="str">
        <f>IF(AND(ISNUMBER('Precision '!O522),E$3="Y"),'Precision '!O522,"")</f>
        <v/>
      </c>
      <c r="P520" s="204" t="str">
        <f>IF(AND(ISNUMBER('Precision '!P522),F$3="Y"),'Precision '!P522,"")</f>
        <v/>
      </c>
      <c r="Q520" s="204" t="str">
        <f>IF(AND(ISNUMBER('Precision '!Q522),G$3="Y"),'Precision '!Q522,"")</f>
        <v/>
      </c>
      <c r="R520" s="204" t="str">
        <f>IF(AND(ISNUMBER('Precision '!R522),H$3="Y"),'Precision '!R522,"")</f>
        <v/>
      </c>
      <c r="S520" s="204" t="str">
        <f>IF(AND(ISNUMBER('Precision '!S522),I$3="Y"),'Precision '!S522,"")</f>
        <v/>
      </c>
      <c r="T520" s="204" t="str">
        <f>IF(AND(ISNUMBER('Precision '!T522),J$3="Y"),'Precision '!T522,"")</f>
        <v/>
      </c>
      <c r="U520" s="204" t="str">
        <f>IF(AND(ISNUMBER('Precision '!U522),K$3="Y"),'Precision '!U522,"")</f>
        <v/>
      </c>
      <c r="V520" s="204" t="str">
        <f>IF(AND(ISNUMBER('Precision '!V522),L$3="Y"),'Precision '!V522,"")</f>
        <v/>
      </c>
      <c r="W520" s="204" t="str">
        <f>IF(AND(ISNUMBER('Precision '!W522),M$3="Y"),'Precision '!W522,"")</f>
        <v/>
      </c>
      <c r="X520" s="204" t="str">
        <f>IF(AND(ISNUMBER('Precision '!X522),N$3="Y"),'Precision '!X522,"")</f>
        <v/>
      </c>
      <c r="Y520" s="204" t="str">
        <f>IF(AND(ISNUMBER('Precision '!Y522),O$3="Y"),'Precision '!Y522,"")</f>
        <v/>
      </c>
      <c r="Z520" s="204" t="str">
        <f>IF(AND(ISNUMBER('Precision '!Z522),P$3="Y"),'Precision '!Z522,"")</f>
        <v/>
      </c>
      <c r="AA520" s="204"/>
      <c r="AB520" s="204"/>
      <c r="AC520" s="204"/>
      <c r="AD520" s="204"/>
      <c r="AE520" s="300">
        <v>484</v>
      </c>
      <c r="AF520" s="209" t="e">
        <f>IF(OR(ISBLANK('Precision '!C522),E$2="N"),NA(),'Precision '!C522)</f>
        <v>#N/A</v>
      </c>
      <c r="AG520" s="209" t="e">
        <f>IF(OR(ISBLANK('Precision '!D522),F$2="N"),NA(),'Precision '!D522)</f>
        <v>#N/A</v>
      </c>
      <c r="AH520" s="209" t="e">
        <f>IF(OR(ISBLANK('Precision '!E522),G$2="N"),NA(),'Precision '!E522)</f>
        <v>#N/A</v>
      </c>
      <c r="AI520" s="209" t="e">
        <f>IF(OR(ISBLANK('Precision '!F522),H$2="N"),NA(),'Precision '!F522)</f>
        <v>#N/A</v>
      </c>
      <c r="AJ520" s="209" t="e">
        <f>IF(OR(ISBLANK('Precision '!G522),I$2="N"),NA(),'Precision '!G522)</f>
        <v>#N/A</v>
      </c>
      <c r="AK520" s="209" t="e">
        <f>IF(OR(ISBLANK('Precision '!H522),J$2="N"),NA(),'Precision '!H522)</f>
        <v>#N/A</v>
      </c>
      <c r="AL520" s="209" t="e">
        <f>IF(OR(ISBLANK('Precision '!I522),K$2="N"),NA(),'Precision '!I522)</f>
        <v>#N/A</v>
      </c>
      <c r="AM520" s="209" t="e">
        <f>IF(OR(ISBLANK('Precision '!J522),L$2="N"),NA(),'Precision '!J522)</f>
        <v>#N/A</v>
      </c>
      <c r="AN520" s="209" t="e">
        <f>IF(OR(ISBLANK('Precision '!K522),M$2="N"),NA(),'Precision '!K522)</f>
        <v>#N/A</v>
      </c>
      <c r="AO520" s="209" t="e">
        <f>IF(OR(ISBLANK('Precision '!L522),N$2="N"),NA(),'Precision '!L522)</f>
        <v>#N/A</v>
      </c>
      <c r="AP520" s="209" t="e">
        <f>IF(OR(ISBLANK('Precision '!M522),O$2="N"),NA(),'Precision '!M522)</f>
        <v>#N/A</v>
      </c>
      <c r="AQ520" s="209" t="e">
        <f>IF(OR(ISBLANK('Precision '!N522),P$2="N"),NA(),'Precision '!N522)</f>
        <v>#N/A</v>
      </c>
      <c r="AR520" s="209" t="e">
        <f>IF(OR(ISBLANK('Precision '!O522),E$3="N"),NA(),'Precision '!O522)</f>
        <v>#N/A</v>
      </c>
      <c r="AS520" s="209" t="e">
        <f>IF(OR(ISBLANK('Precision '!P522),F$3="N"),NA(),'Precision '!P522)</f>
        <v>#N/A</v>
      </c>
      <c r="AT520" s="209" t="e">
        <f>IF(OR(ISBLANK('Precision '!Q522),G$3="N"),NA(),'Precision '!Q522)</f>
        <v>#N/A</v>
      </c>
      <c r="AU520" s="209" t="e">
        <f>IF(OR(ISBLANK('Precision '!R522),H$3="N"),NA(),'Precision '!R522)</f>
        <v>#N/A</v>
      </c>
      <c r="AV520" s="209" t="e">
        <f>IF(OR(ISBLANK('Precision '!S522),I$3="N"),NA(),'Precision '!S522)</f>
        <v>#N/A</v>
      </c>
      <c r="AW520" s="209" t="e">
        <f>IF(OR(ISBLANK('Precision '!T522),J$3="N"),NA(),'Precision '!T522)</f>
        <v>#N/A</v>
      </c>
      <c r="AX520" s="209" t="e">
        <f>IF(OR(ISBLANK('Precision '!U522),K$3="N"),NA(),'Precision '!U522)</f>
        <v>#N/A</v>
      </c>
      <c r="AY520" s="209" t="e">
        <f>IF(OR(ISBLANK('Precision '!V522),L$3="N"),NA(),'Precision '!V522)</f>
        <v>#N/A</v>
      </c>
      <c r="AZ520" s="209" t="e">
        <f>IF(OR(ISBLANK('Precision '!W522),M$3="N"),NA(),'Precision '!W522)</f>
        <v>#N/A</v>
      </c>
      <c r="BA520" s="209" t="e">
        <f>IF(OR(ISBLANK('Precision '!X522),N$3="N"),NA(),'Precision '!X522)</f>
        <v>#N/A</v>
      </c>
      <c r="BB520" s="209" t="e">
        <f>IF(OR(ISBLANK('Precision '!Y522),O$3="N"),NA(),'Precision '!Y522)</f>
        <v>#N/A</v>
      </c>
      <c r="BC520" s="209" t="e">
        <f>IF(OR(ISBLANK('Precision '!Z522),P$3="N"),NA(),'Precision '!Z522)</f>
        <v>#N/A</v>
      </c>
      <c r="BD520" s="204"/>
      <c r="BE520" s="204"/>
      <c r="BF520" s="204"/>
      <c r="BG520" s="204"/>
      <c r="BH520" s="204"/>
    </row>
    <row r="521" spans="1:60" x14ac:dyDescent="0.2">
      <c r="A521" s="204"/>
      <c r="B521" s="204"/>
      <c r="C521" s="204" t="str">
        <f>IF(AND(ISNUMBER('Precision '!C523),E$2="Y"),'Precision '!C523,"")</f>
        <v/>
      </c>
      <c r="D521" s="204" t="str">
        <f>IF(AND(ISNUMBER('Precision '!D523),F$2="Y"),'Precision '!D523,"")</f>
        <v/>
      </c>
      <c r="E521" s="204" t="str">
        <f>IF(AND(ISNUMBER('Precision '!E523),G$2="Y"),'Precision '!E523,"")</f>
        <v/>
      </c>
      <c r="F521" s="204" t="str">
        <f>IF(AND(ISNUMBER('Precision '!F523),H$2="Y"),'Precision '!F523,"")</f>
        <v/>
      </c>
      <c r="G521" s="204" t="str">
        <f>IF(AND(ISNUMBER('Precision '!G523),I$2="Y"),'Precision '!G523,"")</f>
        <v/>
      </c>
      <c r="H521" s="204" t="str">
        <f>IF(AND(ISNUMBER('Precision '!H523),J$2="Y"),'Precision '!H523,"")</f>
        <v/>
      </c>
      <c r="I521" s="204" t="str">
        <f>IF(AND(ISNUMBER('Precision '!I523),K$2="Y"),'Precision '!I523,"")</f>
        <v/>
      </c>
      <c r="J521" s="204" t="str">
        <f>IF(AND(ISNUMBER('Precision '!J523),L$2="Y"),'Precision '!J523,"")</f>
        <v/>
      </c>
      <c r="K521" s="204" t="str">
        <f>IF(AND(ISNUMBER('Precision '!K523),M$2="Y"),'Precision '!K523,"")</f>
        <v/>
      </c>
      <c r="L521" s="204" t="str">
        <f>IF(AND(ISNUMBER('Precision '!L523),N$2="Y"),'Precision '!L523,"")</f>
        <v/>
      </c>
      <c r="M521" s="204" t="str">
        <f>IF(AND(ISNUMBER('Precision '!M523),O$2="Y"),'Precision '!M523,"")</f>
        <v/>
      </c>
      <c r="N521" s="204" t="str">
        <f>IF(AND(ISNUMBER('Precision '!N523),P$2="Y"),'Precision '!N523,"")</f>
        <v/>
      </c>
      <c r="O521" s="204" t="str">
        <f>IF(AND(ISNUMBER('Precision '!O523),E$3="Y"),'Precision '!O523,"")</f>
        <v/>
      </c>
      <c r="P521" s="204" t="str">
        <f>IF(AND(ISNUMBER('Precision '!P523),F$3="Y"),'Precision '!P523,"")</f>
        <v/>
      </c>
      <c r="Q521" s="204" t="str">
        <f>IF(AND(ISNUMBER('Precision '!Q523),G$3="Y"),'Precision '!Q523,"")</f>
        <v/>
      </c>
      <c r="R521" s="204" t="str">
        <f>IF(AND(ISNUMBER('Precision '!R523),H$3="Y"),'Precision '!R523,"")</f>
        <v/>
      </c>
      <c r="S521" s="204" t="str">
        <f>IF(AND(ISNUMBER('Precision '!S523),I$3="Y"),'Precision '!S523,"")</f>
        <v/>
      </c>
      <c r="T521" s="204" t="str">
        <f>IF(AND(ISNUMBER('Precision '!T523),J$3="Y"),'Precision '!T523,"")</f>
        <v/>
      </c>
      <c r="U521" s="204" t="str">
        <f>IF(AND(ISNUMBER('Precision '!U523),K$3="Y"),'Precision '!U523,"")</f>
        <v/>
      </c>
      <c r="V521" s="204" t="str">
        <f>IF(AND(ISNUMBER('Precision '!V523),L$3="Y"),'Precision '!V523,"")</f>
        <v/>
      </c>
      <c r="W521" s="204" t="str">
        <f>IF(AND(ISNUMBER('Precision '!W523),M$3="Y"),'Precision '!W523,"")</f>
        <v/>
      </c>
      <c r="X521" s="204" t="str">
        <f>IF(AND(ISNUMBER('Precision '!X523),N$3="Y"),'Precision '!X523,"")</f>
        <v/>
      </c>
      <c r="Y521" s="204" t="str">
        <f>IF(AND(ISNUMBER('Precision '!Y523),O$3="Y"),'Precision '!Y523,"")</f>
        <v/>
      </c>
      <c r="Z521" s="204" t="str">
        <f>IF(AND(ISNUMBER('Precision '!Z523),P$3="Y"),'Precision '!Z523,"")</f>
        <v/>
      </c>
      <c r="AA521" s="204"/>
      <c r="AB521" s="204"/>
      <c r="AC521" s="204"/>
      <c r="AD521" s="204"/>
      <c r="AE521" s="300">
        <v>485</v>
      </c>
      <c r="AF521" s="209" t="e">
        <f>IF(OR(ISBLANK('Precision '!C523),E$2="N"),NA(),'Precision '!C523)</f>
        <v>#N/A</v>
      </c>
      <c r="AG521" s="209" t="e">
        <f>IF(OR(ISBLANK('Precision '!D523),F$2="N"),NA(),'Precision '!D523)</f>
        <v>#N/A</v>
      </c>
      <c r="AH521" s="209" t="e">
        <f>IF(OR(ISBLANK('Precision '!E523),G$2="N"),NA(),'Precision '!E523)</f>
        <v>#N/A</v>
      </c>
      <c r="AI521" s="209" t="e">
        <f>IF(OR(ISBLANK('Precision '!F523),H$2="N"),NA(),'Precision '!F523)</f>
        <v>#N/A</v>
      </c>
      <c r="AJ521" s="209" t="e">
        <f>IF(OR(ISBLANK('Precision '!G523),I$2="N"),NA(),'Precision '!G523)</f>
        <v>#N/A</v>
      </c>
      <c r="AK521" s="209" t="e">
        <f>IF(OR(ISBLANK('Precision '!H523),J$2="N"),NA(),'Precision '!H523)</f>
        <v>#N/A</v>
      </c>
      <c r="AL521" s="209" t="e">
        <f>IF(OR(ISBLANK('Precision '!I523),K$2="N"),NA(),'Precision '!I523)</f>
        <v>#N/A</v>
      </c>
      <c r="AM521" s="209" t="e">
        <f>IF(OR(ISBLANK('Precision '!J523),L$2="N"),NA(),'Precision '!J523)</f>
        <v>#N/A</v>
      </c>
      <c r="AN521" s="209" t="e">
        <f>IF(OR(ISBLANK('Precision '!K523),M$2="N"),NA(),'Precision '!K523)</f>
        <v>#N/A</v>
      </c>
      <c r="AO521" s="209" t="e">
        <f>IF(OR(ISBLANK('Precision '!L523),N$2="N"),NA(),'Precision '!L523)</f>
        <v>#N/A</v>
      </c>
      <c r="AP521" s="209" t="e">
        <f>IF(OR(ISBLANK('Precision '!M523),O$2="N"),NA(),'Precision '!M523)</f>
        <v>#N/A</v>
      </c>
      <c r="AQ521" s="209" t="e">
        <f>IF(OR(ISBLANK('Precision '!N523),P$2="N"),NA(),'Precision '!N523)</f>
        <v>#N/A</v>
      </c>
      <c r="AR521" s="209" t="e">
        <f>IF(OR(ISBLANK('Precision '!O523),E$3="N"),NA(),'Precision '!O523)</f>
        <v>#N/A</v>
      </c>
      <c r="AS521" s="209" t="e">
        <f>IF(OR(ISBLANK('Precision '!P523),F$3="N"),NA(),'Precision '!P523)</f>
        <v>#N/A</v>
      </c>
      <c r="AT521" s="209" t="e">
        <f>IF(OR(ISBLANK('Precision '!Q523),G$3="N"),NA(),'Precision '!Q523)</f>
        <v>#N/A</v>
      </c>
      <c r="AU521" s="209" t="e">
        <f>IF(OR(ISBLANK('Precision '!R523),H$3="N"),NA(),'Precision '!R523)</f>
        <v>#N/A</v>
      </c>
      <c r="AV521" s="209" t="e">
        <f>IF(OR(ISBLANK('Precision '!S523),I$3="N"),NA(),'Precision '!S523)</f>
        <v>#N/A</v>
      </c>
      <c r="AW521" s="209" t="e">
        <f>IF(OR(ISBLANK('Precision '!T523),J$3="N"),NA(),'Precision '!T523)</f>
        <v>#N/A</v>
      </c>
      <c r="AX521" s="209" t="e">
        <f>IF(OR(ISBLANK('Precision '!U523),K$3="N"),NA(),'Precision '!U523)</f>
        <v>#N/A</v>
      </c>
      <c r="AY521" s="209" t="e">
        <f>IF(OR(ISBLANK('Precision '!V523),L$3="N"),NA(),'Precision '!V523)</f>
        <v>#N/A</v>
      </c>
      <c r="AZ521" s="209" t="e">
        <f>IF(OR(ISBLANK('Precision '!W523),M$3="N"),NA(),'Precision '!W523)</f>
        <v>#N/A</v>
      </c>
      <c r="BA521" s="209" t="e">
        <f>IF(OR(ISBLANK('Precision '!X523),N$3="N"),NA(),'Precision '!X523)</f>
        <v>#N/A</v>
      </c>
      <c r="BB521" s="209" t="e">
        <f>IF(OR(ISBLANK('Precision '!Y523),O$3="N"),NA(),'Precision '!Y523)</f>
        <v>#N/A</v>
      </c>
      <c r="BC521" s="209" t="e">
        <f>IF(OR(ISBLANK('Precision '!Z523),P$3="N"),NA(),'Precision '!Z523)</f>
        <v>#N/A</v>
      </c>
      <c r="BD521" s="204"/>
      <c r="BE521" s="204"/>
      <c r="BF521" s="204"/>
      <c r="BG521" s="204"/>
      <c r="BH521" s="204"/>
    </row>
    <row r="522" spans="1:60" x14ac:dyDescent="0.2">
      <c r="A522" s="204"/>
      <c r="B522" s="204"/>
      <c r="C522" s="204" t="str">
        <f>IF(AND(ISNUMBER('Precision '!C524),E$2="Y"),'Precision '!C524,"")</f>
        <v/>
      </c>
      <c r="D522" s="204" t="str">
        <f>IF(AND(ISNUMBER('Precision '!D524),F$2="Y"),'Precision '!D524,"")</f>
        <v/>
      </c>
      <c r="E522" s="204" t="str">
        <f>IF(AND(ISNUMBER('Precision '!E524),G$2="Y"),'Precision '!E524,"")</f>
        <v/>
      </c>
      <c r="F522" s="204" t="str">
        <f>IF(AND(ISNUMBER('Precision '!F524),H$2="Y"),'Precision '!F524,"")</f>
        <v/>
      </c>
      <c r="G522" s="204" t="str">
        <f>IF(AND(ISNUMBER('Precision '!G524),I$2="Y"),'Precision '!G524,"")</f>
        <v/>
      </c>
      <c r="H522" s="204" t="str">
        <f>IF(AND(ISNUMBER('Precision '!H524),J$2="Y"),'Precision '!H524,"")</f>
        <v/>
      </c>
      <c r="I522" s="204" t="str">
        <f>IF(AND(ISNUMBER('Precision '!I524),K$2="Y"),'Precision '!I524,"")</f>
        <v/>
      </c>
      <c r="J522" s="204" t="str">
        <f>IF(AND(ISNUMBER('Precision '!J524),L$2="Y"),'Precision '!J524,"")</f>
        <v/>
      </c>
      <c r="K522" s="204" t="str">
        <f>IF(AND(ISNUMBER('Precision '!K524),M$2="Y"),'Precision '!K524,"")</f>
        <v/>
      </c>
      <c r="L522" s="204" t="str">
        <f>IF(AND(ISNUMBER('Precision '!L524),N$2="Y"),'Precision '!L524,"")</f>
        <v/>
      </c>
      <c r="M522" s="204" t="str">
        <f>IF(AND(ISNUMBER('Precision '!M524),O$2="Y"),'Precision '!M524,"")</f>
        <v/>
      </c>
      <c r="N522" s="204" t="str">
        <f>IF(AND(ISNUMBER('Precision '!N524),P$2="Y"),'Precision '!N524,"")</f>
        <v/>
      </c>
      <c r="O522" s="204" t="str">
        <f>IF(AND(ISNUMBER('Precision '!O524),E$3="Y"),'Precision '!O524,"")</f>
        <v/>
      </c>
      <c r="P522" s="204" t="str">
        <f>IF(AND(ISNUMBER('Precision '!P524),F$3="Y"),'Precision '!P524,"")</f>
        <v/>
      </c>
      <c r="Q522" s="204" t="str">
        <f>IF(AND(ISNUMBER('Precision '!Q524),G$3="Y"),'Precision '!Q524,"")</f>
        <v/>
      </c>
      <c r="R522" s="204" t="str">
        <f>IF(AND(ISNUMBER('Precision '!R524),H$3="Y"),'Precision '!R524,"")</f>
        <v/>
      </c>
      <c r="S522" s="204" t="str">
        <f>IF(AND(ISNUMBER('Precision '!S524),I$3="Y"),'Precision '!S524,"")</f>
        <v/>
      </c>
      <c r="T522" s="204" t="str">
        <f>IF(AND(ISNUMBER('Precision '!T524),J$3="Y"),'Precision '!T524,"")</f>
        <v/>
      </c>
      <c r="U522" s="204" t="str">
        <f>IF(AND(ISNUMBER('Precision '!U524),K$3="Y"),'Precision '!U524,"")</f>
        <v/>
      </c>
      <c r="V522" s="204" t="str">
        <f>IF(AND(ISNUMBER('Precision '!V524),L$3="Y"),'Precision '!V524,"")</f>
        <v/>
      </c>
      <c r="W522" s="204" t="str">
        <f>IF(AND(ISNUMBER('Precision '!W524),M$3="Y"),'Precision '!W524,"")</f>
        <v/>
      </c>
      <c r="X522" s="204" t="str">
        <f>IF(AND(ISNUMBER('Precision '!X524),N$3="Y"),'Precision '!X524,"")</f>
        <v/>
      </c>
      <c r="Y522" s="204" t="str">
        <f>IF(AND(ISNUMBER('Precision '!Y524),O$3="Y"),'Precision '!Y524,"")</f>
        <v/>
      </c>
      <c r="Z522" s="204" t="str">
        <f>IF(AND(ISNUMBER('Precision '!Z524),P$3="Y"),'Precision '!Z524,"")</f>
        <v/>
      </c>
      <c r="AA522" s="204"/>
      <c r="AB522" s="204"/>
      <c r="AC522" s="204"/>
      <c r="AD522" s="204"/>
      <c r="AE522" s="300">
        <v>486</v>
      </c>
      <c r="AF522" s="209" t="e">
        <f>IF(OR(ISBLANK('Precision '!C524),E$2="N"),NA(),'Precision '!C524)</f>
        <v>#N/A</v>
      </c>
      <c r="AG522" s="209" t="e">
        <f>IF(OR(ISBLANK('Precision '!D524),F$2="N"),NA(),'Precision '!D524)</f>
        <v>#N/A</v>
      </c>
      <c r="AH522" s="209" t="e">
        <f>IF(OR(ISBLANK('Precision '!E524),G$2="N"),NA(),'Precision '!E524)</f>
        <v>#N/A</v>
      </c>
      <c r="AI522" s="209" t="e">
        <f>IF(OR(ISBLANK('Precision '!F524),H$2="N"),NA(),'Precision '!F524)</f>
        <v>#N/A</v>
      </c>
      <c r="AJ522" s="209" t="e">
        <f>IF(OR(ISBLANK('Precision '!G524),I$2="N"),NA(),'Precision '!G524)</f>
        <v>#N/A</v>
      </c>
      <c r="AK522" s="209" t="e">
        <f>IF(OR(ISBLANK('Precision '!H524),J$2="N"),NA(),'Precision '!H524)</f>
        <v>#N/A</v>
      </c>
      <c r="AL522" s="209" t="e">
        <f>IF(OR(ISBLANK('Precision '!I524),K$2="N"),NA(),'Precision '!I524)</f>
        <v>#N/A</v>
      </c>
      <c r="AM522" s="209" t="e">
        <f>IF(OR(ISBLANK('Precision '!J524),L$2="N"),NA(),'Precision '!J524)</f>
        <v>#N/A</v>
      </c>
      <c r="AN522" s="209" t="e">
        <f>IF(OR(ISBLANK('Precision '!K524),M$2="N"),NA(),'Precision '!K524)</f>
        <v>#N/A</v>
      </c>
      <c r="AO522" s="209" t="e">
        <f>IF(OR(ISBLANK('Precision '!L524),N$2="N"),NA(),'Precision '!L524)</f>
        <v>#N/A</v>
      </c>
      <c r="AP522" s="209" t="e">
        <f>IF(OR(ISBLANK('Precision '!M524),O$2="N"),NA(),'Precision '!M524)</f>
        <v>#N/A</v>
      </c>
      <c r="AQ522" s="209" t="e">
        <f>IF(OR(ISBLANK('Precision '!N524),P$2="N"),NA(),'Precision '!N524)</f>
        <v>#N/A</v>
      </c>
      <c r="AR522" s="209" t="e">
        <f>IF(OR(ISBLANK('Precision '!O524),E$3="N"),NA(),'Precision '!O524)</f>
        <v>#N/A</v>
      </c>
      <c r="AS522" s="209" t="e">
        <f>IF(OR(ISBLANK('Precision '!P524),F$3="N"),NA(),'Precision '!P524)</f>
        <v>#N/A</v>
      </c>
      <c r="AT522" s="209" t="e">
        <f>IF(OR(ISBLANK('Precision '!Q524),G$3="N"),NA(),'Precision '!Q524)</f>
        <v>#N/A</v>
      </c>
      <c r="AU522" s="209" t="e">
        <f>IF(OR(ISBLANK('Precision '!R524),H$3="N"),NA(),'Precision '!R524)</f>
        <v>#N/A</v>
      </c>
      <c r="AV522" s="209" t="e">
        <f>IF(OR(ISBLANK('Precision '!S524),I$3="N"),NA(),'Precision '!S524)</f>
        <v>#N/A</v>
      </c>
      <c r="AW522" s="209" t="e">
        <f>IF(OR(ISBLANK('Precision '!T524),J$3="N"),NA(),'Precision '!T524)</f>
        <v>#N/A</v>
      </c>
      <c r="AX522" s="209" t="e">
        <f>IF(OR(ISBLANK('Precision '!U524),K$3="N"),NA(),'Precision '!U524)</f>
        <v>#N/A</v>
      </c>
      <c r="AY522" s="209" t="e">
        <f>IF(OR(ISBLANK('Precision '!V524),L$3="N"),NA(),'Precision '!V524)</f>
        <v>#N/A</v>
      </c>
      <c r="AZ522" s="209" t="e">
        <f>IF(OR(ISBLANK('Precision '!W524),M$3="N"),NA(),'Precision '!W524)</f>
        <v>#N/A</v>
      </c>
      <c r="BA522" s="209" t="e">
        <f>IF(OR(ISBLANK('Precision '!X524),N$3="N"),NA(),'Precision '!X524)</f>
        <v>#N/A</v>
      </c>
      <c r="BB522" s="209" t="e">
        <f>IF(OR(ISBLANK('Precision '!Y524),O$3="N"),NA(),'Precision '!Y524)</f>
        <v>#N/A</v>
      </c>
      <c r="BC522" s="209" t="e">
        <f>IF(OR(ISBLANK('Precision '!Z524),P$3="N"),NA(),'Precision '!Z524)</f>
        <v>#N/A</v>
      </c>
      <c r="BD522" s="204"/>
      <c r="BE522" s="204"/>
      <c r="BF522" s="204"/>
      <c r="BG522" s="204"/>
      <c r="BH522" s="204"/>
    </row>
    <row r="523" spans="1:60" x14ac:dyDescent="0.2">
      <c r="A523" s="204"/>
      <c r="B523" s="204"/>
      <c r="C523" s="204" t="str">
        <f>IF(AND(ISNUMBER('Precision '!C525),E$2="Y"),'Precision '!C525,"")</f>
        <v/>
      </c>
      <c r="D523" s="204" t="str">
        <f>IF(AND(ISNUMBER('Precision '!D525),F$2="Y"),'Precision '!D525,"")</f>
        <v/>
      </c>
      <c r="E523" s="204" t="str">
        <f>IF(AND(ISNUMBER('Precision '!E525),G$2="Y"),'Precision '!E525,"")</f>
        <v/>
      </c>
      <c r="F523" s="204" t="str">
        <f>IF(AND(ISNUMBER('Precision '!F525),H$2="Y"),'Precision '!F525,"")</f>
        <v/>
      </c>
      <c r="G523" s="204" t="str">
        <f>IF(AND(ISNUMBER('Precision '!G525),I$2="Y"),'Precision '!G525,"")</f>
        <v/>
      </c>
      <c r="H523" s="204" t="str">
        <f>IF(AND(ISNUMBER('Precision '!H525),J$2="Y"),'Precision '!H525,"")</f>
        <v/>
      </c>
      <c r="I523" s="204" t="str">
        <f>IF(AND(ISNUMBER('Precision '!I525),K$2="Y"),'Precision '!I525,"")</f>
        <v/>
      </c>
      <c r="J523" s="204" t="str">
        <f>IF(AND(ISNUMBER('Precision '!J525),L$2="Y"),'Precision '!J525,"")</f>
        <v/>
      </c>
      <c r="K523" s="204" t="str">
        <f>IF(AND(ISNUMBER('Precision '!K525),M$2="Y"),'Precision '!K525,"")</f>
        <v/>
      </c>
      <c r="L523" s="204" t="str">
        <f>IF(AND(ISNUMBER('Precision '!L525),N$2="Y"),'Precision '!L525,"")</f>
        <v/>
      </c>
      <c r="M523" s="204" t="str">
        <f>IF(AND(ISNUMBER('Precision '!M525),O$2="Y"),'Precision '!M525,"")</f>
        <v/>
      </c>
      <c r="N523" s="204" t="str">
        <f>IF(AND(ISNUMBER('Precision '!N525),P$2="Y"),'Precision '!N525,"")</f>
        <v/>
      </c>
      <c r="O523" s="204" t="str">
        <f>IF(AND(ISNUMBER('Precision '!O525),E$3="Y"),'Precision '!O525,"")</f>
        <v/>
      </c>
      <c r="P523" s="204" t="str">
        <f>IF(AND(ISNUMBER('Precision '!P525),F$3="Y"),'Precision '!P525,"")</f>
        <v/>
      </c>
      <c r="Q523" s="204" t="str">
        <f>IF(AND(ISNUMBER('Precision '!Q525),G$3="Y"),'Precision '!Q525,"")</f>
        <v/>
      </c>
      <c r="R523" s="204" t="str">
        <f>IF(AND(ISNUMBER('Precision '!R525),H$3="Y"),'Precision '!R525,"")</f>
        <v/>
      </c>
      <c r="S523" s="204" t="str">
        <f>IF(AND(ISNUMBER('Precision '!S525),I$3="Y"),'Precision '!S525,"")</f>
        <v/>
      </c>
      <c r="T523" s="204" t="str">
        <f>IF(AND(ISNUMBER('Precision '!T525),J$3="Y"),'Precision '!T525,"")</f>
        <v/>
      </c>
      <c r="U523" s="204" t="str">
        <f>IF(AND(ISNUMBER('Precision '!U525),K$3="Y"),'Precision '!U525,"")</f>
        <v/>
      </c>
      <c r="V523" s="204" t="str">
        <f>IF(AND(ISNUMBER('Precision '!V525),L$3="Y"),'Precision '!V525,"")</f>
        <v/>
      </c>
      <c r="W523" s="204" t="str">
        <f>IF(AND(ISNUMBER('Precision '!W525),M$3="Y"),'Precision '!W525,"")</f>
        <v/>
      </c>
      <c r="X523" s="204" t="str">
        <f>IF(AND(ISNUMBER('Precision '!X525),N$3="Y"),'Precision '!X525,"")</f>
        <v/>
      </c>
      <c r="Y523" s="204" t="str">
        <f>IF(AND(ISNUMBER('Precision '!Y525),O$3="Y"),'Precision '!Y525,"")</f>
        <v/>
      </c>
      <c r="Z523" s="204" t="str">
        <f>IF(AND(ISNUMBER('Precision '!Z525),P$3="Y"),'Precision '!Z525,"")</f>
        <v/>
      </c>
      <c r="AA523" s="204"/>
      <c r="AB523" s="204"/>
      <c r="AC523" s="204"/>
      <c r="AD523" s="204"/>
      <c r="AE523" s="300">
        <v>487</v>
      </c>
      <c r="AF523" s="209" t="e">
        <f>IF(OR(ISBLANK('Precision '!C525),E$2="N"),NA(),'Precision '!C525)</f>
        <v>#N/A</v>
      </c>
      <c r="AG523" s="209" t="e">
        <f>IF(OR(ISBLANK('Precision '!D525),F$2="N"),NA(),'Precision '!D525)</f>
        <v>#N/A</v>
      </c>
      <c r="AH523" s="209" t="e">
        <f>IF(OR(ISBLANK('Precision '!E525),G$2="N"),NA(),'Precision '!E525)</f>
        <v>#N/A</v>
      </c>
      <c r="AI523" s="209" t="e">
        <f>IF(OR(ISBLANK('Precision '!F525),H$2="N"),NA(),'Precision '!F525)</f>
        <v>#N/A</v>
      </c>
      <c r="AJ523" s="209" t="e">
        <f>IF(OR(ISBLANK('Precision '!G525),I$2="N"),NA(),'Precision '!G525)</f>
        <v>#N/A</v>
      </c>
      <c r="AK523" s="209" t="e">
        <f>IF(OR(ISBLANK('Precision '!H525),J$2="N"),NA(),'Precision '!H525)</f>
        <v>#N/A</v>
      </c>
      <c r="AL523" s="209" t="e">
        <f>IF(OR(ISBLANK('Precision '!I525),K$2="N"),NA(),'Precision '!I525)</f>
        <v>#N/A</v>
      </c>
      <c r="AM523" s="209" t="e">
        <f>IF(OR(ISBLANK('Precision '!J525),L$2="N"),NA(),'Precision '!J525)</f>
        <v>#N/A</v>
      </c>
      <c r="AN523" s="209" t="e">
        <f>IF(OR(ISBLANK('Precision '!K525),M$2="N"),NA(),'Precision '!K525)</f>
        <v>#N/A</v>
      </c>
      <c r="AO523" s="209" t="e">
        <f>IF(OR(ISBLANK('Precision '!L525),N$2="N"),NA(),'Precision '!L525)</f>
        <v>#N/A</v>
      </c>
      <c r="AP523" s="209" t="e">
        <f>IF(OR(ISBLANK('Precision '!M525),O$2="N"),NA(),'Precision '!M525)</f>
        <v>#N/A</v>
      </c>
      <c r="AQ523" s="209" t="e">
        <f>IF(OR(ISBLANK('Precision '!N525),P$2="N"),NA(),'Precision '!N525)</f>
        <v>#N/A</v>
      </c>
      <c r="AR523" s="209" t="e">
        <f>IF(OR(ISBLANK('Precision '!O525),E$3="N"),NA(),'Precision '!O525)</f>
        <v>#N/A</v>
      </c>
      <c r="AS523" s="209" t="e">
        <f>IF(OR(ISBLANK('Precision '!P525),F$3="N"),NA(),'Precision '!P525)</f>
        <v>#N/A</v>
      </c>
      <c r="AT523" s="209" t="e">
        <f>IF(OR(ISBLANK('Precision '!Q525),G$3="N"),NA(),'Precision '!Q525)</f>
        <v>#N/A</v>
      </c>
      <c r="AU523" s="209" t="e">
        <f>IF(OR(ISBLANK('Precision '!R525),H$3="N"),NA(),'Precision '!R525)</f>
        <v>#N/A</v>
      </c>
      <c r="AV523" s="209" t="e">
        <f>IF(OR(ISBLANK('Precision '!S525),I$3="N"),NA(),'Precision '!S525)</f>
        <v>#N/A</v>
      </c>
      <c r="AW523" s="209" t="e">
        <f>IF(OR(ISBLANK('Precision '!T525),J$3="N"),NA(),'Precision '!T525)</f>
        <v>#N/A</v>
      </c>
      <c r="AX523" s="209" t="e">
        <f>IF(OR(ISBLANK('Precision '!U525),K$3="N"),NA(),'Precision '!U525)</f>
        <v>#N/A</v>
      </c>
      <c r="AY523" s="209" t="e">
        <f>IF(OR(ISBLANK('Precision '!V525),L$3="N"),NA(),'Precision '!V525)</f>
        <v>#N/A</v>
      </c>
      <c r="AZ523" s="209" t="e">
        <f>IF(OR(ISBLANK('Precision '!W525),M$3="N"),NA(),'Precision '!W525)</f>
        <v>#N/A</v>
      </c>
      <c r="BA523" s="209" t="e">
        <f>IF(OR(ISBLANK('Precision '!X525),N$3="N"),NA(),'Precision '!X525)</f>
        <v>#N/A</v>
      </c>
      <c r="BB523" s="209" t="e">
        <f>IF(OR(ISBLANK('Precision '!Y525),O$3="N"),NA(),'Precision '!Y525)</f>
        <v>#N/A</v>
      </c>
      <c r="BC523" s="209" t="e">
        <f>IF(OR(ISBLANK('Precision '!Z525),P$3="N"),NA(),'Precision '!Z525)</f>
        <v>#N/A</v>
      </c>
      <c r="BD523" s="204"/>
      <c r="BE523" s="204"/>
      <c r="BF523" s="204"/>
      <c r="BG523" s="204"/>
      <c r="BH523" s="204"/>
    </row>
    <row r="524" spans="1:60" x14ac:dyDescent="0.2">
      <c r="A524" s="204"/>
      <c r="B524" s="204"/>
      <c r="C524" s="204" t="str">
        <f>IF(AND(ISNUMBER('Precision '!C526),E$2="Y"),'Precision '!C526,"")</f>
        <v/>
      </c>
      <c r="D524" s="204" t="str">
        <f>IF(AND(ISNUMBER('Precision '!D526),F$2="Y"),'Precision '!D526,"")</f>
        <v/>
      </c>
      <c r="E524" s="204" t="str">
        <f>IF(AND(ISNUMBER('Precision '!E526),G$2="Y"),'Precision '!E526,"")</f>
        <v/>
      </c>
      <c r="F524" s="204" t="str">
        <f>IF(AND(ISNUMBER('Precision '!F526),H$2="Y"),'Precision '!F526,"")</f>
        <v/>
      </c>
      <c r="G524" s="204" t="str">
        <f>IF(AND(ISNUMBER('Precision '!G526),I$2="Y"),'Precision '!G526,"")</f>
        <v/>
      </c>
      <c r="H524" s="204" t="str">
        <f>IF(AND(ISNUMBER('Precision '!H526),J$2="Y"),'Precision '!H526,"")</f>
        <v/>
      </c>
      <c r="I524" s="204" t="str">
        <f>IF(AND(ISNUMBER('Precision '!I526),K$2="Y"),'Precision '!I526,"")</f>
        <v/>
      </c>
      <c r="J524" s="204" t="str">
        <f>IF(AND(ISNUMBER('Precision '!J526),L$2="Y"),'Precision '!J526,"")</f>
        <v/>
      </c>
      <c r="K524" s="204" t="str">
        <f>IF(AND(ISNUMBER('Precision '!K526),M$2="Y"),'Precision '!K526,"")</f>
        <v/>
      </c>
      <c r="L524" s="204" t="str">
        <f>IF(AND(ISNUMBER('Precision '!L526),N$2="Y"),'Precision '!L526,"")</f>
        <v/>
      </c>
      <c r="M524" s="204" t="str">
        <f>IF(AND(ISNUMBER('Precision '!M526),O$2="Y"),'Precision '!M526,"")</f>
        <v/>
      </c>
      <c r="N524" s="204" t="str">
        <f>IF(AND(ISNUMBER('Precision '!N526),P$2="Y"),'Precision '!N526,"")</f>
        <v/>
      </c>
      <c r="O524" s="204" t="str">
        <f>IF(AND(ISNUMBER('Precision '!O526),E$3="Y"),'Precision '!O526,"")</f>
        <v/>
      </c>
      <c r="P524" s="204" t="str">
        <f>IF(AND(ISNUMBER('Precision '!P526),F$3="Y"),'Precision '!P526,"")</f>
        <v/>
      </c>
      <c r="Q524" s="204" t="str">
        <f>IF(AND(ISNUMBER('Precision '!Q526),G$3="Y"),'Precision '!Q526,"")</f>
        <v/>
      </c>
      <c r="R524" s="204" t="str">
        <f>IF(AND(ISNUMBER('Precision '!R526),H$3="Y"),'Precision '!R526,"")</f>
        <v/>
      </c>
      <c r="S524" s="204" t="str">
        <f>IF(AND(ISNUMBER('Precision '!S526),I$3="Y"),'Precision '!S526,"")</f>
        <v/>
      </c>
      <c r="T524" s="204" t="str">
        <f>IF(AND(ISNUMBER('Precision '!T526),J$3="Y"),'Precision '!T526,"")</f>
        <v/>
      </c>
      <c r="U524" s="204" t="str">
        <f>IF(AND(ISNUMBER('Precision '!U526),K$3="Y"),'Precision '!U526,"")</f>
        <v/>
      </c>
      <c r="V524" s="204" t="str">
        <f>IF(AND(ISNUMBER('Precision '!V526),L$3="Y"),'Precision '!V526,"")</f>
        <v/>
      </c>
      <c r="W524" s="204" t="str">
        <f>IF(AND(ISNUMBER('Precision '!W526),M$3="Y"),'Precision '!W526,"")</f>
        <v/>
      </c>
      <c r="X524" s="204" t="str">
        <f>IF(AND(ISNUMBER('Precision '!X526),N$3="Y"),'Precision '!X526,"")</f>
        <v/>
      </c>
      <c r="Y524" s="204" t="str">
        <f>IF(AND(ISNUMBER('Precision '!Y526),O$3="Y"),'Precision '!Y526,"")</f>
        <v/>
      </c>
      <c r="Z524" s="204" t="str">
        <f>IF(AND(ISNUMBER('Precision '!Z526),P$3="Y"),'Precision '!Z526,"")</f>
        <v/>
      </c>
      <c r="AA524" s="204"/>
      <c r="AB524" s="204"/>
      <c r="AC524" s="204"/>
      <c r="AD524" s="204"/>
      <c r="AE524" s="300">
        <v>488</v>
      </c>
      <c r="AF524" s="209" t="e">
        <f>IF(OR(ISBLANK('Precision '!C526),E$2="N"),NA(),'Precision '!C526)</f>
        <v>#N/A</v>
      </c>
      <c r="AG524" s="209" t="e">
        <f>IF(OR(ISBLANK('Precision '!D526),F$2="N"),NA(),'Precision '!D526)</f>
        <v>#N/A</v>
      </c>
      <c r="AH524" s="209" t="e">
        <f>IF(OR(ISBLANK('Precision '!E526),G$2="N"),NA(),'Precision '!E526)</f>
        <v>#N/A</v>
      </c>
      <c r="AI524" s="209" t="e">
        <f>IF(OR(ISBLANK('Precision '!F526),H$2="N"),NA(),'Precision '!F526)</f>
        <v>#N/A</v>
      </c>
      <c r="AJ524" s="209" t="e">
        <f>IF(OR(ISBLANK('Precision '!G526),I$2="N"),NA(),'Precision '!G526)</f>
        <v>#N/A</v>
      </c>
      <c r="AK524" s="209" t="e">
        <f>IF(OR(ISBLANK('Precision '!H526),J$2="N"),NA(),'Precision '!H526)</f>
        <v>#N/A</v>
      </c>
      <c r="AL524" s="209" t="e">
        <f>IF(OR(ISBLANK('Precision '!I526),K$2="N"),NA(),'Precision '!I526)</f>
        <v>#N/A</v>
      </c>
      <c r="AM524" s="209" t="e">
        <f>IF(OR(ISBLANK('Precision '!J526),L$2="N"),NA(),'Precision '!J526)</f>
        <v>#N/A</v>
      </c>
      <c r="AN524" s="209" t="e">
        <f>IF(OR(ISBLANK('Precision '!K526),M$2="N"),NA(),'Precision '!K526)</f>
        <v>#N/A</v>
      </c>
      <c r="AO524" s="209" t="e">
        <f>IF(OR(ISBLANK('Precision '!L526),N$2="N"),NA(),'Precision '!L526)</f>
        <v>#N/A</v>
      </c>
      <c r="AP524" s="209" t="e">
        <f>IF(OR(ISBLANK('Precision '!M526),O$2="N"),NA(),'Precision '!M526)</f>
        <v>#N/A</v>
      </c>
      <c r="AQ524" s="209" t="e">
        <f>IF(OR(ISBLANK('Precision '!N526),P$2="N"),NA(),'Precision '!N526)</f>
        <v>#N/A</v>
      </c>
      <c r="AR524" s="209" t="e">
        <f>IF(OR(ISBLANK('Precision '!O526),E$3="N"),NA(),'Precision '!O526)</f>
        <v>#N/A</v>
      </c>
      <c r="AS524" s="209" t="e">
        <f>IF(OR(ISBLANK('Precision '!P526),F$3="N"),NA(),'Precision '!P526)</f>
        <v>#N/A</v>
      </c>
      <c r="AT524" s="209" t="e">
        <f>IF(OR(ISBLANK('Precision '!Q526),G$3="N"),NA(),'Precision '!Q526)</f>
        <v>#N/A</v>
      </c>
      <c r="AU524" s="209" t="e">
        <f>IF(OR(ISBLANK('Precision '!R526),H$3="N"),NA(),'Precision '!R526)</f>
        <v>#N/A</v>
      </c>
      <c r="AV524" s="209" t="e">
        <f>IF(OR(ISBLANK('Precision '!S526),I$3="N"),NA(),'Precision '!S526)</f>
        <v>#N/A</v>
      </c>
      <c r="AW524" s="209" t="e">
        <f>IF(OR(ISBLANK('Precision '!T526),J$3="N"),NA(),'Precision '!T526)</f>
        <v>#N/A</v>
      </c>
      <c r="AX524" s="209" t="e">
        <f>IF(OR(ISBLANK('Precision '!U526),K$3="N"),NA(),'Precision '!U526)</f>
        <v>#N/A</v>
      </c>
      <c r="AY524" s="209" t="e">
        <f>IF(OR(ISBLANK('Precision '!V526),L$3="N"),NA(),'Precision '!V526)</f>
        <v>#N/A</v>
      </c>
      <c r="AZ524" s="209" t="e">
        <f>IF(OR(ISBLANK('Precision '!W526),M$3="N"),NA(),'Precision '!W526)</f>
        <v>#N/A</v>
      </c>
      <c r="BA524" s="209" t="e">
        <f>IF(OR(ISBLANK('Precision '!X526),N$3="N"),NA(),'Precision '!X526)</f>
        <v>#N/A</v>
      </c>
      <c r="BB524" s="209" t="e">
        <f>IF(OR(ISBLANK('Precision '!Y526),O$3="N"),NA(),'Precision '!Y526)</f>
        <v>#N/A</v>
      </c>
      <c r="BC524" s="209" t="e">
        <f>IF(OR(ISBLANK('Precision '!Z526),P$3="N"),NA(),'Precision '!Z526)</f>
        <v>#N/A</v>
      </c>
      <c r="BD524" s="204"/>
      <c r="BE524" s="204"/>
      <c r="BF524" s="204"/>
      <c r="BG524" s="204"/>
      <c r="BH524" s="204"/>
    </row>
    <row r="525" spans="1:60" x14ac:dyDescent="0.2">
      <c r="A525" s="204"/>
      <c r="B525" s="204"/>
      <c r="C525" s="204" t="str">
        <f>IF(AND(ISNUMBER('Precision '!C527),E$2="Y"),'Precision '!C527,"")</f>
        <v/>
      </c>
      <c r="D525" s="204" t="str">
        <f>IF(AND(ISNUMBER('Precision '!D527),F$2="Y"),'Precision '!D527,"")</f>
        <v/>
      </c>
      <c r="E525" s="204" t="str">
        <f>IF(AND(ISNUMBER('Precision '!E527),G$2="Y"),'Precision '!E527,"")</f>
        <v/>
      </c>
      <c r="F525" s="204" t="str">
        <f>IF(AND(ISNUMBER('Precision '!F527),H$2="Y"),'Precision '!F527,"")</f>
        <v/>
      </c>
      <c r="G525" s="204" t="str">
        <f>IF(AND(ISNUMBER('Precision '!G527),I$2="Y"),'Precision '!G527,"")</f>
        <v/>
      </c>
      <c r="H525" s="204" t="str">
        <f>IF(AND(ISNUMBER('Precision '!H527),J$2="Y"),'Precision '!H527,"")</f>
        <v/>
      </c>
      <c r="I525" s="204" t="str">
        <f>IF(AND(ISNUMBER('Precision '!I527),K$2="Y"),'Precision '!I527,"")</f>
        <v/>
      </c>
      <c r="J525" s="204" t="str">
        <f>IF(AND(ISNUMBER('Precision '!J527),L$2="Y"),'Precision '!J527,"")</f>
        <v/>
      </c>
      <c r="K525" s="204" t="str">
        <f>IF(AND(ISNUMBER('Precision '!K527),M$2="Y"),'Precision '!K527,"")</f>
        <v/>
      </c>
      <c r="L525" s="204" t="str">
        <f>IF(AND(ISNUMBER('Precision '!L527),N$2="Y"),'Precision '!L527,"")</f>
        <v/>
      </c>
      <c r="M525" s="204" t="str">
        <f>IF(AND(ISNUMBER('Precision '!M527),O$2="Y"),'Precision '!M527,"")</f>
        <v/>
      </c>
      <c r="N525" s="204" t="str">
        <f>IF(AND(ISNUMBER('Precision '!N527),P$2="Y"),'Precision '!N527,"")</f>
        <v/>
      </c>
      <c r="O525" s="204" t="str">
        <f>IF(AND(ISNUMBER('Precision '!O527),E$3="Y"),'Precision '!O527,"")</f>
        <v/>
      </c>
      <c r="P525" s="204" t="str">
        <f>IF(AND(ISNUMBER('Precision '!P527),F$3="Y"),'Precision '!P527,"")</f>
        <v/>
      </c>
      <c r="Q525" s="204" t="str">
        <f>IF(AND(ISNUMBER('Precision '!Q527),G$3="Y"),'Precision '!Q527,"")</f>
        <v/>
      </c>
      <c r="R525" s="204" t="str">
        <f>IF(AND(ISNUMBER('Precision '!R527),H$3="Y"),'Precision '!R527,"")</f>
        <v/>
      </c>
      <c r="S525" s="204" t="str">
        <f>IF(AND(ISNUMBER('Precision '!S527),I$3="Y"),'Precision '!S527,"")</f>
        <v/>
      </c>
      <c r="T525" s="204" t="str">
        <f>IF(AND(ISNUMBER('Precision '!T527),J$3="Y"),'Precision '!T527,"")</f>
        <v/>
      </c>
      <c r="U525" s="204" t="str">
        <f>IF(AND(ISNUMBER('Precision '!U527),K$3="Y"),'Precision '!U527,"")</f>
        <v/>
      </c>
      <c r="V525" s="204" t="str">
        <f>IF(AND(ISNUMBER('Precision '!V527),L$3="Y"),'Precision '!V527,"")</f>
        <v/>
      </c>
      <c r="W525" s="204" t="str">
        <f>IF(AND(ISNUMBER('Precision '!W527),M$3="Y"),'Precision '!W527,"")</f>
        <v/>
      </c>
      <c r="X525" s="204" t="str">
        <f>IF(AND(ISNUMBER('Precision '!X527),N$3="Y"),'Precision '!X527,"")</f>
        <v/>
      </c>
      <c r="Y525" s="204" t="str">
        <f>IF(AND(ISNUMBER('Precision '!Y527),O$3="Y"),'Precision '!Y527,"")</f>
        <v/>
      </c>
      <c r="Z525" s="204" t="str">
        <f>IF(AND(ISNUMBER('Precision '!Z527),P$3="Y"),'Precision '!Z527,"")</f>
        <v/>
      </c>
      <c r="AA525" s="204"/>
      <c r="AB525" s="204"/>
      <c r="AC525" s="204"/>
      <c r="AD525" s="204"/>
      <c r="AE525" s="300">
        <v>489</v>
      </c>
      <c r="AF525" s="209" t="e">
        <f>IF(OR(ISBLANK('Precision '!C527),E$2="N"),NA(),'Precision '!C527)</f>
        <v>#N/A</v>
      </c>
      <c r="AG525" s="209" t="e">
        <f>IF(OR(ISBLANK('Precision '!D527),F$2="N"),NA(),'Precision '!D527)</f>
        <v>#N/A</v>
      </c>
      <c r="AH525" s="209" t="e">
        <f>IF(OR(ISBLANK('Precision '!E527),G$2="N"),NA(),'Precision '!E527)</f>
        <v>#N/A</v>
      </c>
      <c r="AI525" s="209" t="e">
        <f>IF(OR(ISBLANK('Precision '!F527),H$2="N"),NA(),'Precision '!F527)</f>
        <v>#N/A</v>
      </c>
      <c r="AJ525" s="209" t="e">
        <f>IF(OR(ISBLANK('Precision '!G527),I$2="N"),NA(),'Precision '!G527)</f>
        <v>#N/A</v>
      </c>
      <c r="AK525" s="209" t="e">
        <f>IF(OR(ISBLANK('Precision '!H527),J$2="N"),NA(),'Precision '!H527)</f>
        <v>#N/A</v>
      </c>
      <c r="AL525" s="209" t="e">
        <f>IF(OR(ISBLANK('Precision '!I527),K$2="N"),NA(),'Precision '!I527)</f>
        <v>#N/A</v>
      </c>
      <c r="AM525" s="209" t="e">
        <f>IF(OR(ISBLANK('Precision '!J527),L$2="N"),NA(),'Precision '!J527)</f>
        <v>#N/A</v>
      </c>
      <c r="AN525" s="209" t="e">
        <f>IF(OR(ISBLANK('Precision '!K527),M$2="N"),NA(),'Precision '!K527)</f>
        <v>#N/A</v>
      </c>
      <c r="AO525" s="209" t="e">
        <f>IF(OR(ISBLANK('Precision '!L527),N$2="N"),NA(),'Precision '!L527)</f>
        <v>#N/A</v>
      </c>
      <c r="AP525" s="209" t="e">
        <f>IF(OR(ISBLANK('Precision '!M527),O$2="N"),NA(),'Precision '!M527)</f>
        <v>#N/A</v>
      </c>
      <c r="AQ525" s="209" t="e">
        <f>IF(OR(ISBLANK('Precision '!N527),P$2="N"),NA(),'Precision '!N527)</f>
        <v>#N/A</v>
      </c>
      <c r="AR525" s="209" t="e">
        <f>IF(OR(ISBLANK('Precision '!O527),E$3="N"),NA(),'Precision '!O527)</f>
        <v>#N/A</v>
      </c>
      <c r="AS525" s="209" t="e">
        <f>IF(OR(ISBLANK('Precision '!P527),F$3="N"),NA(),'Precision '!P527)</f>
        <v>#N/A</v>
      </c>
      <c r="AT525" s="209" t="e">
        <f>IF(OR(ISBLANK('Precision '!Q527),G$3="N"),NA(),'Precision '!Q527)</f>
        <v>#N/A</v>
      </c>
      <c r="AU525" s="209" t="e">
        <f>IF(OR(ISBLANK('Precision '!R527),H$3="N"),NA(),'Precision '!R527)</f>
        <v>#N/A</v>
      </c>
      <c r="AV525" s="209" t="e">
        <f>IF(OR(ISBLANK('Precision '!S527),I$3="N"),NA(),'Precision '!S527)</f>
        <v>#N/A</v>
      </c>
      <c r="AW525" s="209" t="e">
        <f>IF(OR(ISBLANK('Precision '!T527),J$3="N"),NA(),'Precision '!T527)</f>
        <v>#N/A</v>
      </c>
      <c r="AX525" s="209" t="e">
        <f>IF(OR(ISBLANK('Precision '!U527),K$3="N"),NA(),'Precision '!U527)</f>
        <v>#N/A</v>
      </c>
      <c r="AY525" s="209" t="e">
        <f>IF(OR(ISBLANK('Precision '!V527),L$3="N"),NA(),'Precision '!V527)</f>
        <v>#N/A</v>
      </c>
      <c r="AZ525" s="209" t="e">
        <f>IF(OR(ISBLANK('Precision '!W527),M$3="N"),NA(),'Precision '!W527)</f>
        <v>#N/A</v>
      </c>
      <c r="BA525" s="209" t="e">
        <f>IF(OR(ISBLANK('Precision '!X527),N$3="N"),NA(),'Precision '!X527)</f>
        <v>#N/A</v>
      </c>
      <c r="BB525" s="209" t="e">
        <f>IF(OR(ISBLANK('Precision '!Y527),O$3="N"),NA(),'Precision '!Y527)</f>
        <v>#N/A</v>
      </c>
      <c r="BC525" s="209" t="e">
        <f>IF(OR(ISBLANK('Precision '!Z527),P$3="N"),NA(),'Precision '!Z527)</f>
        <v>#N/A</v>
      </c>
      <c r="BD525" s="204"/>
      <c r="BE525" s="204"/>
      <c r="BF525" s="204"/>
      <c r="BG525" s="204"/>
      <c r="BH525" s="204"/>
    </row>
    <row r="526" spans="1:60" x14ac:dyDescent="0.2">
      <c r="A526" s="204"/>
      <c r="B526" s="204"/>
      <c r="C526" s="204" t="str">
        <f>IF(AND(ISNUMBER('Precision '!C528),E$2="Y"),'Precision '!C528,"")</f>
        <v/>
      </c>
      <c r="D526" s="204" t="str">
        <f>IF(AND(ISNUMBER('Precision '!D528),F$2="Y"),'Precision '!D528,"")</f>
        <v/>
      </c>
      <c r="E526" s="204" t="str">
        <f>IF(AND(ISNUMBER('Precision '!E528),G$2="Y"),'Precision '!E528,"")</f>
        <v/>
      </c>
      <c r="F526" s="204" t="str">
        <f>IF(AND(ISNUMBER('Precision '!F528),H$2="Y"),'Precision '!F528,"")</f>
        <v/>
      </c>
      <c r="G526" s="204" t="str">
        <f>IF(AND(ISNUMBER('Precision '!G528),I$2="Y"),'Precision '!G528,"")</f>
        <v/>
      </c>
      <c r="H526" s="204" t="str">
        <f>IF(AND(ISNUMBER('Precision '!H528),J$2="Y"),'Precision '!H528,"")</f>
        <v/>
      </c>
      <c r="I526" s="204" t="str">
        <f>IF(AND(ISNUMBER('Precision '!I528),K$2="Y"),'Precision '!I528,"")</f>
        <v/>
      </c>
      <c r="J526" s="204" t="str">
        <f>IF(AND(ISNUMBER('Precision '!J528),L$2="Y"),'Precision '!J528,"")</f>
        <v/>
      </c>
      <c r="K526" s="204" t="str">
        <f>IF(AND(ISNUMBER('Precision '!K528),M$2="Y"),'Precision '!K528,"")</f>
        <v/>
      </c>
      <c r="L526" s="204" t="str">
        <f>IF(AND(ISNUMBER('Precision '!L528),N$2="Y"),'Precision '!L528,"")</f>
        <v/>
      </c>
      <c r="M526" s="204" t="str">
        <f>IF(AND(ISNUMBER('Precision '!M528),O$2="Y"),'Precision '!M528,"")</f>
        <v/>
      </c>
      <c r="N526" s="204" t="str">
        <f>IF(AND(ISNUMBER('Precision '!N528),P$2="Y"),'Precision '!N528,"")</f>
        <v/>
      </c>
      <c r="O526" s="204" t="str">
        <f>IF(AND(ISNUMBER('Precision '!O528),E$3="Y"),'Precision '!O528,"")</f>
        <v/>
      </c>
      <c r="P526" s="204" t="str">
        <f>IF(AND(ISNUMBER('Precision '!P528),F$3="Y"),'Precision '!P528,"")</f>
        <v/>
      </c>
      <c r="Q526" s="204" t="str">
        <f>IF(AND(ISNUMBER('Precision '!Q528),G$3="Y"),'Precision '!Q528,"")</f>
        <v/>
      </c>
      <c r="R526" s="204" t="str">
        <f>IF(AND(ISNUMBER('Precision '!R528),H$3="Y"),'Precision '!R528,"")</f>
        <v/>
      </c>
      <c r="S526" s="204" t="str">
        <f>IF(AND(ISNUMBER('Precision '!S528),I$3="Y"),'Precision '!S528,"")</f>
        <v/>
      </c>
      <c r="T526" s="204" t="str">
        <f>IF(AND(ISNUMBER('Precision '!T528),J$3="Y"),'Precision '!T528,"")</f>
        <v/>
      </c>
      <c r="U526" s="204" t="str">
        <f>IF(AND(ISNUMBER('Precision '!U528),K$3="Y"),'Precision '!U528,"")</f>
        <v/>
      </c>
      <c r="V526" s="204" t="str">
        <f>IF(AND(ISNUMBER('Precision '!V528),L$3="Y"),'Precision '!V528,"")</f>
        <v/>
      </c>
      <c r="W526" s="204" t="str">
        <f>IF(AND(ISNUMBER('Precision '!W528),M$3="Y"),'Precision '!W528,"")</f>
        <v/>
      </c>
      <c r="X526" s="204" t="str">
        <f>IF(AND(ISNUMBER('Precision '!X528),N$3="Y"),'Precision '!X528,"")</f>
        <v/>
      </c>
      <c r="Y526" s="204" t="str">
        <f>IF(AND(ISNUMBER('Precision '!Y528),O$3="Y"),'Precision '!Y528,"")</f>
        <v/>
      </c>
      <c r="Z526" s="204" t="str">
        <f>IF(AND(ISNUMBER('Precision '!Z528),P$3="Y"),'Precision '!Z528,"")</f>
        <v/>
      </c>
      <c r="AA526" s="204"/>
      <c r="AB526" s="204"/>
      <c r="AC526" s="204"/>
      <c r="AD526" s="204"/>
      <c r="AE526" s="300">
        <v>490</v>
      </c>
      <c r="AF526" s="209" t="e">
        <f>IF(OR(ISBLANK('Precision '!C528),E$2="N"),NA(),'Precision '!C528)</f>
        <v>#N/A</v>
      </c>
      <c r="AG526" s="209" t="e">
        <f>IF(OR(ISBLANK('Precision '!D528),F$2="N"),NA(),'Precision '!D528)</f>
        <v>#N/A</v>
      </c>
      <c r="AH526" s="209" t="e">
        <f>IF(OR(ISBLANK('Precision '!E528),G$2="N"),NA(),'Precision '!E528)</f>
        <v>#N/A</v>
      </c>
      <c r="AI526" s="209" t="e">
        <f>IF(OR(ISBLANK('Precision '!F528),H$2="N"),NA(),'Precision '!F528)</f>
        <v>#N/A</v>
      </c>
      <c r="AJ526" s="209" t="e">
        <f>IF(OR(ISBLANK('Precision '!G528),I$2="N"),NA(),'Precision '!G528)</f>
        <v>#N/A</v>
      </c>
      <c r="AK526" s="209" t="e">
        <f>IF(OR(ISBLANK('Precision '!H528),J$2="N"),NA(),'Precision '!H528)</f>
        <v>#N/A</v>
      </c>
      <c r="AL526" s="209" t="e">
        <f>IF(OR(ISBLANK('Precision '!I528),K$2="N"),NA(),'Precision '!I528)</f>
        <v>#N/A</v>
      </c>
      <c r="AM526" s="209" t="e">
        <f>IF(OR(ISBLANK('Precision '!J528),L$2="N"),NA(),'Precision '!J528)</f>
        <v>#N/A</v>
      </c>
      <c r="AN526" s="209" t="e">
        <f>IF(OR(ISBLANK('Precision '!K528),M$2="N"),NA(),'Precision '!K528)</f>
        <v>#N/A</v>
      </c>
      <c r="AO526" s="209" t="e">
        <f>IF(OR(ISBLANK('Precision '!L528),N$2="N"),NA(),'Precision '!L528)</f>
        <v>#N/A</v>
      </c>
      <c r="AP526" s="209" t="e">
        <f>IF(OR(ISBLANK('Precision '!M528),O$2="N"),NA(),'Precision '!M528)</f>
        <v>#N/A</v>
      </c>
      <c r="AQ526" s="209" t="e">
        <f>IF(OR(ISBLANK('Precision '!N528),P$2="N"),NA(),'Precision '!N528)</f>
        <v>#N/A</v>
      </c>
      <c r="AR526" s="209" t="e">
        <f>IF(OR(ISBLANK('Precision '!O528),E$3="N"),NA(),'Precision '!O528)</f>
        <v>#N/A</v>
      </c>
      <c r="AS526" s="209" t="e">
        <f>IF(OR(ISBLANK('Precision '!P528),F$3="N"),NA(),'Precision '!P528)</f>
        <v>#N/A</v>
      </c>
      <c r="AT526" s="209" t="e">
        <f>IF(OR(ISBLANK('Precision '!Q528),G$3="N"),NA(),'Precision '!Q528)</f>
        <v>#N/A</v>
      </c>
      <c r="AU526" s="209" t="e">
        <f>IF(OR(ISBLANK('Precision '!R528),H$3="N"),NA(),'Precision '!R528)</f>
        <v>#N/A</v>
      </c>
      <c r="AV526" s="209" t="e">
        <f>IF(OR(ISBLANK('Precision '!S528),I$3="N"),NA(),'Precision '!S528)</f>
        <v>#N/A</v>
      </c>
      <c r="AW526" s="209" t="e">
        <f>IF(OR(ISBLANK('Precision '!T528),J$3="N"),NA(),'Precision '!T528)</f>
        <v>#N/A</v>
      </c>
      <c r="AX526" s="209" t="e">
        <f>IF(OR(ISBLANK('Precision '!U528),K$3="N"),NA(),'Precision '!U528)</f>
        <v>#N/A</v>
      </c>
      <c r="AY526" s="209" t="e">
        <f>IF(OR(ISBLANK('Precision '!V528),L$3="N"),NA(),'Precision '!V528)</f>
        <v>#N/A</v>
      </c>
      <c r="AZ526" s="209" t="e">
        <f>IF(OR(ISBLANK('Precision '!W528),M$3="N"),NA(),'Precision '!W528)</f>
        <v>#N/A</v>
      </c>
      <c r="BA526" s="209" t="e">
        <f>IF(OR(ISBLANK('Precision '!X528),N$3="N"),NA(),'Precision '!X528)</f>
        <v>#N/A</v>
      </c>
      <c r="BB526" s="209" t="e">
        <f>IF(OR(ISBLANK('Precision '!Y528),O$3="N"),NA(),'Precision '!Y528)</f>
        <v>#N/A</v>
      </c>
      <c r="BC526" s="209" t="e">
        <f>IF(OR(ISBLANK('Precision '!Z528),P$3="N"),NA(),'Precision '!Z528)</f>
        <v>#N/A</v>
      </c>
      <c r="BD526" s="204"/>
      <c r="BE526" s="204"/>
      <c r="BF526" s="204"/>
      <c r="BG526" s="204"/>
      <c r="BH526" s="204"/>
    </row>
    <row r="527" spans="1:60" x14ac:dyDescent="0.2">
      <c r="A527" s="204"/>
      <c r="B527" s="204"/>
      <c r="C527" s="204" t="str">
        <f>IF(AND(ISNUMBER('Precision '!C529),E$2="Y"),'Precision '!C529,"")</f>
        <v/>
      </c>
      <c r="D527" s="204" t="str">
        <f>IF(AND(ISNUMBER('Precision '!D529),F$2="Y"),'Precision '!D529,"")</f>
        <v/>
      </c>
      <c r="E527" s="204" t="str">
        <f>IF(AND(ISNUMBER('Precision '!E529),G$2="Y"),'Precision '!E529,"")</f>
        <v/>
      </c>
      <c r="F527" s="204" t="str">
        <f>IF(AND(ISNUMBER('Precision '!F529),H$2="Y"),'Precision '!F529,"")</f>
        <v/>
      </c>
      <c r="G527" s="204" t="str">
        <f>IF(AND(ISNUMBER('Precision '!G529),I$2="Y"),'Precision '!G529,"")</f>
        <v/>
      </c>
      <c r="H527" s="204" t="str">
        <f>IF(AND(ISNUMBER('Precision '!H529),J$2="Y"),'Precision '!H529,"")</f>
        <v/>
      </c>
      <c r="I527" s="204" t="str">
        <f>IF(AND(ISNUMBER('Precision '!I529),K$2="Y"),'Precision '!I529,"")</f>
        <v/>
      </c>
      <c r="J527" s="204" t="str">
        <f>IF(AND(ISNUMBER('Precision '!J529),L$2="Y"),'Precision '!J529,"")</f>
        <v/>
      </c>
      <c r="K527" s="204" t="str">
        <f>IF(AND(ISNUMBER('Precision '!K529),M$2="Y"),'Precision '!K529,"")</f>
        <v/>
      </c>
      <c r="L527" s="204" t="str">
        <f>IF(AND(ISNUMBER('Precision '!L529),N$2="Y"),'Precision '!L529,"")</f>
        <v/>
      </c>
      <c r="M527" s="204" t="str">
        <f>IF(AND(ISNUMBER('Precision '!M529),O$2="Y"),'Precision '!M529,"")</f>
        <v/>
      </c>
      <c r="N527" s="204" t="str">
        <f>IF(AND(ISNUMBER('Precision '!N529),P$2="Y"),'Precision '!N529,"")</f>
        <v/>
      </c>
      <c r="O527" s="204" t="str">
        <f>IF(AND(ISNUMBER('Precision '!O529),E$3="Y"),'Precision '!O529,"")</f>
        <v/>
      </c>
      <c r="P527" s="204" t="str">
        <f>IF(AND(ISNUMBER('Precision '!P529),F$3="Y"),'Precision '!P529,"")</f>
        <v/>
      </c>
      <c r="Q527" s="204" t="str">
        <f>IF(AND(ISNUMBER('Precision '!Q529),G$3="Y"),'Precision '!Q529,"")</f>
        <v/>
      </c>
      <c r="R527" s="204" t="str">
        <f>IF(AND(ISNUMBER('Precision '!R529),H$3="Y"),'Precision '!R529,"")</f>
        <v/>
      </c>
      <c r="S527" s="204" t="str">
        <f>IF(AND(ISNUMBER('Precision '!S529),I$3="Y"),'Precision '!S529,"")</f>
        <v/>
      </c>
      <c r="T527" s="204" t="str">
        <f>IF(AND(ISNUMBER('Precision '!T529),J$3="Y"),'Precision '!T529,"")</f>
        <v/>
      </c>
      <c r="U527" s="204" t="str">
        <f>IF(AND(ISNUMBER('Precision '!U529),K$3="Y"),'Precision '!U529,"")</f>
        <v/>
      </c>
      <c r="V527" s="204" t="str">
        <f>IF(AND(ISNUMBER('Precision '!V529),L$3="Y"),'Precision '!V529,"")</f>
        <v/>
      </c>
      <c r="W527" s="204" t="str">
        <f>IF(AND(ISNUMBER('Precision '!W529),M$3="Y"),'Precision '!W529,"")</f>
        <v/>
      </c>
      <c r="X527" s="204" t="str">
        <f>IF(AND(ISNUMBER('Precision '!X529),N$3="Y"),'Precision '!X529,"")</f>
        <v/>
      </c>
      <c r="Y527" s="204" t="str">
        <f>IF(AND(ISNUMBER('Precision '!Y529),O$3="Y"),'Precision '!Y529,"")</f>
        <v/>
      </c>
      <c r="Z527" s="204" t="str">
        <f>IF(AND(ISNUMBER('Precision '!Z529),P$3="Y"),'Precision '!Z529,"")</f>
        <v/>
      </c>
      <c r="AA527" s="204"/>
      <c r="AB527" s="204"/>
      <c r="AC527" s="204"/>
      <c r="AD527" s="204"/>
      <c r="AE527" s="300">
        <v>491</v>
      </c>
      <c r="AF527" s="209" t="e">
        <f>IF(OR(ISBLANK('Precision '!C529),E$2="N"),NA(),'Precision '!C529)</f>
        <v>#N/A</v>
      </c>
      <c r="AG527" s="209" t="e">
        <f>IF(OR(ISBLANK('Precision '!D529),F$2="N"),NA(),'Precision '!D529)</f>
        <v>#N/A</v>
      </c>
      <c r="AH527" s="209" t="e">
        <f>IF(OR(ISBLANK('Precision '!E529),G$2="N"),NA(),'Precision '!E529)</f>
        <v>#N/A</v>
      </c>
      <c r="AI527" s="209" t="e">
        <f>IF(OR(ISBLANK('Precision '!F529),H$2="N"),NA(),'Precision '!F529)</f>
        <v>#N/A</v>
      </c>
      <c r="AJ527" s="209" t="e">
        <f>IF(OR(ISBLANK('Precision '!G529),I$2="N"),NA(),'Precision '!G529)</f>
        <v>#N/A</v>
      </c>
      <c r="AK527" s="209" t="e">
        <f>IF(OR(ISBLANK('Precision '!H529),J$2="N"),NA(),'Precision '!H529)</f>
        <v>#N/A</v>
      </c>
      <c r="AL527" s="209" t="e">
        <f>IF(OR(ISBLANK('Precision '!I529),K$2="N"),NA(),'Precision '!I529)</f>
        <v>#N/A</v>
      </c>
      <c r="AM527" s="209" t="e">
        <f>IF(OR(ISBLANK('Precision '!J529),L$2="N"),NA(),'Precision '!J529)</f>
        <v>#N/A</v>
      </c>
      <c r="AN527" s="209" t="e">
        <f>IF(OR(ISBLANK('Precision '!K529),M$2="N"),NA(),'Precision '!K529)</f>
        <v>#N/A</v>
      </c>
      <c r="AO527" s="209" t="e">
        <f>IF(OR(ISBLANK('Precision '!L529),N$2="N"),NA(),'Precision '!L529)</f>
        <v>#N/A</v>
      </c>
      <c r="AP527" s="209" t="e">
        <f>IF(OR(ISBLANK('Precision '!M529),O$2="N"),NA(),'Precision '!M529)</f>
        <v>#N/A</v>
      </c>
      <c r="AQ527" s="209" t="e">
        <f>IF(OR(ISBLANK('Precision '!N529),P$2="N"),NA(),'Precision '!N529)</f>
        <v>#N/A</v>
      </c>
      <c r="AR527" s="209" t="e">
        <f>IF(OR(ISBLANK('Precision '!O529),E$3="N"),NA(),'Precision '!O529)</f>
        <v>#N/A</v>
      </c>
      <c r="AS527" s="209" t="e">
        <f>IF(OR(ISBLANK('Precision '!P529),F$3="N"),NA(),'Precision '!P529)</f>
        <v>#N/A</v>
      </c>
      <c r="AT527" s="209" t="e">
        <f>IF(OR(ISBLANK('Precision '!Q529),G$3="N"),NA(),'Precision '!Q529)</f>
        <v>#N/A</v>
      </c>
      <c r="AU527" s="209" t="e">
        <f>IF(OR(ISBLANK('Precision '!R529),H$3="N"),NA(),'Precision '!R529)</f>
        <v>#N/A</v>
      </c>
      <c r="AV527" s="209" t="e">
        <f>IF(OR(ISBLANK('Precision '!S529),I$3="N"),NA(),'Precision '!S529)</f>
        <v>#N/A</v>
      </c>
      <c r="AW527" s="209" t="e">
        <f>IF(OR(ISBLANK('Precision '!T529),J$3="N"),NA(),'Precision '!T529)</f>
        <v>#N/A</v>
      </c>
      <c r="AX527" s="209" t="e">
        <f>IF(OR(ISBLANK('Precision '!U529),K$3="N"),NA(),'Precision '!U529)</f>
        <v>#N/A</v>
      </c>
      <c r="AY527" s="209" t="e">
        <f>IF(OR(ISBLANK('Precision '!V529),L$3="N"),NA(),'Precision '!V529)</f>
        <v>#N/A</v>
      </c>
      <c r="AZ527" s="209" t="e">
        <f>IF(OR(ISBLANK('Precision '!W529),M$3="N"),NA(),'Precision '!W529)</f>
        <v>#N/A</v>
      </c>
      <c r="BA527" s="209" t="e">
        <f>IF(OR(ISBLANK('Precision '!X529),N$3="N"),NA(),'Precision '!X529)</f>
        <v>#N/A</v>
      </c>
      <c r="BB527" s="209" t="e">
        <f>IF(OR(ISBLANK('Precision '!Y529),O$3="N"),NA(),'Precision '!Y529)</f>
        <v>#N/A</v>
      </c>
      <c r="BC527" s="209" t="e">
        <f>IF(OR(ISBLANK('Precision '!Z529),P$3="N"),NA(),'Precision '!Z529)</f>
        <v>#N/A</v>
      </c>
      <c r="BD527" s="204"/>
      <c r="BE527" s="204"/>
      <c r="BF527" s="204"/>
      <c r="BG527" s="204"/>
      <c r="BH527" s="204"/>
    </row>
    <row r="528" spans="1:60" x14ac:dyDescent="0.2">
      <c r="A528" s="204"/>
      <c r="B528" s="204"/>
      <c r="C528" s="204" t="str">
        <f>IF(AND(ISNUMBER('Precision '!C530),E$2="Y"),'Precision '!C530,"")</f>
        <v/>
      </c>
      <c r="D528" s="204" t="str">
        <f>IF(AND(ISNUMBER('Precision '!D530),F$2="Y"),'Precision '!D530,"")</f>
        <v/>
      </c>
      <c r="E528" s="204" t="str">
        <f>IF(AND(ISNUMBER('Precision '!E530),G$2="Y"),'Precision '!E530,"")</f>
        <v/>
      </c>
      <c r="F528" s="204" t="str">
        <f>IF(AND(ISNUMBER('Precision '!F530),H$2="Y"),'Precision '!F530,"")</f>
        <v/>
      </c>
      <c r="G528" s="204" t="str">
        <f>IF(AND(ISNUMBER('Precision '!G530),I$2="Y"),'Precision '!G530,"")</f>
        <v/>
      </c>
      <c r="H528" s="204" t="str">
        <f>IF(AND(ISNUMBER('Precision '!H530),J$2="Y"),'Precision '!H530,"")</f>
        <v/>
      </c>
      <c r="I528" s="204" t="str">
        <f>IF(AND(ISNUMBER('Precision '!I530),K$2="Y"),'Precision '!I530,"")</f>
        <v/>
      </c>
      <c r="J528" s="204" t="str">
        <f>IF(AND(ISNUMBER('Precision '!J530),L$2="Y"),'Precision '!J530,"")</f>
        <v/>
      </c>
      <c r="K528" s="204" t="str">
        <f>IF(AND(ISNUMBER('Precision '!K530),M$2="Y"),'Precision '!K530,"")</f>
        <v/>
      </c>
      <c r="L528" s="204" t="str">
        <f>IF(AND(ISNUMBER('Precision '!L530),N$2="Y"),'Precision '!L530,"")</f>
        <v/>
      </c>
      <c r="M528" s="204" t="str">
        <f>IF(AND(ISNUMBER('Precision '!M530),O$2="Y"),'Precision '!M530,"")</f>
        <v/>
      </c>
      <c r="N528" s="204" t="str">
        <f>IF(AND(ISNUMBER('Precision '!N530),P$2="Y"),'Precision '!N530,"")</f>
        <v/>
      </c>
      <c r="O528" s="204" t="str">
        <f>IF(AND(ISNUMBER('Precision '!O530),E$3="Y"),'Precision '!O530,"")</f>
        <v/>
      </c>
      <c r="P528" s="204" t="str">
        <f>IF(AND(ISNUMBER('Precision '!P530),F$3="Y"),'Precision '!P530,"")</f>
        <v/>
      </c>
      <c r="Q528" s="204" t="str">
        <f>IF(AND(ISNUMBER('Precision '!Q530),G$3="Y"),'Precision '!Q530,"")</f>
        <v/>
      </c>
      <c r="R528" s="204" t="str">
        <f>IF(AND(ISNUMBER('Precision '!R530),H$3="Y"),'Precision '!R530,"")</f>
        <v/>
      </c>
      <c r="S528" s="204" t="str">
        <f>IF(AND(ISNUMBER('Precision '!S530),I$3="Y"),'Precision '!S530,"")</f>
        <v/>
      </c>
      <c r="T528" s="204" t="str">
        <f>IF(AND(ISNUMBER('Precision '!T530),J$3="Y"),'Precision '!T530,"")</f>
        <v/>
      </c>
      <c r="U528" s="204" t="str">
        <f>IF(AND(ISNUMBER('Precision '!U530),K$3="Y"),'Precision '!U530,"")</f>
        <v/>
      </c>
      <c r="V528" s="204" t="str">
        <f>IF(AND(ISNUMBER('Precision '!V530),L$3="Y"),'Precision '!V530,"")</f>
        <v/>
      </c>
      <c r="W528" s="204" t="str">
        <f>IF(AND(ISNUMBER('Precision '!W530),M$3="Y"),'Precision '!W530,"")</f>
        <v/>
      </c>
      <c r="X528" s="204" t="str">
        <f>IF(AND(ISNUMBER('Precision '!X530),N$3="Y"),'Precision '!X530,"")</f>
        <v/>
      </c>
      <c r="Y528" s="204" t="str">
        <f>IF(AND(ISNUMBER('Precision '!Y530),O$3="Y"),'Precision '!Y530,"")</f>
        <v/>
      </c>
      <c r="Z528" s="204" t="str">
        <f>IF(AND(ISNUMBER('Precision '!Z530),P$3="Y"),'Precision '!Z530,"")</f>
        <v/>
      </c>
      <c r="AA528" s="204"/>
      <c r="AB528" s="204"/>
      <c r="AC528" s="204"/>
      <c r="AD528" s="204"/>
      <c r="AE528" s="300">
        <v>492</v>
      </c>
      <c r="AF528" s="209" t="e">
        <f>IF(OR(ISBLANK('Precision '!C530),E$2="N"),NA(),'Precision '!C530)</f>
        <v>#N/A</v>
      </c>
      <c r="AG528" s="209" t="e">
        <f>IF(OR(ISBLANK('Precision '!D530),F$2="N"),NA(),'Precision '!D530)</f>
        <v>#N/A</v>
      </c>
      <c r="AH528" s="209" t="e">
        <f>IF(OR(ISBLANK('Precision '!E530),G$2="N"),NA(),'Precision '!E530)</f>
        <v>#N/A</v>
      </c>
      <c r="AI528" s="209" t="e">
        <f>IF(OR(ISBLANK('Precision '!F530),H$2="N"),NA(),'Precision '!F530)</f>
        <v>#N/A</v>
      </c>
      <c r="AJ528" s="209" t="e">
        <f>IF(OR(ISBLANK('Precision '!G530),I$2="N"),NA(),'Precision '!G530)</f>
        <v>#N/A</v>
      </c>
      <c r="AK528" s="209" t="e">
        <f>IF(OR(ISBLANK('Precision '!H530),J$2="N"),NA(),'Precision '!H530)</f>
        <v>#N/A</v>
      </c>
      <c r="AL528" s="209" t="e">
        <f>IF(OR(ISBLANK('Precision '!I530),K$2="N"),NA(),'Precision '!I530)</f>
        <v>#N/A</v>
      </c>
      <c r="AM528" s="209" t="e">
        <f>IF(OR(ISBLANK('Precision '!J530),L$2="N"),NA(),'Precision '!J530)</f>
        <v>#N/A</v>
      </c>
      <c r="AN528" s="209" t="e">
        <f>IF(OR(ISBLANK('Precision '!K530),M$2="N"),NA(),'Precision '!K530)</f>
        <v>#N/A</v>
      </c>
      <c r="AO528" s="209" t="e">
        <f>IF(OR(ISBLANK('Precision '!L530),N$2="N"),NA(),'Precision '!L530)</f>
        <v>#N/A</v>
      </c>
      <c r="AP528" s="209" t="e">
        <f>IF(OR(ISBLANK('Precision '!M530),O$2="N"),NA(),'Precision '!M530)</f>
        <v>#N/A</v>
      </c>
      <c r="AQ528" s="209" t="e">
        <f>IF(OR(ISBLANK('Precision '!N530),P$2="N"),NA(),'Precision '!N530)</f>
        <v>#N/A</v>
      </c>
      <c r="AR528" s="209" t="e">
        <f>IF(OR(ISBLANK('Precision '!O530),E$3="N"),NA(),'Precision '!O530)</f>
        <v>#N/A</v>
      </c>
      <c r="AS528" s="209" t="e">
        <f>IF(OR(ISBLANK('Precision '!P530),F$3="N"),NA(),'Precision '!P530)</f>
        <v>#N/A</v>
      </c>
      <c r="AT528" s="209" t="e">
        <f>IF(OR(ISBLANK('Precision '!Q530),G$3="N"),NA(),'Precision '!Q530)</f>
        <v>#N/A</v>
      </c>
      <c r="AU528" s="209" t="e">
        <f>IF(OR(ISBLANK('Precision '!R530),H$3="N"),NA(),'Precision '!R530)</f>
        <v>#N/A</v>
      </c>
      <c r="AV528" s="209" t="e">
        <f>IF(OR(ISBLANK('Precision '!S530),I$3="N"),NA(),'Precision '!S530)</f>
        <v>#N/A</v>
      </c>
      <c r="AW528" s="209" t="e">
        <f>IF(OR(ISBLANK('Precision '!T530),J$3="N"),NA(),'Precision '!T530)</f>
        <v>#N/A</v>
      </c>
      <c r="AX528" s="209" t="e">
        <f>IF(OR(ISBLANK('Precision '!U530),K$3="N"),NA(),'Precision '!U530)</f>
        <v>#N/A</v>
      </c>
      <c r="AY528" s="209" t="e">
        <f>IF(OR(ISBLANK('Precision '!V530),L$3="N"),NA(),'Precision '!V530)</f>
        <v>#N/A</v>
      </c>
      <c r="AZ528" s="209" t="e">
        <f>IF(OR(ISBLANK('Precision '!W530),M$3="N"),NA(),'Precision '!W530)</f>
        <v>#N/A</v>
      </c>
      <c r="BA528" s="209" t="e">
        <f>IF(OR(ISBLANK('Precision '!X530),N$3="N"),NA(),'Precision '!X530)</f>
        <v>#N/A</v>
      </c>
      <c r="BB528" s="209" t="e">
        <f>IF(OR(ISBLANK('Precision '!Y530),O$3="N"),NA(),'Precision '!Y530)</f>
        <v>#N/A</v>
      </c>
      <c r="BC528" s="209" t="e">
        <f>IF(OR(ISBLANK('Precision '!Z530),P$3="N"),NA(),'Precision '!Z530)</f>
        <v>#N/A</v>
      </c>
      <c r="BD528" s="204"/>
      <c r="BE528" s="204"/>
      <c r="BF528" s="204"/>
      <c r="BG528" s="204"/>
      <c r="BH528" s="204"/>
    </row>
    <row r="529" spans="1:60" x14ac:dyDescent="0.2">
      <c r="A529" s="204"/>
      <c r="B529" s="204"/>
      <c r="C529" s="204" t="str">
        <f>IF(AND(ISNUMBER('Precision '!C531),E$2="Y"),'Precision '!C531,"")</f>
        <v/>
      </c>
      <c r="D529" s="204" t="str">
        <f>IF(AND(ISNUMBER('Precision '!D531),F$2="Y"),'Precision '!D531,"")</f>
        <v/>
      </c>
      <c r="E529" s="204" t="str">
        <f>IF(AND(ISNUMBER('Precision '!E531),G$2="Y"),'Precision '!E531,"")</f>
        <v/>
      </c>
      <c r="F529" s="204" t="str">
        <f>IF(AND(ISNUMBER('Precision '!F531),H$2="Y"),'Precision '!F531,"")</f>
        <v/>
      </c>
      <c r="G529" s="204" t="str">
        <f>IF(AND(ISNUMBER('Precision '!G531),I$2="Y"),'Precision '!G531,"")</f>
        <v/>
      </c>
      <c r="H529" s="204" t="str">
        <f>IF(AND(ISNUMBER('Precision '!H531),J$2="Y"),'Precision '!H531,"")</f>
        <v/>
      </c>
      <c r="I529" s="204" t="str">
        <f>IF(AND(ISNUMBER('Precision '!I531),K$2="Y"),'Precision '!I531,"")</f>
        <v/>
      </c>
      <c r="J529" s="204" t="str">
        <f>IF(AND(ISNUMBER('Precision '!J531),L$2="Y"),'Precision '!J531,"")</f>
        <v/>
      </c>
      <c r="K529" s="204" t="str">
        <f>IF(AND(ISNUMBER('Precision '!K531),M$2="Y"),'Precision '!K531,"")</f>
        <v/>
      </c>
      <c r="L529" s="204" t="str">
        <f>IF(AND(ISNUMBER('Precision '!L531),N$2="Y"),'Precision '!L531,"")</f>
        <v/>
      </c>
      <c r="M529" s="204" t="str">
        <f>IF(AND(ISNUMBER('Precision '!M531),O$2="Y"),'Precision '!M531,"")</f>
        <v/>
      </c>
      <c r="N529" s="204" t="str">
        <f>IF(AND(ISNUMBER('Precision '!N531),P$2="Y"),'Precision '!N531,"")</f>
        <v/>
      </c>
      <c r="O529" s="204" t="str">
        <f>IF(AND(ISNUMBER('Precision '!O531),E$3="Y"),'Precision '!O531,"")</f>
        <v/>
      </c>
      <c r="P529" s="204" t="str">
        <f>IF(AND(ISNUMBER('Precision '!P531),F$3="Y"),'Precision '!P531,"")</f>
        <v/>
      </c>
      <c r="Q529" s="204" t="str">
        <f>IF(AND(ISNUMBER('Precision '!Q531),G$3="Y"),'Precision '!Q531,"")</f>
        <v/>
      </c>
      <c r="R529" s="204" t="str">
        <f>IF(AND(ISNUMBER('Precision '!R531),H$3="Y"),'Precision '!R531,"")</f>
        <v/>
      </c>
      <c r="S529" s="204" t="str">
        <f>IF(AND(ISNUMBER('Precision '!S531),I$3="Y"),'Precision '!S531,"")</f>
        <v/>
      </c>
      <c r="T529" s="204" t="str">
        <f>IF(AND(ISNUMBER('Precision '!T531),J$3="Y"),'Precision '!T531,"")</f>
        <v/>
      </c>
      <c r="U529" s="204" t="str">
        <f>IF(AND(ISNUMBER('Precision '!U531),K$3="Y"),'Precision '!U531,"")</f>
        <v/>
      </c>
      <c r="V529" s="204" t="str">
        <f>IF(AND(ISNUMBER('Precision '!V531),L$3="Y"),'Precision '!V531,"")</f>
        <v/>
      </c>
      <c r="W529" s="204" t="str">
        <f>IF(AND(ISNUMBER('Precision '!W531),M$3="Y"),'Precision '!W531,"")</f>
        <v/>
      </c>
      <c r="X529" s="204" t="str">
        <f>IF(AND(ISNUMBER('Precision '!X531),N$3="Y"),'Precision '!X531,"")</f>
        <v/>
      </c>
      <c r="Y529" s="204" t="str">
        <f>IF(AND(ISNUMBER('Precision '!Y531),O$3="Y"),'Precision '!Y531,"")</f>
        <v/>
      </c>
      <c r="Z529" s="204" t="str">
        <f>IF(AND(ISNUMBER('Precision '!Z531),P$3="Y"),'Precision '!Z531,"")</f>
        <v/>
      </c>
      <c r="AA529" s="204"/>
      <c r="AB529" s="204"/>
      <c r="AC529" s="204"/>
      <c r="AD529" s="204"/>
      <c r="AE529" s="300">
        <v>493</v>
      </c>
      <c r="AF529" s="209" t="e">
        <f>IF(OR(ISBLANK('Precision '!C531),E$2="N"),NA(),'Precision '!C531)</f>
        <v>#N/A</v>
      </c>
      <c r="AG529" s="209" t="e">
        <f>IF(OR(ISBLANK('Precision '!D531),F$2="N"),NA(),'Precision '!D531)</f>
        <v>#N/A</v>
      </c>
      <c r="AH529" s="209" t="e">
        <f>IF(OR(ISBLANK('Precision '!E531),G$2="N"),NA(),'Precision '!E531)</f>
        <v>#N/A</v>
      </c>
      <c r="AI529" s="209" t="e">
        <f>IF(OR(ISBLANK('Precision '!F531),H$2="N"),NA(),'Precision '!F531)</f>
        <v>#N/A</v>
      </c>
      <c r="AJ529" s="209" t="e">
        <f>IF(OR(ISBLANK('Precision '!G531),I$2="N"),NA(),'Precision '!G531)</f>
        <v>#N/A</v>
      </c>
      <c r="AK529" s="209" t="e">
        <f>IF(OR(ISBLANK('Precision '!H531),J$2="N"),NA(),'Precision '!H531)</f>
        <v>#N/A</v>
      </c>
      <c r="AL529" s="209" t="e">
        <f>IF(OR(ISBLANK('Precision '!I531),K$2="N"),NA(),'Precision '!I531)</f>
        <v>#N/A</v>
      </c>
      <c r="AM529" s="209" t="e">
        <f>IF(OR(ISBLANK('Precision '!J531),L$2="N"),NA(),'Precision '!J531)</f>
        <v>#N/A</v>
      </c>
      <c r="AN529" s="209" t="e">
        <f>IF(OR(ISBLANK('Precision '!K531),M$2="N"),NA(),'Precision '!K531)</f>
        <v>#N/A</v>
      </c>
      <c r="AO529" s="209" t="e">
        <f>IF(OR(ISBLANK('Precision '!L531),N$2="N"),NA(),'Precision '!L531)</f>
        <v>#N/A</v>
      </c>
      <c r="AP529" s="209" t="e">
        <f>IF(OR(ISBLANK('Precision '!M531),O$2="N"),NA(),'Precision '!M531)</f>
        <v>#N/A</v>
      </c>
      <c r="AQ529" s="209" t="e">
        <f>IF(OR(ISBLANK('Precision '!N531),P$2="N"),NA(),'Precision '!N531)</f>
        <v>#N/A</v>
      </c>
      <c r="AR529" s="209" t="e">
        <f>IF(OR(ISBLANK('Precision '!O531),E$3="N"),NA(),'Precision '!O531)</f>
        <v>#N/A</v>
      </c>
      <c r="AS529" s="209" t="e">
        <f>IF(OR(ISBLANK('Precision '!P531),F$3="N"),NA(),'Precision '!P531)</f>
        <v>#N/A</v>
      </c>
      <c r="AT529" s="209" t="e">
        <f>IF(OR(ISBLANK('Precision '!Q531),G$3="N"),NA(),'Precision '!Q531)</f>
        <v>#N/A</v>
      </c>
      <c r="AU529" s="209" t="e">
        <f>IF(OR(ISBLANK('Precision '!R531),H$3="N"),NA(),'Precision '!R531)</f>
        <v>#N/A</v>
      </c>
      <c r="AV529" s="209" t="e">
        <f>IF(OR(ISBLANK('Precision '!S531),I$3="N"),NA(),'Precision '!S531)</f>
        <v>#N/A</v>
      </c>
      <c r="AW529" s="209" t="e">
        <f>IF(OR(ISBLANK('Precision '!T531),J$3="N"),NA(),'Precision '!T531)</f>
        <v>#N/A</v>
      </c>
      <c r="AX529" s="209" t="e">
        <f>IF(OR(ISBLANK('Precision '!U531),K$3="N"),NA(),'Precision '!U531)</f>
        <v>#N/A</v>
      </c>
      <c r="AY529" s="209" t="e">
        <f>IF(OR(ISBLANK('Precision '!V531),L$3="N"),NA(),'Precision '!V531)</f>
        <v>#N/A</v>
      </c>
      <c r="AZ529" s="209" t="e">
        <f>IF(OR(ISBLANK('Precision '!W531),M$3="N"),NA(),'Precision '!W531)</f>
        <v>#N/A</v>
      </c>
      <c r="BA529" s="209" t="e">
        <f>IF(OR(ISBLANK('Precision '!X531),N$3="N"),NA(),'Precision '!X531)</f>
        <v>#N/A</v>
      </c>
      <c r="BB529" s="209" t="e">
        <f>IF(OR(ISBLANK('Precision '!Y531),O$3="N"),NA(),'Precision '!Y531)</f>
        <v>#N/A</v>
      </c>
      <c r="BC529" s="209" t="e">
        <f>IF(OR(ISBLANK('Precision '!Z531),P$3="N"),NA(),'Precision '!Z531)</f>
        <v>#N/A</v>
      </c>
      <c r="BD529" s="204"/>
      <c r="BE529" s="204"/>
      <c r="BF529" s="204"/>
      <c r="BG529" s="204"/>
      <c r="BH529" s="204"/>
    </row>
    <row r="530" spans="1:60" x14ac:dyDescent="0.2">
      <c r="A530" s="204"/>
      <c r="B530" s="204"/>
      <c r="C530" s="204" t="str">
        <f>IF(AND(ISNUMBER('Precision '!C532),E$2="Y"),'Precision '!C532,"")</f>
        <v/>
      </c>
      <c r="D530" s="204" t="str">
        <f>IF(AND(ISNUMBER('Precision '!D532),F$2="Y"),'Precision '!D532,"")</f>
        <v/>
      </c>
      <c r="E530" s="204" t="str">
        <f>IF(AND(ISNUMBER('Precision '!E532),G$2="Y"),'Precision '!E532,"")</f>
        <v/>
      </c>
      <c r="F530" s="204" t="str">
        <f>IF(AND(ISNUMBER('Precision '!F532),H$2="Y"),'Precision '!F532,"")</f>
        <v/>
      </c>
      <c r="G530" s="204" t="str">
        <f>IF(AND(ISNUMBER('Precision '!G532),I$2="Y"),'Precision '!G532,"")</f>
        <v/>
      </c>
      <c r="H530" s="204" t="str">
        <f>IF(AND(ISNUMBER('Precision '!H532),J$2="Y"),'Precision '!H532,"")</f>
        <v/>
      </c>
      <c r="I530" s="204" t="str">
        <f>IF(AND(ISNUMBER('Precision '!I532),K$2="Y"),'Precision '!I532,"")</f>
        <v/>
      </c>
      <c r="J530" s="204" t="str">
        <f>IF(AND(ISNUMBER('Precision '!J532),L$2="Y"),'Precision '!J532,"")</f>
        <v/>
      </c>
      <c r="K530" s="204" t="str">
        <f>IF(AND(ISNUMBER('Precision '!K532),M$2="Y"),'Precision '!K532,"")</f>
        <v/>
      </c>
      <c r="L530" s="204" t="str">
        <f>IF(AND(ISNUMBER('Precision '!L532),N$2="Y"),'Precision '!L532,"")</f>
        <v/>
      </c>
      <c r="M530" s="204" t="str">
        <f>IF(AND(ISNUMBER('Precision '!M532),O$2="Y"),'Precision '!M532,"")</f>
        <v/>
      </c>
      <c r="N530" s="204" t="str">
        <f>IF(AND(ISNUMBER('Precision '!N532),P$2="Y"),'Precision '!N532,"")</f>
        <v/>
      </c>
      <c r="O530" s="204" t="str">
        <f>IF(AND(ISNUMBER('Precision '!O532),E$3="Y"),'Precision '!O532,"")</f>
        <v/>
      </c>
      <c r="P530" s="204" t="str">
        <f>IF(AND(ISNUMBER('Precision '!P532),F$3="Y"),'Precision '!P532,"")</f>
        <v/>
      </c>
      <c r="Q530" s="204" t="str">
        <f>IF(AND(ISNUMBER('Precision '!Q532),G$3="Y"),'Precision '!Q532,"")</f>
        <v/>
      </c>
      <c r="R530" s="204" t="str">
        <f>IF(AND(ISNUMBER('Precision '!R532),H$3="Y"),'Precision '!R532,"")</f>
        <v/>
      </c>
      <c r="S530" s="204" t="str">
        <f>IF(AND(ISNUMBER('Precision '!S532),I$3="Y"),'Precision '!S532,"")</f>
        <v/>
      </c>
      <c r="T530" s="204" t="str">
        <f>IF(AND(ISNUMBER('Precision '!T532),J$3="Y"),'Precision '!T532,"")</f>
        <v/>
      </c>
      <c r="U530" s="204" t="str">
        <f>IF(AND(ISNUMBER('Precision '!U532),K$3="Y"),'Precision '!U532,"")</f>
        <v/>
      </c>
      <c r="V530" s="204" t="str">
        <f>IF(AND(ISNUMBER('Precision '!V532),L$3="Y"),'Precision '!V532,"")</f>
        <v/>
      </c>
      <c r="W530" s="204" t="str">
        <f>IF(AND(ISNUMBER('Precision '!W532),M$3="Y"),'Precision '!W532,"")</f>
        <v/>
      </c>
      <c r="X530" s="204" t="str">
        <f>IF(AND(ISNUMBER('Precision '!X532),N$3="Y"),'Precision '!X532,"")</f>
        <v/>
      </c>
      <c r="Y530" s="204" t="str">
        <f>IF(AND(ISNUMBER('Precision '!Y532),O$3="Y"),'Precision '!Y532,"")</f>
        <v/>
      </c>
      <c r="Z530" s="204" t="str">
        <f>IF(AND(ISNUMBER('Precision '!Z532),P$3="Y"),'Precision '!Z532,"")</f>
        <v/>
      </c>
      <c r="AA530" s="204"/>
      <c r="AB530" s="204"/>
      <c r="AC530" s="204"/>
      <c r="AD530" s="204"/>
      <c r="AE530" s="300">
        <v>494</v>
      </c>
      <c r="AF530" s="209" t="e">
        <f>IF(OR(ISBLANK('Precision '!C532),E$2="N"),NA(),'Precision '!C532)</f>
        <v>#N/A</v>
      </c>
      <c r="AG530" s="209" t="e">
        <f>IF(OR(ISBLANK('Precision '!D532),F$2="N"),NA(),'Precision '!D532)</f>
        <v>#N/A</v>
      </c>
      <c r="AH530" s="209" t="e">
        <f>IF(OR(ISBLANK('Precision '!E532),G$2="N"),NA(),'Precision '!E532)</f>
        <v>#N/A</v>
      </c>
      <c r="AI530" s="209" t="e">
        <f>IF(OR(ISBLANK('Precision '!F532),H$2="N"),NA(),'Precision '!F532)</f>
        <v>#N/A</v>
      </c>
      <c r="AJ530" s="209" t="e">
        <f>IF(OR(ISBLANK('Precision '!G532),I$2="N"),NA(),'Precision '!G532)</f>
        <v>#N/A</v>
      </c>
      <c r="AK530" s="209" t="e">
        <f>IF(OR(ISBLANK('Precision '!H532),J$2="N"),NA(),'Precision '!H532)</f>
        <v>#N/A</v>
      </c>
      <c r="AL530" s="209" t="e">
        <f>IF(OR(ISBLANK('Precision '!I532),K$2="N"),NA(),'Precision '!I532)</f>
        <v>#N/A</v>
      </c>
      <c r="AM530" s="209" t="e">
        <f>IF(OR(ISBLANK('Precision '!J532),L$2="N"),NA(),'Precision '!J532)</f>
        <v>#N/A</v>
      </c>
      <c r="AN530" s="209" t="e">
        <f>IF(OR(ISBLANK('Precision '!K532),M$2="N"),NA(),'Precision '!K532)</f>
        <v>#N/A</v>
      </c>
      <c r="AO530" s="209" t="e">
        <f>IF(OR(ISBLANK('Precision '!L532),N$2="N"),NA(),'Precision '!L532)</f>
        <v>#N/A</v>
      </c>
      <c r="AP530" s="209" t="e">
        <f>IF(OR(ISBLANK('Precision '!M532),O$2="N"),NA(),'Precision '!M532)</f>
        <v>#N/A</v>
      </c>
      <c r="AQ530" s="209" t="e">
        <f>IF(OR(ISBLANK('Precision '!N532),P$2="N"),NA(),'Precision '!N532)</f>
        <v>#N/A</v>
      </c>
      <c r="AR530" s="209" t="e">
        <f>IF(OR(ISBLANK('Precision '!O532),E$3="N"),NA(),'Precision '!O532)</f>
        <v>#N/A</v>
      </c>
      <c r="AS530" s="209" t="e">
        <f>IF(OR(ISBLANK('Precision '!P532),F$3="N"),NA(),'Precision '!P532)</f>
        <v>#N/A</v>
      </c>
      <c r="AT530" s="209" t="e">
        <f>IF(OR(ISBLANK('Precision '!Q532),G$3="N"),NA(),'Precision '!Q532)</f>
        <v>#N/A</v>
      </c>
      <c r="AU530" s="209" t="e">
        <f>IF(OR(ISBLANK('Precision '!R532),H$3="N"),NA(),'Precision '!R532)</f>
        <v>#N/A</v>
      </c>
      <c r="AV530" s="209" t="e">
        <f>IF(OR(ISBLANK('Precision '!S532),I$3="N"),NA(),'Precision '!S532)</f>
        <v>#N/A</v>
      </c>
      <c r="AW530" s="209" t="e">
        <f>IF(OR(ISBLANK('Precision '!T532),J$3="N"),NA(),'Precision '!T532)</f>
        <v>#N/A</v>
      </c>
      <c r="AX530" s="209" t="e">
        <f>IF(OR(ISBLANK('Precision '!U532),K$3="N"),NA(),'Precision '!U532)</f>
        <v>#N/A</v>
      </c>
      <c r="AY530" s="209" t="e">
        <f>IF(OR(ISBLANK('Precision '!V532),L$3="N"),NA(),'Precision '!V532)</f>
        <v>#N/A</v>
      </c>
      <c r="AZ530" s="209" t="e">
        <f>IF(OR(ISBLANK('Precision '!W532),M$3="N"),NA(),'Precision '!W532)</f>
        <v>#N/A</v>
      </c>
      <c r="BA530" s="209" t="e">
        <f>IF(OR(ISBLANK('Precision '!X532),N$3="N"),NA(),'Precision '!X532)</f>
        <v>#N/A</v>
      </c>
      <c r="BB530" s="209" t="e">
        <f>IF(OR(ISBLANK('Precision '!Y532),O$3="N"),NA(),'Precision '!Y532)</f>
        <v>#N/A</v>
      </c>
      <c r="BC530" s="209" t="e">
        <f>IF(OR(ISBLANK('Precision '!Z532),P$3="N"),NA(),'Precision '!Z532)</f>
        <v>#N/A</v>
      </c>
      <c r="BD530" s="204"/>
      <c r="BE530" s="204"/>
      <c r="BF530" s="204"/>
      <c r="BG530" s="204"/>
      <c r="BH530" s="204"/>
    </row>
    <row r="531" spans="1:60" x14ac:dyDescent="0.2">
      <c r="A531" s="204"/>
      <c r="B531" s="204"/>
      <c r="C531" s="204" t="str">
        <f>IF(AND(ISNUMBER('Precision '!C533),E$2="Y"),'Precision '!C533,"")</f>
        <v/>
      </c>
      <c r="D531" s="204" t="str">
        <f>IF(AND(ISNUMBER('Precision '!D533),F$2="Y"),'Precision '!D533,"")</f>
        <v/>
      </c>
      <c r="E531" s="204" t="str">
        <f>IF(AND(ISNUMBER('Precision '!E533),G$2="Y"),'Precision '!E533,"")</f>
        <v/>
      </c>
      <c r="F531" s="204" t="str">
        <f>IF(AND(ISNUMBER('Precision '!F533),H$2="Y"),'Precision '!F533,"")</f>
        <v/>
      </c>
      <c r="G531" s="204" t="str">
        <f>IF(AND(ISNUMBER('Precision '!G533),I$2="Y"),'Precision '!G533,"")</f>
        <v/>
      </c>
      <c r="H531" s="204" t="str">
        <f>IF(AND(ISNUMBER('Precision '!H533),J$2="Y"),'Precision '!H533,"")</f>
        <v/>
      </c>
      <c r="I531" s="204" t="str">
        <f>IF(AND(ISNUMBER('Precision '!I533),K$2="Y"),'Precision '!I533,"")</f>
        <v/>
      </c>
      <c r="J531" s="204" t="str">
        <f>IF(AND(ISNUMBER('Precision '!J533),L$2="Y"),'Precision '!J533,"")</f>
        <v/>
      </c>
      <c r="K531" s="204" t="str">
        <f>IF(AND(ISNUMBER('Precision '!K533),M$2="Y"),'Precision '!K533,"")</f>
        <v/>
      </c>
      <c r="L531" s="204" t="str">
        <f>IF(AND(ISNUMBER('Precision '!L533),N$2="Y"),'Precision '!L533,"")</f>
        <v/>
      </c>
      <c r="M531" s="204" t="str">
        <f>IF(AND(ISNUMBER('Precision '!M533),O$2="Y"),'Precision '!M533,"")</f>
        <v/>
      </c>
      <c r="N531" s="204" t="str">
        <f>IF(AND(ISNUMBER('Precision '!N533),P$2="Y"),'Precision '!N533,"")</f>
        <v/>
      </c>
      <c r="O531" s="204" t="str">
        <f>IF(AND(ISNUMBER('Precision '!O533),E$3="Y"),'Precision '!O533,"")</f>
        <v/>
      </c>
      <c r="P531" s="204" t="str">
        <f>IF(AND(ISNUMBER('Precision '!P533),F$3="Y"),'Precision '!P533,"")</f>
        <v/>
      </c>
      <c r="Q531" s="204" t="str">
        <f>IF(AND(ISNUMBER('Precision '!Q533),G$3="Y"),'Precision '!Q533,"")</f>
        <v/>
      </c>
      <c r="R531" s="204" t="str">
        <f>IF(AND(ISNUMBER('Precision '!R533),H$3="Y"),'Precision '!R533,"")</f>
        <v/>
      </c>
      <c r="S531" s="204" t="str">
        <f>IF(AND(ISNUMBER('Precision '!S533),I$3="Y"),'Precision '!S533,"")</f>
        <v/>
      </c>
      <c r="T531" s="204" t="str">
        <f>IF(AND(ISNUMBER('Precision '!T533),J$3="Y"),'Precision '!T533,"")</f>
        <v/>
      </c>
      <c r="U531" s="204" t="str">
        <f>IF(AND(ISNUMBER('Precision '!U533),K$3="Y"),'Precision '!U533,"")</f>
        <v/>
      </c>
      <c r="V531" s="204" t="str">
        <f>IF(AND(ISNUMBER('Precision '!V533),L$3="Y"),'Precision '!V533,"")</f>
        <v/>
      </c>
      <c r="W531" s="204" t="str">
        <f>IF(AND(ISNUMBER('Precision '!W533),M$3="Y"),'Precision '!W533,"")</f>
        <v/>
      </c>
      <c r="X531" s="204" t="str">
        <f>IF(AND(ISNUMBER('Precision '!X533),N$3="Y"),'Precision '!X533,"")</f>
        <v/>
      </c>
      <c r="Y531" s="204" t="str">
        <f>IF(AND(ISNUMBER('Precision '!Y533),O$3="Y"),'Precision '!Y533,"")</f>
        <v/>
      </c>
      <c r="Z531" s="204" t="str">
        <f>IF(AND(ISNUMBER('Precision '!Z533),P$3="Y"),'Precision '!Z533,"")</f>
        <v/>
      </c>
      <c r="AA531" s="204"/>
      <c r="AB531" s="204"/>
      <c r="AC531" s="204"/>
      <c r="AD531" s="204"/>
      <c r="AE531" s="300">
        <v>495</v>
      </c>
      <c r="AF531" s="209" t="e">
        <f>IF(OR(ISBLANK('Precision '!C533),E$2="N"),NA(),'Precision '!C533)</f>
        <v>#N/A</v>
      </c>
      <c r="AG531" s="209" t="e">
        <f>IF(OR(ISBLANK('Precision '!D533),F$2="N"),NA(),'Precision '!D533)</f>
        <v>#N/A</v>
      </c>
      <c r="AH531" s="209" t="e">
        <f>IF(OR(ISBLANK('Precision '!E533),G$2="N"),NA(),'Precision '!E533)</f>
        <v>#N/A</v>
      </c>
      <c r="AI531" s="209" t="e">
        <f>IF(OR(ISBLANK('Precision '!F533),H$2="N"),NA(),'Precision '!F533)</f>
        <v>#N/A</v>
      </c>
      <c r="AJ531" s="209" t="e">
        <f>IF(OR(ISBLANK('Precision '!G533),I$2="N"),NA(),'Precision '!G533)</f>
        <v>#N/A</v>
      </c>
      <c r="AK531" s="209" t="e">
        <f>IF(OR(ISBLANK('Precision '!H533),J$2="N"),NA(),'Precision '!H533)</f>
        <v>#N/A</v>
      </c>
      <c r="AL531" s="209" t="e">
        <f>IF(OR(ISBLANK('Precision '!I533),K$2="N"),NA(),'Precision '!I533)</f>
        <v>#N/A</v>
      </c>
      <c r="AM531" s="209" t="e">
        <f>IF(OR(ISBLANK('Precision '!J533),L$2="N"),NA(),'Precision '!J533)</f>
        <v>#N/A</v>
      </c>
      <c r="AN531" s="209" t="e">
        <f>IF(OR(ISBLANK('Precision '!K533),M$2="N"),NA(),'Precision '!K533)</f>
        <v>#N/A</v>
      </c>
      <c r="AO531" s="209" t="e">
        <f>IF(OR(ISBLANK('Precision '!L533),N$2="N"),NA(),'Precision '!L533)</f>
        <v>#N/A</v>
      </c>
      <c r="AP531" s="209" t="e">
        <f>IF(OR(ISBLANK('Precision '!M533),O$2="N"),NA(),'Precision '!M533)</f>
        <v>#N/A</v>
      </c>
      <c r="AQ531" s="209" t="e">
        <f>IF(OR(ISBLANK('Precision '!N533),P$2="N"),NA(),'Precision '!N533)</f>
        <v>#N/A</v>
      </c>
      <c r="AR531" s="209" t="e">
        <f>IF(OR(ISBLANK('Precision '!O533),E$3="N"),NA(),'Precision '!O533)</f>
        <v>#N/A</v>
      </c>
      <c r="AS531" s="209" t="e">
        <f>IF(OR(ISBLANK('Precision '!P533),F$3="N"),NA(),'Precision '!P533)</f>
        <v>#N/A</v>
      </c>
      <c r="AT531" s="209" t="e">
        <f>IF(OR(ISBLANK('Precision '!Q533),G$3="N"),NA(),'Precision '!Q533)</f>
        <v>#N/A</v>
      </c>
      <c r="AU531" s="209" t="e">
        <f>IF(OR(ISBLANK('Precision '!R533),H$3="N"),NA(),'Precision '!R533)</f>
        <v>#N/A</v>
      </c>
      <c r="AV531" s="209" t="e">
        <f>IF(OR(ISBLANK('Precision '!S533),I$3="N"),NA(),'Precision '!S533)</f>
        <v>#N/A</v>
      </c>
      <c r="AW531" s="209" t="e">
        <f>IF(OR(ISBLANK('Precision '!T533),J$3="N"),NA(),'Precision '!T533)</f>
        <v>#N/A</v>
      </c>
      <c r="AX531" s="209" t="e">
        <f>IF(OR(ISBLANK('Precision '!U533),K$3="N"),NA(),'Precision '!U533)</f>
        <v>#N/A</v>
      </c>
      <c r="AY531" s="209" t="e">
        <f>IF(OR(ISBLANK('Precision '!V533),L$3="N"),NA(),'Precision '!V533)</f>
        <v>#N/A</v>
      </c>
      <c r="AZ531" s="209" t="e">
        <f>IF(OR(ISBLANK('Precision '!W533),M$3="N"),NA(),'Precision '!W533)</f>
        <v>#N/A</v>
      </c>
      <c r="BA531" s="209" t="e">
        <f>IF(OR(ISBLANK('Precision '!X533),N$3="N"),NA(),'Precision '!X533)</f>
        <v>#N/A</v>
      </c>
      <c r="BB531" s="209" t="e">
        <f>IF(OR(ISBLANK('Precision '!Y533),O$3="N"),NA(),'Precision '!Y533)</f>
        <v>#N/A</v>
      </c>
      <c r="BC531" s="209" t="e">
        <f>IF(OR(ISBLANK('Precision '!Z533),P$3="N"),NA(),'Precision '!Z533)</f>
        <v>#N/A</v>
      </c>
      <c r="BD531" s="204"/>
      <c r="BE531" s="204"/>
      <c r="BF531" s="204"/>
      <c r="BG531" s="204"/>
      <c r="BH531" s="204"/>
    </row>
    <row r="532" spans="1:60" x14ac:dyDescent="0.2">
      <c r="A532" s="204"/>
      <c r="B532" s="204"/>
      <c r="C532" s="204" t="str">
        <f>IF(AND(ISNUMBER('Precision '!C534),E$2="Y"),'Precision '!C534,"")</f>
        <v/>
      </c>
      <c r="D532" s="204" t="str">
        <f>IF(AND(ISNUMBER('Precision '!D534),F$2="Y"),'Precision '!D534,"")</f>
        <v/>
      </c>
      <c r="E532" s="204" t="str">
        <f>IF(AND(ISNUMBER('Precision '!E534),G$2="Y"),'Precision '!E534,"")</f>
        <v/>
      </c>
      <c r="F532" s="204" t="str">
        <f>IF(AND(ISNUMBER('Precision '!F534),H$2="Y"),'Precision '!F534,"")</f>
        <v/>
      </c>
      <c r="G532" s="204" t="str">
        <f>IF(AND(ISNUMBER('Precision '!G534),I$2="Y"),'Precision '!G534,"")</f>
        <v/>
      </c>
      <c r="H532" s="204" t="str">
        <f>IF(AND(ISNUMBER('Precision '!H534),J$2="Y"),'Precision '!H534,"")</f>
        <v/>
      </c>
      <c r="I532" s="204" t="str">
        <f>IF(AND(ISNUMBER('Precision '!I534),K$2="Y"),'Precision '!I534,"")</f>
        <v/>
      </c>
      <c r="J532" s="204" t="str">
        <f>IF(AND(ISNUMBER('Precision '!J534),L$2="Y"),'Precision '!J534,"")</f>
        <v/>
      </c>
      <c r="K532" s="204" t="str">
        <f>IF(AND(ISNUMBER('Precision '!K534),M$2="Y"),'Precision '!K534,"")</f>
        <v/>
      </c>
      <c r="L532" s="204" t="str">
        <f>IF(AND(ISNUMBER('Precision '!L534),N$2="Y"),'Precision '!L534,"")</f>
        <v/>
      </c>
      <c r="M532" s="204" t="str">
        <f>IF(AND(ISNUMBER('Precision '!M534),O$2="Y"),'Precision '!M534,"")</f>
        <v/>
      </c>
      <c r="N532" s="204" t="str">
        <f>IF(AND(ISNUMBER('Precision '!N534),P$2="Y"),'Precision '!N534,"")</f>
        <v/>
      </c>
      <c r="O532" s="204" t="str">
        <f>IF(AND(ISNUMBER('Precision '!O534),E$3="Y"),'Precision '!O534,"")</f>
        <v/>
      </c>
      <c r="P532" s="204" t="str">
        <f>IF(AND(ISNUMBER('Precision '!P534),F$3="Y"),'Precision '!P534,"")</f>
        <v/>
      </c>
      <c r="Q532" s="204" t="str">
        <f>IF(AND(ISNUMBER('Precision '!Q534),G$3="Y"),'Precision '!Q534,"")</f>
        <v/>
      </c>
      <c r="R532" s="204" t="str">
        <f>IF(AND(ISNUMBER('Precision '!R534),H$3="Y"),'Precision '!R534,"")</f>
        <v/>
      </c>
      <c r="S532" s="204" t="str">
        <f>IF(AND(ISNUMBER('Precision '!S534),I$3="Y"),'Precision '!S534,"")</f>
        <v/>
      </c>
      <c r="T532" s="204" t="str">
        <f>IF(AND(ISNUMBER('Precision '!T534),J$3="Y"),'Precision '!T534,"")</f>
        <v/>
      </c>
      <c r="U532" s="204" t="str">
        <f>IF(AND(ISNUMBER('Precision '!U534),K$3="Y"),'Precision '!U534,"")</f>
        <v/>
      </c>
      <c r="V532" s="204" t="str">
        <f>IF(AND(ISNUMBER('Precision '!V534),L$3="Y"),'Precision '!V534,"")</f>
        <v/>
      </c>
      <c r="W532" s="204" t="str">
        <f>IF(AND(ISNUMBER('Precision '!W534),M$3="Y"),'Precision '!W534,"")</f>
        <v/>
      </c>
      <c r="X532" s="204" t="str">
        <f>IF(AND(ISNUMBER('Precision '!X534),N$3="Y"),'Precision '!X534,"")</f>
        <v/>
      </c>
      <c r="Y532" s="204" t="str">
        <f>IF(AND(ISNUMBER('Precision '!Y534),O$3="Y"),'Precision '!Y534,"")</f>
        <v/>
      </c>
      <c r="Z532" s="204" t="str">
        <f>IF(AND(ISNUMBER('Precision '!Z534),P$3="Y"),'Precision '!Z534,"")</f>
        <v/>
      </c>
      <c r="AA532" s="204"/>
      <c r="AB532" s="204"/>
      <c r="AC532" s="204"/>
      <c r="AD532" s="204"/>
      <c r="AE532" s="300">
        <v>496</v>
      </c>
      <c r="AF532" s="209" t="e">
        <f>IF(OR(ISBLANK('Precision '!C534),E$2="N"),NA(),'Precision '!C534)</f>
        <v>#N/A</v>
      </c>
      <c r="AG532" s="209" t="e">
        <f>IF(OR(ISBLANK('Precision '!D534),F$2="N"),NA(),'Precision '!D534)</f>
        <v>#N/A</v>
      </c>
      <c r="AH532" s="209" t="e">
        <f>IF(OR(ISBLANK('Precision '!E534),G$2="N"),NA(),'Precision '!E534)</f>
        <v>#N/A</v>
      </c>
      <c r="AI532" s="209" t="e">
        <f>IF(OR(ISBLANK('Precision '!F534),H$2="N"),NA(),'Precision '!F534)</f>
        <v>#N/A</v>
      </c>
      <c r="AJ532" s="209" t="e">
        <f>IF(OR(ISBLANK('Precision '!G534),I$2="N"),NA(),'Precision '!G534)</f>
        <v>#N/A</v>
      </c>
      <c r="AK532" s="209" t="e">
        <f>IF(OR(ISBLANK('Precision '!H534),J$2="N"),NA(),'Precision '!H534)</f>
        <v>#N/A</v>
      </c>
      <c r="AL532" s="209" t="e">
        <f>IF(OR(ISBLANK('Precision '!I534),K$2="N"),NA(),'Precision '!I534)</f>
        <v>#N/A</v>
      </c>
      <c r="AM532" s="209" t="e">
        <f>IF(OR(ISBLANK('Precision '!J534),L$2="N"),NA(),'Precision '!J534)</f>
        <v>#N/A</v>
      </c>
      <c r="AN532" s="209" t="e">
        <f>IF(OR(ISBLANK('Precision '!K534),M$2="N"),NA(),'Precision '!K534)</f>
        <v>#N/A</v>
      </c>
      <c r="AO532" s="209" t="e">
        <f>IF(OR(ISBLANK('Precision '!L534),N$2="N"),NA(),'Precision '!L534)</f>
        <v>#N/A</v>
      </c>
      <c r="AP532" s="209" t="e">
        <f>IF(OR(ISBLANK('Precision '!M534),O$2="N"),NA(),'Precision '!M534)</f>
        <v>#N/A</v>
      </c>
      <c r="AQ532" s="209" t="e">
        <f>IF(OR(ISBLANK('Precision '!N534),P$2="N"),NA(),'Precision '!N534)</f>
        <v>#N/A</v>
      </c>
      <c r="AR532" s="209" t="e">
        <f>IF(OR(ISBLANK('Precision '!O534),E$3="N"),NA(),'Precision '!O534)</f>
        <v>#N/A</v>
      </c>
      <c r="AS532" s="209" t="e">
        <f>IF(OR(ISBLANK('Precision '!P534),F$3="N"),NA(),'Precision '!P534)</f>
        <v>#N/A</v>
      </c>
      <c r="AT532" s="209" t="e">
        <f>IF(OR(ISBLANK('Precision '!Q534),G$3="N"),NA(),'Precision '!Q534)</f>
        <v>#N/A</v>
      </c>
      <c r="AU532" s="209" t="e">
        <f>IF(OR(ISBLANK('Precision '!R534),H$3="N"),NA(),'Precision '!R534)</f>
        <v>#N/A</v>
      </c>
      <c r="AV532" s="209" t="e">
        <f>IF(OR(ISBLANK('Precision '!S534),I$3="N"),NA(),'Precision '!S534)</f>
        <v>#N/A</v>
      </c>
      <c r="AW532" s="209" t="e">
        <f>IF(OR(ISBLANK('Precision '!T534),J$3="N"),NA(),'Precision '!T534)</f>
        <v>#N/A</v>
      </c>
      <c r="AX532" s="209" t="e">
        <f>IF(OR(ISBLANK('Precision '!U534),K$3="N"),NA(),'Precision '!U534)</f>
        <v>#N/A</v>
      </c>
      <c r="AY532" s="209" t="e">
        <f>IF(OR(ISBLANK('Precision '!V534),L$3="N"),NA(),'Precision '!V534)</f>
        <v>#N/A</v>
      </c>
      <c r="AZ532" s="209" t="e">
        <f>IF(OR(ISBLANK('Precision '!W534),M$3="N"),NA(),'Precision '!W534)</f>
        <v>#N/A</v>
      </c>
      <c r="BA532" s="209" t="e">
        <f>IF(OR(ISBLANK('Precision '!X534),N$3="N"),NA(),'Precision '!X534)</f>
        <v>#N/A</v>
      </c>
      <c r="BB532" s="209" t="e">
        <f>IF(OR(ISBLANK('Precision '!Y534),O$3="N"),NA(),'Precision '!Y534)</f>
        <v>#N/A</v>
      </c>
      <c r="BC532" s="209" t="e">
        <f>IF(OR(ISBLANK('Precision '!Z534),P$3="N"),NA(),'Precision '!Z534)</f>
        <v>#N/A</v>
      </c>
      <c r="BD532" s="204"/>
      <c r="BE532" s="204"/>
      <c r="BF532" s="204"/>
      <c r="BG532" s="204"/>
      <c r="BH532" s="204"/>
    </row>
    <row r="533" spans="1:60" x14ac:dyDescent="0.2">
      <c r="A533" s="204"/>
      <c r="B533" s="204"/>
      <c r="C533" s="204" t="str">
        <f>IF(AND(ISNUMBER('Precision '!C535),E$2="Y"),'Precision '!C535,"")</f>
        <v/>
      </c>
      <c r="D533" s="204" t="str">
        <f>IF(AND(ISNUMBER('Precision '!D535),F$2="Y"),'Precision '!D535,"")</f>
        <v/>
      </c>
      <c r="E533" s="204" t="str">
        <f>IF(AND(ISNUMBER('Precision '!E535),G$2="Y"),'Precision '!E535,"")</f>
        <v/>
      </c>
      <c r="F533" s="204" t="str">
        <f>IF(AND(ISNUMBER('Precision '!F535),H$2="Y"),'Precision '!F535,"")</f>
        <v/>
      </c>
      <c r="G533" s="204" t="str">
        <f>IF(AND(ISNUMBER('Precision '!G535),I$2="Y"),'Precision '!G535,"")</f>
        <v/>
      </c>
      <c r="H533" s="204" t="str">
        <f>IF(AND(ISNUMBER('Precision '!H535),J$2="Y"),'Precision '!H535,"")</f>
        <v/>
      </c>
      <c r="I533" s="204" t="str">
        <f>IF(AND(ISNUMBER('Precision '!I535),K$2="Y"),'Precision '!I535,"")</f>
        <v/>
      </c>
      <c r="J533" s="204" t="str">
        <f>IF(AND(ISNUMBER('Precision '!J535),L$2="Y"),'Precision '!J535,"")</f>
        <v/>
      </c>
      <c r="K533" s="204" t="str">
        <f>IF(AND(ISNUMBER('Precision '!K535),M$2="Y"),'Precision '!K535,"")</f>
        <v/>
      </c>
      <c r="L533" s="204" t="str">
        <f>IF(AND(ISNUMBER('Precision '!L535),N$2="Y"),'Precision '!L535,"")</f>
        <v/>
      </c>
      <c r="M533" s="204" t="str">
        <f>IF(AND(ISNUMBER('Precision '!M535),O$2="Y"),'Precision '!M535,"")</f>
        <v/>
      </c>
      <c r="N533" s="204" t="str">
        <f>IF(AND(ISNUMBER('Precision '!N535),P$2="Y"),'Precision '!N535,"")</f>
        <v/>
      </c>
      <c r="O533" s="204" t="str">
        <f>IF(AND(ISNUMBER('Precision '!O535),E$3="Y"),'Precision '!O535,"")</f>
        <v/>
      </c>
      <c r="P533" s="204" t="str">
        <f>IF(AND(ISNUMBER('Precision '!P535),F$3="Y"),'Precision '!P535,"")</f>
        <v/>
      </c>
      <c r="Q533" s="204" t="str">
        <f>IF(AND(ISNUMBER('Precision '!Q535),G$3="Y"),'Precision '!Q535,"")</f>
        <v/>
      </c>
      <c r="R533" s="204" t="str">
        <f>IF(AND(ISNUMBER('Precision '!R535),H$3="Y"),'Precision '!R535,"")</f>
        <v/>
      </c>
      <c r="S533" s="204" t="str">
        <f>IF(AND(ISNUMBER('Precision '!S535),I$3="Y"),'Precision '!S535,"")</f>
        <v/>
      </c>
      <c r="T533" s="204" t="str">
        <f>IF(AND(ISNUMBER('Precision '!T535),J$3="Y"),'Precision '!T535,"")</f>
        <v/>
      </c>
      <c r="U533" s="204" t="str">
        <f>IF(AND(ISNUMBER('Precision '!U535),K$3="Y"),'Precision '!U535,"")</f>
        <v/>
      </c>
      <c r="V533" s="204" t="str">
        <f>IF(AND(ISNUMBER('Precision '!V535),L$3="Y"),'Precision '!V535,"")</f>
        <v/>
      </c>
      <c r="W533" s="204" t="str">
        <f>IF(AND(ISNUMBER('Precision '!W535),M$3="Y"),'Precision '!W535,"")</f>
        <v/>
      </c>
      <c r="X533" s="204" t="str">
        <f>IF(AND(ISNUMBER('Precision '!X535),N$3="Y"),'Precision '!X535,"")</f>
        <v/>
      </c>
      <c r="Y533" s="204" t="str">
        <f>IF(AND(ISNUMBER('Precision '!Y535),O$3="Y"),'Precision '!Y535,"")</f>
        <v/>
      </c>
      <c r="Z533" s="204" t="str">
        <f>IF(AND(ISNUMBER('Precision '!Z535),P$3="Y"),'Precision '!Z535,"")</f>
        <v/>
      </c>
      <c r="AA533" s="204"/>
      <c r="AB533" s="204"/>
      <c r="AC533" s="204"/>
      <c r="AD533" s="204"/>
      <c r="AE533" s="300">
        <v>497</v>
      </c>
      <c r="AF533" s="209" t="e">
        <f>IF(OR(ISBLANK('Precision '!C535),E$2="N"),NA(),'Precision '!C535)</f>
        <v>#N/A</v>
      </c>
      <c r="AG533" s="209" t="e">
        <f>IF(OR(ISBLANK('Precision '!D535),F$2="N"),NA(),'Precision '!D535)</f>
        <v>#N/A</v>
      </c>
      <c r="AH533" s="209" t="e">
        <f>IF(OR(ISBLANK('Precision '!E535),G$2="N"),NA(),'Precision '!E535)</f>
        <v>#N/A</v>
      </c>
      <c r="AI533" s="209" t="e">
        <f>IF(OR(ISBLANK('Precision '!F535),H$2="N"),NA(),'Precision '!F535)</f>
        <v>#N/A</v>
      </c>
      <c r="AJ533" s="209" t="e">
        <f>IF(OR(ISBLANK('Precision '!G535),I$2="N"),NA(),'Precision '!G535)</f>
        <v>#N/A</v>
      </c>
      <c r="AK533" s="209" t="e">
        <f>IF(OR(ISBLANK('Precision '!H535),J$2="N"),NA(),'Precision '!H535)</f>
        <v>#N/A</v>
      </c>
      <c r="AL533" s="209" t="e">
        <f>IF(OR(ISBLANK('Precision '!I535),K$2="N"),NA(),'Precision '!I535)</f>
        <v>#N/A</v>
      </c>
      <c r="AM533" s="209" t="e">
        <f>IF(OR(ISBLANK('Precision '!J535),L$2="N"),NA(),'Precision '!J535)</f>
        <v>#N/A</v>
      </c>
      <c r="AN533" s="209" t="e">
        <f>IF(OR(ISBLANK('Precision '!K535),M$2="N"),NA(),'Precision '!K535)</f>
        <v>#N/A</v>
      </c>
      <c r="AO533" s="209" t="e">
        <f>IF(OR(ISBLANK('Precision '!L535),N$2="N"),NA(),'Precision '!L535)</f>
        <v>#N/A</v>
      </c>
      <c r="AP533" s="209" t="e">
        <f>IF(OR(ISBLANK('Precision '!M535),O$2="N"),NA(),'Precision '!M535)</f>
        <v>#N/A</v>
      </c>
      <c r="AQ533" s="209" t="e">
        <f>IF(OR(ISBLANK('Precision '!N535),P$2="N"),NA(),'Precision '!N535)</f>
        <v>#N/A</v>
      </c>
      <c r="AR533" s="209" t="e">
        <f>IF(OR(ISBLANK('Precision '!O535),E$3="N"),NA(),'Precision '!O535)</f>
        <v>#N/A</v>
      </c>
      <c r="AS533" s="209" t="e">
        <f>IF(OR(ISBLANK('Precision '!P535),F$3="N"),NA(),'Precision '!P535)</f>
        <v>#N/A</v>
      </c>
      <c r="AT533" s="209" t="e">
        <f>IF(OR(ISBLANK('Precision '!Q535),G$3="N"),NA(),'Precision '!Q535)</f>
        <v>#N/A</v>
      </c>
      <c r="AU533" s="209" t="e">
        <f>IF(OR(ISBLANK('Precision '!R535),H$3="N"),NA(),'Precision '!R535)</f>
        <v>#N/A</v>
      </c>
      <c r="AV533" s="209" t="e">
        <f>IF(OR(ISBLANK('Precision '!S535),I$3="N"),NA(),'Precision '!S535)</f>
        <v>#N/A</v>
      </c>
      <c r="AW533" s="209" t="e">
        <f>IF(OR(ISBLANK('Precision '!T535),J$3="N"),NA(),'Precision '!T535)</f>
        <v>#N/A</v>
      </c>
      <c r="AX533" s="209" t="e">
        <f>IF(OR(ISBLANK('Precision '!U535),K$3="N"),NA(),'Precision '!U535)</f>
        <v>#N/A</v>
      </c>
      <c r="AY533" s="209" t="e">
        <f>IF(OR(ISBLANK('Precision '!V535),L$3="N"),NA(),'Precision '!V535)</f>
        <v>#N/A</v>
      </c>
      <c r="AZ533" s="209" t="e">
        <f>IF(OR(ISBLANK('Precision '!W535),M$3="N"),NA(),'Precision '!W535)</f>
        <v>#N/A</v>
      </c>
      <c r="BA533" s="209" t="e">
        <f>IF(OR(ISBLANK('Precision '!X535),N$3="N"),NA(),'Precision '!X535)</f>
        <v>#N/A</v>
      </c>
      <c r="BB533" s="209" t="e">
        <f>IF(OR(ISBLANK('Precision '!Y535),O$3="N"),NA(),'Precision '!Y535)</f>
        <v>#N/A</v>
      </c>
      <c r="BC533" s="209" t="e">
        <f>IF(OR(ISBLANK('Precision '!Z535),P$3="N"),NA(),'Precision '!Z535)</f>
        <v>#N/A</v>
      </c>
      <c r="BD533" s="204"/>
      <c r="BE533" s="204"/>
      <c r="BF533" s="204"/>
      <c r="BG533" s="204"/>
      <c r="BH533" s="204"/>
    </row>
    <row r="534" spans="1:60" x14ac:dyDescent="0.2">
      <c r="A534" s="204"/>
      <c r="B534" s="204"/>
      <c r="C534" s="204" t="str">
        <f>IF(AND(ISNUMBER('Precision '!C536),E$2="Y"),'Precision '!C536,"")</f>
        <v/>
      </c>
      <c r="D534" s="204" t="str">
        <f>IF(AND(ISNUMBER('Precision '!D536),F$2="Y"),'Precision '!D536,"")</f>
        <v/>
      </c>
      <c r="E534" s="204" t="str">
        <f>IF(AND(ISNUMBER('Precision '!E536),G$2="Y"),'Precision '!E536,"")</f>
        <v/>
      </c>
      <c r="F534" s="204" t="str">
        <f>IF(AND(ISNUMBER('Precision '!F536),H$2="Y"),'Precision '!F536,"")</f>
        <v/>
      </c>
      <c r="G534" s="204" t="str">
        <f>IF(AND(ISNUMBER('Precision '!G536),I$2="Y"),'Precision '!G536,"")</f>
        <v/>
      </c>
      <c r="H534" s="204" t="str">
        <f>IF(AND(ISNUMBER('Precision '!H536),J$2="Y"),'Precision '!H536,"")</f>
        <v/>
      </c>
      <c r="I534" s="204" t="str">
        <f>IF(AND(ISNUMBER('Precision '!I536),K$2="Y"),'Precision '!I536,"")</f>
        <v/>
      </c>
      <c r="J534" s="204" t="str">
        <f>IF(AND(ISNUMBER('Precision '!J536),L$2="Y"),'Precision '!J536,"")</f>
        <v/>
      </c>
      <c r="K534" s="204" t="str">
        <f>IF(AND(ISNUMBER('Precision '!K536),M$2="Y"),'Precision '!K536,"")</f>
        <v/>
      </c>
      <c r="L534" s="204" t="str">
        <f>IF(AND(ISNUMBER('Precision '!L536),N$2="Y"),'Precision '!L536,"")</f>
        <v/>
      </c>
      <c r="M534" s="204" t="str">
        <f>IF(AND(ISNUMBER('Precision '!M536),O$2="Y"),'Precision '!M536,"")</f>
        <v/>
      </c>
      <c r="N534" s="204" t="str">
        <f>IF(AND(ISNUMBER('Precision '!N536),P$2="Y"),'Precision '!N536,"")</f>
        <v/>
      </c>
      <c r="O534" s="204" t="str">
        <f>IF(AND(ISNUMBER('Precision '!O536),E$3="Y"),'Precision '!O536,"")</f>
        <v/>
      </c>
      <c r="P534" s="204" t="str">
        <f>IF(AND(ISNUMBER('Precision '!P536),F$3="Y"),'Precision '!P536,"")</f>
        <v/>
      </c>
      <c r="Q534" s="204" t="str">
        <f>IF(AND(ISNUMBER('Precision '!Q536),G$3="Y"),'Precision '!Q536,"")</f>
        <v/>
      </c>
      <c r="R534" s="204" t="str">
        <f>IF(AND(ISNUMBER('Precision '!R536),H$3="Y"),'Precision '!R536,"")</f>
        <v/>
      </c>
      <c r="S534" s="204" t="str">
        <f>IF(AND(ISNUMBER('Precision '!S536),I$3="Y"),'Precision '!S536,"")</f>
        <v/>
      </c>
      <c r="T534" s="204" t="str">
        <f>IF(AND(ISNUMBER('Precision '!T536),J$3="Y"),'Precision '!T536,"")</f>
        <v/>
      </c>
      <c r="U534" s="204" t="str">
        <f>IF(AND(ISNUMBER('Precision '!U536),K$3="Y"),'Precision '!U536,"")</f>
        <v/>
      </c>
      <c r="V534" s="204" t="str">
        <f>IF(AND(ISNUMBER('Precision '!V536),L$3="Y"),'Precision '!V536,"")</f>
        <v/>
      </c>
      <c r="W534" s="204" t="str">
        <f>IF(AND(ISNUMBER('Precision '!W536),M$3="Y"),'Precision '!W536,"")</f>
        <v/>
      </c>
      <c r="X534" s="204" t="str">
        <f>IF(AND(ISNUMBER('Precision '!X536),N$3="Y"),'Precision '!X536,"")</f>
        <v/>
      </c>
      <c r="Y534" s="204" t="str">
        <f>IF(AND(ISNUMBER('Precision '!Y536),O$3="Y"),'Precision '!Y536,"")</f>
        <v/>
      </c>
      <c r="Z534" s="204" t="str">
        <f>IF(AND(ISNUMBER('Precision '!Z536),P$3="Y"),'Precision '!Z536,"")</f>
        <v/>
      </c>
      <c r="AA534" s="204"/>
      <c r="AB534" s="204"/>
      <c r="AC534" s="204"/>
      <c r="AD534" s="204"/>
      <c r="AE534" s="300">
        <v>498</v>
      </c>
      <c r="AF534" s="209" t="e">
        <f>IF(OR(ISBLANK('Precision '!C536),E$2="N"),NA(),'Precision '!C536)</f>
        <v>#N/A</v>
      </c>
      <c r="AG534" s="209" t="e">
        <f>IF(OR(ISBLANK('Precision '!D536),F$2="N"),NA(),'Precision '!D536)</f>
        <v>#N/A</v>
      </c>
      <c r="AH534" s="209" t="e">
        <f>IF(OR(ISBLANK('Precision '!E536),G$2="N"),NA(),'Precision '!E536)</f>
        <v>#N/A</v>
      </c>
      <c r="AI534" s="209" t="e">
        <f>IF(OR(ISBLANK('Precision '!F536),H$2="N"),NA(),'Precision '!F536)</f>
        <v>#N/A</v>
      </c>
      <c r="AJ534" s="209" t="e">
        <f>IF(OR(ISBLANK('Precision '!G536),I$2="N"),NA(),'Precision '!G536)</f>
        <v>#N/A</v>
      </c>
      <c r="AK534" s="209" t="e">
        <f>IF(OR(ISBLANK('Precision '!H536),J$2="N"),NA(),'Precision '!H536)</f>
        <v>#N/A</v>
      </c>
      <c r="AL534" s="209" t="e">
        <f>IF(OR(ISBLANK('Precision '!I536),K$2="N"),NA(),'Precision '!I536)</f>
        <v>#N/A</v>
      </c>
      <c r="AM534" s="209" t="e">
        <f>IF(OR(ISBLANK('Precision '!J536),L$2="N"),NA(),'Precision '!J536)</f>
        <v>#N/A</v>
      </c>
      <c r="AN534" s="209" t="e">
        <f>IF(OR(ISBLANK('Precision '!K536),M$2="N"),NA(),'Precision '!K536)</f>
        <v>#N/A</v>
      </c>
      <c r="AO534" s="209" t="e">
        <f>IF(OR(ISBLANK('Precision '!L536),N$2="N"),NA(),'Precision '!L536)</f>
        <v>#N/A</v>
      </c>
      <c r="AP534" s="209" t="e">
        <f>IF(OR(ISBLANK('Precision '!M536),O$2="N"),NA(),'Precision '!M536)</f>
        <v>#N/A</v>
      </c>
      <c r="AQ534" s="209" t="e">
        <f>IF(OR(ISBLANK('Precision '!N536),P$2="N"),NA(),'Precision '!N536)</f>
        <v>#N/A</v>
      </c>
      <c r="AR534" s="209" t="e">
        <f>IF(OR(ISBLANK('Precision '!O536),E$3="N"),NA(),'Precision '!O536)</f>
        <v>#N/A</v>
      </c>
      <c r="AS534" s="209" t="e">
        <f>IF(OR(ISBLANK('Precision '!P536),F$3="N"),NA(),'Precision '!P536)</f>
        <v>#N/A</v>
      </c>
      <c r="AT534" s="209" t="e">
        <f>IF(OR(ISBLANK('Precision '!Q536),G$3="N"),NA(),'Precision '!Q536)</f>
        <v>#N/A</v>
      </c>
      <c r="AU534" s="209" t="e">
        <f>IF(OR(ISBLANK('Precision '!R536),H$3="N"),NA(),'Precision '!R536)</f>
        <v>#N/A</v>
      </c>
      <c r="AV534" s="209" t="e">
        <f>IF(OR(ISBLANK('Precision '!S536),I$3="N"),NA(),'Precision '!S536)</f>
        <v>#N/A</v>
      </c>
      <c r="AW534" s="209" t="e">
        <f>IF(OR(ISBLANK('Precision '!T536),J$3="N"),NA(),'Precision '!T536)</f>
        <v>#N/A</v>
      </c>
      <c r="AX534" s="209" t="e">
        <f>IF(OR(ISBLANK('Precision '!U536),K$3="N"),NA(),'Precision '!U536)</f>
        <v>#N/A</v>
      </c>
      <c r="AY534" s="209" t="e">
        <f>IF(OR(ISBLANK('Precision '!V536),L$3="N"),NA(),'Precision '!V536)</f>
        <v>#N/A</v>
      </c>
      <c r="AZ534" s="209" t="e">
        <f>IF(OR(ISBLANK('Precision '!W536),M$3="N"),NA(),'Precision '!W536)</f>
        <v>#N/A</v>
      </c>
      <c r="BA534" s="209" t="e">
        <f>IF(OR(ISBLANK('Precision '!X536),N$3="N"),NA(),'Precision '!X536)</f>
        <v>#N/A</v>
      </c>
      <c r="BB534" s="209" t="e">
        <f>IF(OR(ISBLANK('Precision '!Y536),O$3="N"),NA(),'Precision '!Y536)</f>
        <v>#N/A</v>
      </c>
      <c r="BC534" s="209" t="e">
        <f>IF(OR(ISBLANK('Precision '!Z536),P$3="N"),NA(),'Precision '!Z536)</f>
        <v>#N/A</v>
      </c>
      <c r="BD534" s="204"/>
      <c r="BE534" s="204"/>
      <c r="BF534" s="204"/>
      <c r="BG534" s="204"/>
      <c r="BH534" s="204"/>
    </row>
    <row r="535" spans="1:60" x14ac:dyDescent="0.2">
      <c r="A535" s="204"/>
      <c r="B535" s="204"/>
      <c r="C535" s="204" t="str">
        <f>IF(AND(ISNUMBER('Precision '!C537),E$2="Y"),'Precision '!C537,"")</f>
        <v/>
      </c>
      <c r="D535" s="204" t="str">
        <f>IF(AND(ISNUMBER('Precision '!D537),F$2="Y"),'Precision '!D537,"")</f>
        <v/>
      </c>
      <c r="E535" s="204" t="str">
        <f>IF(AND(ISNUMBER('Precision '!E537),G$2="Y"),'Precision '!E537,"")</f>
        <v/>
      </c>
      <c r="F535" s="204" t="str">
        <f>IF(AND(ISNUMBER('Precision '!F537),H$2="Y"),'Precision '!F537,"")</f>
        <v/>
      </c>
      <c r="G535" s="204" t="str">
        <f>IF(AND(ISNUMBER('Precision '!G537),I$2="Y"),'Precision '!G537,"")</f>
        <v/>
      </c>
      <c r="H535" s="204" t="str">
        <f>IF(AND(ISNUMBER('Precision '!H537),J$2="Y"),'Precision '!H537,"")</f>
        <v/>
      </c>
      <c r="I535" s="204" t="str">
        <f>IF(AND(ISNUMBER('Precision '!I537),K$2="Y"),'Precision '!I537,"")</f>
        <v/>
      </c>
      <c r="J535" s="204" t="str">
        <f>IF(AND(ISNUMBER('Precision '!J537),L$2="Y"),'Precision '!J537,"")</f>
        <v/>
      </c>
      <c r="K535" s="204" t="str">
        <f>IF(AND(ISNUMBER('Precision '!K537),M$2="Y"),'Precision '!K537,"")</f>
        <v/>
      </c>
      <c r="L535" s="204" t="str">
        <f>IF(AND(ISNUMBER('Precision '!L537),N$2="Y"),'Precision '!L537,"")</f>
        <v/>
      </c>
      <c r="M535" s="204" t="str">
        <f>IF(AND(ISNUMBER('Precision '!M537),O$2="Y"),'Precision '!M537,"")</f>
        <v/>
      </c>
      <c r="N535" s="204" t="str">
        <f>IF(AND(ISNUMBER('Precision '!N537),P$2="Y"),'Precision '!N537,"")</f>
        <v/>
      </c>
      <c r="O535" s="204" t="str">
        <f>IF(AND(ISNUMBER('Precision '!O537),E$3="Y"),'Precision '!O537,"")</f>
        <v/>
      </c>
      <c r="P535" s="204" t="str">
        <f>IF(AND(ISNUMBER('Precision '!P537),F$3="Y"),'Precision '!P537,"")</f>
        <v/>
      </c>
      <c r="Q535" s="204" t="str">
        <f>IF(AND(ISNUMBER('Precision '!Q537),G$3="Y"),'Precision '!Q537,"")</f>
        <v/>
      </c>
      <c r="R535" s="204" t="str">
        <f>IF(AND(ISNUMBER('Precision '!R537),H$3="Y"),'Precision '!R537,"")</f>
        <v/>
      </c>
      <c r="S535" s="204" t="str">
        <f>IF(AND(ISNUMBER('Precision '!S537),I$3="Y"),'Precision '!S537,"")</f>
        <v/>
      </c>
      <c r="T535" s="204" t="str">
        <f>IF(AND(ISNUMBER('Precision '!T537),J$3="Y"),'Precision '!T537,"")</f>
        <v/>
      </c>
      <c r="U535" s="204" t="str">
        <f>IF(AND(ISNUMBER('Precision '!U537),K$3="Y"),'Precision '!U537,"")</f>
        <v/>
      </c>
      <c r="V535" s="204" t="str">
        <f>IF(AND(ISNUMBER('Precision '!V537),L$3="Y"),'Precision '!V537,"")</f>
        <v/>
      </c>
      <c r="W535" s="204" t="str">
        <f>IF(AND(ISNUMBER('Precision '!W537),M$3="Y"),'Precision '!W537,"")</f>
        <v/>
      </c>
      <c r="X535" s="204" t="str">
        <f>IF(AND(ISNUMBER('Precision '!X537),N$3="Y"),'Precision '!X537,"")</f>
        <v/>
      </c>
      <c r="Y535" s="204" t="str">
        <f>IF(AND(ISNUMBER('Precision '!Y537),O$3="Y"),'Precision '!Y537,"")</f>
        <v/>
      </c>
      <c r="Z535" s="204" t="str">
        <f>IF(AND(ISNUMBER('Precision '!Z537),P$3="Y"),'Precision '!Z537,"")</f>
        <v/>
      </c>
      <c r="AA535" s="204"/>
      <c r="AB535" s="204"/>
      <c r="AC535" s="204"/>
      <c r="AD535" s="204"/>
      <c r="AE535" s="300">
        <v>499</v>
      </c>
      <c r="AF535" s="209" t="e">
        <f>IF(OR(ISBLANK('Precision '!C537),E$2="N"),NA(),'Precision '!C537)</f>
        <v>#N/A</v>
      </c>
      <c r="AG535" s="209" t="e">
        <f>IF(OR(ISBLANK('Precision '!D537),F$2="N"),NA(),'Precision '!D537)</f>
        <v>#N/A</v>
      </c>
      <c r="AH535" s="209" t="e">
        <f>IF(OR(ISBLANK('Precision '!E537),G$2="N"),NA(),'Precision '!E537)</f>
        <v>#N/A</v>
      </c>
      <c r="AI535" s="209" t="e">
        <f>IF(OR(ISBLANK('Precision '!F537),H$2="N"),NA(),'Precision '!F537)</f>
        <v>#N/A</v>
      </c>
      <c r="AJ535" s="209" t="e">
        <f>IF(OR(ISBLANK('Precision '!G537),I$2="N"),NA(),'Precision '!G537)</f>
        <v>#N/A</v>
      </c>
      <c r="AK535" s="209" t="e">
        <f>IF(OR(ISBLANK('Precision '!H537),J$2="N"),NA(),'Precision '!H537)</f>
        <v>#N/A</v>
      </c>
      <c r="AL535" s="209" t="e">
        <f>IF(OR(ISBLANK('Precision '!I537),K$2="N"),NA(),'Precision '!I537)</f>
        <v>#N/A</v>
      </c>
      <c r="AM535" s="209" t="e">
        <f>IF(OR(ISBLANK('Precision '!J537),L$2="N"),NA(),'Precision '!J537)</f>
        <v>#N/A</v>
      </c>
      <c r="AN535" s="209" t="e">
        <f>IF(OR(ISBLANK('Precision '!K537),M$2="N"),NA(),'Precision '!K537)</f>
        <v>#N/A</v>
      </c>
      <c r="AO535" s="209" t="e">
        <f>IF(OR(ISBLANK('Precision '!L537),N$2="N"),NA(),'Precision '!L537)</f>
        <v>#N/A</v>
      </c>
      <c r="AP535" s="209" t="e">
        <f>IF(OR(ISBLANK('Precision '!M537),O$2="N"),NA(),'Precision '!M537)</f>
        <v>#N/A</v>
      </c>
      <c r="AQ535" s="209" t="e">
        <f>IF(OR(ISBLANK('Precision '!N537),P$2="N"),NA(),'Precision '!N537)</f>
        <v>#N/A</v>
      </c>
      <c r="AR535" s="209" t="e">
        <f>IF(OR(ISBLANK('Precision '!O537),E$3="N"),NA(),'Precision '!O537)</f>
        <v>#N/A</v>
      </c>
      <c r="AS535" s="209" t="e">
        <f>IF(OR(ISBLANK('Precision '!P537),F$3="N"),NA(),'Precision '!P537)</f>
        <v>#N/A</v>
      </c>
      <c r="AT535" s="209" t="e">
        <f>IF(OR(ISBLANK('Precision '!Q537),G$3="N"),NA(),'Precision '!Q537)</f>
        <v>#N/A</v>
      </c>
      <c r="AU535" s="209" t="e">
        <f>IF(OR(ISBLANK('Precision '!R537),H$3="N"),NA(),'Precision '!R537)</f>
        <v>#N/A</v>
      </c>
      <c r="AV535" s="209" t="e">
        <f>IF(OR(ISBLANK('Precision '!S537),I$3="N"),NA(),'Precision '!S537)</f>
        <v>#N/A</v>
      </c>
      <c r="AW535" s="209" t="e">
        <f>IF(OR(ISBLANK('Precision '!T537),J$3="N"),NA(),'Precision '!T537)</f>
        <v>#N/A</v>
      </c>
      <c r="AX535" s="209" t="e">
        <f>IF(OR(ISBLANK('Precision '!U537),K$3="N"),NA(),'Precision '!U537)</f>
        <v>#N/A</v>
      </c>
      <c r="AY535" s="209" t="e">
        <f>IF(OR(ISBLANK('Precision '!V537),L$3="N"),NA(),'Precision '!V537)</f>
        <v>#N/A</v>
      </c>
      <c r="AZ535" s="209" t="e">
        <f>IF(OR(ISBLANK('Precision '!W537),M$3="N"),NA(),'Precision '!W537)</f>
        <v>#N/A</v>
      </c>
      <c r="BA535" s="209" t="e">
        <f>IF(OR(ISBLANK('Precision '!X537),N$3="N"),NA(),'Precision '!X537)</f>
        <v>#N/A</v>
      </c>
      <c r="BB535" s="209" t="e">
        <f>IF(OR(ISBLANK('Precision '!Y537),O$3="N"),NA(),'Precision '!Y537)</f>
        <v>#N/A</v>
      </c>
      <c r="BC535" s="209" t="e">
        <f>IF(OR(ISBLANK('Precision '!Z537),P$3="N"),NA(),'Precision '!Z537)</f>
        <v>#N/A</v>
      </c>
      <c r="BD535" s="204"/>
      <c r="BE535" s="204"/>
      <c r="BF535" s="204"/>
      <c r="BG535" s="204"/>
      <c r="BH535" s="204"/>
    </row>
    <row r="536" spans="1:60" x14ac:dyDescent="0.2">
      <c r="A536" s="204"/>
      <c r="B536" s="204"/>
      <c r="C536" s="204" t="str">
        <f>IF(AND(ISNUMBER('Precision '!C538),E$2="Y"),'Precision '!C538,"")</f>
        <v/>
      </c>
      <c r="D536" s="204" t="str">
        <f>IF(AND(ISNUMBER('Precision '!D538),F$2="Y"),'Precision '!D538,"")</f>
        <v/>
      </c>
      <c r="E536" s="204" t="str">
        <f>IF(AND(ISNUMBER('Precision '!E538),G$2="Y"),'Precision '!E538,"")</f>
        <v/>
      </c>
      <c r="F536" s="204" t="str">
        <f>IF(AND(ISNUMBER('Precision '!F538),H$2="Y"),'Precision '!F538,"")</f>
        <v/>
      </c>
      <c r="G536" s="204" t="str">
        <f>IF(AND(ISNUMBER('Precision '!G538),I$2="Y"),'Precision '!G538,"")</f>
        <v/>
      </c>
      <c r="H536" s="204" t="str">
        <f>IF(AND(ISNUMBER('Precision '!H538),J$2="Y"),'Precision '!H538,"")</f>
        <v/>
      </c>
      <c r="I536" s="204" t="str">
        <f>IF(AND(ISNUMBER('Precision '!I538),K$2="Y"),'Precision '!I538,"")</f>
        <v/>
      </c>
      <c r="J536" s="204" t="str">
        <f>IF(AND(ISNUMBER('Precision '!J538),L$2="Y"),'Precision '!J538,"")</f>
        <v/>
      </c>
      <c r="K536" s="204" t="str">
        <f>IF(AND(ISNUMBER('Precision '!K538),M$2="Y"),'Precision '!K538,"")</f>
        <v/>
      </c>
      <c r="L536" s="204" t="str">
        <f>IF(AND(ISNUMBER('Precision '!L538),N$2="Y"),'Precision '!L538,"")</f>
        <v/>
      </c>
      <c r="M536" s="204" t="str">
        <f>IF(AND(ISNUMBER('Precision '!M538),O$2="Y"),'Precision '!M538,"")</f>
        <v/>
      </c>
      <c r="N536" s="204" t="str">
        <f>IF(AND(ISNUMBER('Precision '!N538),P$2="Y"),'Precision '!N538,"")</f>
        <v/>
      </c>
      <c r="O536" s="204" t="str">
        <f>IF(AND(ISNUMBER('Precision '!O538),E$3="Y"),'Precision '!O538,"")</f>
        <v/>
      </c>
      <c r="P536" s="204" t="str">
        <f>IF(AND(ISNUMBER('Precision '!P538),F$3="Y"),'Precision '!P538,"")</f>
        <v/>
      </c>
      <c r="Q536" s="204" t="str">
        <f>IF(AND(ISNUMBER('Precision '!Q538),G$3="Y"),'Precision '!Q538,"")</f>
        <v/>
      </c>
      <c r="R536" s="204" t="str">
        <f>IF(AND(ISNUMBER('Precision '!R538),H$3="Y"),'Precision '!R538,"")</f>
        <v/>
      </c>
      <c r="S536" s="204" t="str">
        <f>IF(AND(ISNUMBER('Precision '!S538),I$3="Y"),'Precision '!S538,"")</f>
        <v/>
      </c>
      <c r="T536" s="204" t="str">
        <f>IF(AND(ISNUMBER('Precision '!T538),J$3="Y"),'Precision '!T538,"")</f>
        <v/>
      </c>
      <c r="U536" s="204" t="str">
        <f>IF(AND(ISNUMBER('Precision '!U538),K$3="Y"),'Precision '!U538,"")</f>
        <v/>
      </c>
      <c r="V536" s="204" t="str">
        <f>IF(AND(ISNUMBER('Precision '!V538),L$3="Y"),'Precision '!V538,"")</f>
        <v/>
      </c>
      <c r="W536" s="204" t="str">
        <f>IF(AND(ISNUMBER('Precision '!W538),M$3="Y"),'Precision '!W538,"")</f>
        <v/>
      </c>
      <c r="X536" s="204" t="str">
        <f>IF(AND(ISNUMBER('Precision '!X538),N$3="Y"),'Precision '!X538,"")</f>
        <v/>
      </c>
      <c r="Y536" s="204" t="str">
        <f>IF(AND(ISNUMBER('Precision '!Y538),O$3="Y"),'Precision '!Y538,"")</f>
        <v/>
      </c>
      <c r="Z536" s="204" t="str">
        <f>IF(AND(ISNUMBER('Precision '!Z538),P$3="Y"),'Precision '!Z538,"")</f>
        <v/>
      </c>
      <c r="AA536" s="204"/>
      <c r="AB536" s="204"/>
      <c r="AC536" s="204"/>
      <c r="AD536" s="204"/>
      <c r="AE536" s="300">
        <v>500</v>
      </c>
      <c r="AF536" s="209" t="e">
        <f>IF(OR(ISBLANK('Precision '!C538),E$2="N"),NA(),'Precision '!C538)</f>
        <v>#N/A</v>
      </c>
      <c r="AG536" s="209" t="e">
        <f>IF(OR(ISBLANK('Precision '!D538),F$2="N"),NA(),'Precision '!D538)</f>
        <v>#N/A</v>
      </c>
      <c r="AH536" s="209" t="e">
        <f>IF(OR(ISBLANK('Precision '!E538),G$2="N"),NA(),'Precision '!E538)</f>
        <v>#N/A</v>
      </c>
      <c r="AI536" s="209" t="e">
        <f>IF(OR(ISBLANK('Precision '!F538),H$2="N"),NA(),'Precision '!F538)</f>
        <v>#N/A</v>
      </c>
      <c r="AJ536" s="209" t="e">
        <f>IF(OR(ISBLANK('Precision '!G538),I$2="N"),NA(),'Precision '!G538)</f>
        <v>#N/A</v>
      </c>
      <c r="AK536" s="209" t="e">
        <f>IF(OR(ISBLANK('Precision '!H538),J$2="N"),NA(),'Precision '!H538)</f>
        <v>#N/A</v>
      </c>
      <c r="AL536" s="209" t="e">
        <f>IF(OR(ISBLANK('Precision '!I538),K$2="N"),NA(),'Precision '!I538)</f>
        <v>#N/A</v>
      </c>
      <c r="AM536" s="209" t="e">
        <f>IF(OR(ISBLANK('Precision '!J538),L$2="N"),NA(),'Precision '!J538)</f>
        <v>#N/A</v>
      </c>
      <c r="AN536" s="209" t="e">
        <f>IF(OR(ISBLANK('Precision '!K538),M$2="N"),NA(),'Precision '!K538)</f>
        <v>#N/A</v>
      </c>
      <c r="AO536" s="209" t="e">
        <f>IF(OR(ISBLANK('Precision '!L538),N$2="N"),NA(),'Precision '!L538)</f>
        <v>#N/A</v>
      </c>
      <c r="AP536" s="209" t="e">
        <f>IF(OR(ISBLANK('Precision '!M538),O$2="N"),NA(),'Precision '!M538)</f>
        <v>#N/A</v>
      </c>
      <c r="AQ536" s="209" t="e">
        <f>IF(OR(ISBLANK('Precision '!N538),P$2="N"),NA(),'Precision '!N538)</f>
        <v>#N/A</v>
      </c>
      <c r="AR536" s="209" t="e">
        <f>IF(OR(ISBLANK('Precision '!O538),E$3="N"),NA(),'Precision '!O538)</f>
        <v>#N/A</v>
      </c>
      <c r="AS536" s="209" t="e">
        <f>IF(OR(ISBLANK('Precision '!P538),F$3="N"),NA(),'Precision '!P538)</f>
        <v>#N/A</v>
      </c>
      <c r="AT536" s="209" t="e">
        <f>IF(OR(ISBLANK('Precision '!Q538),G$3="N"),NA(),'Precision '!Q538)</f>
        <v>#N/A</v>
      </c>
      <c r="AU536" s="209" t="e">
        <f>IF(OR(ISBLANK('Precision '!R538),H$3="N"),NA(),'Precision '!R538)</f>
        <v>#N/A</v>
      </c>
      <c r="AV536" s="209" t="e">
        <f>IF(OR(ISBLANK('Precision '!S538),I$3="N"),NA(),'Precision '!S538)</f>
        <v>#N/A</v>
      </c>
      <c r="AW536" s="209" t="e">
        <f>IF(OR(ISBLANK('Precision '!T538),J$3="N"),NA(),'Precision '!T538)</f>
        <v>#N/A</v>
      </c>
      <c r="AX536" s="209" t="e">
        <f>IF(OR(ISBLANK('Precision '!U538),K$3="N"),NA(),'Precision '!U538)</f>
        <v>#N/A</v>
      </c>
      <c r="AY536" s="209" t="e">
        <f>IF(OR(ISBLANK('Precision '!V538),L$3="N"),NA(),'Precision '!V538)</f>
        <v>#N/A</v>
      </c>
      <c r="AZ536" s="209" t="e">
        <f>IF(OR(ISBLANK('Precision '!W538),M$3="N"),NA(),'Precision '!W538)</f>
        <v>#N/A</v>
      </c>
      <c r="BA536" s="209" t="e">
        <f>IF(OR(ISBLANK('Precision '!X538),N$3="N"),NA(),'Precision '!X538)</f>
        <v>#N/A</v>
      </c>
      <c r="BB536" s="209" t="e">
        <f>IF(OR(ISBLANK('Precision '!Y538),O$3="N"),NA(),'Precision '!Y538)</f>
        <v>#N/A</v>
      </c>
      <c r="BC536" s="209" t="e">
        <f>IF(OR(ISBLANK('Precision '!Z538),P$3="N"),NA(),'Precision '!Z538)</f>
        <v>#N/A</v>
      </c>
      <c r="BD536" s="204"/>
      <c r="BE536" s="204"/>
      <c r="BF536" s="204"/>
      <c r="BG536" s="204"/>
      <c r="BH536" s="204"/>
    </row>
    <row r="537" spans="1:60" x14ac:dyDescent="0.2">
      <c r="A537" s="204" t="s">
        <v>150</v>
      </c>
      <c r="B537" s="204" t="s">
        <v>150</v>
      </c>
      <c r="C537" s="204" t="s">
        <v>150</v>
      </c>
      <c r="D537" s="204" t="s">
        <v>150</v>
      </c>
      <c r="E537" s="204" t="s">
        <v>150</v>
      </c>
      <c r="F537" s="204" t="s">
        <v>150</v>
      </c>
      <c r="G537" s="204" t="s">
        <v>150</v>
      </c>
      <c r="H537" s="204" t="s">
        <v>150</v>
      </c>
      <c r="I537" s="204" t="s">
        <v>150</v>
      </c>
      <c r="J537" s="204" t="s">
        <v>150</v>
      </c>
      <c r="K537" s="204" t="s">
        <v>150</v>
      </c>
      <c r="L537" s="204" t="s">
        <v>150</v>
      </c>
      <c r="M537" s="204" t="s">
        <v>150</v>
      </c>
      <c r="N537" s="204" t="s">
        <v>150</v>
      </c>
      <c r="O537" s="204" t="s">
        <v>150</v>
      </c>
      <c r="P537" s="204" t="s">
        <v>150</v>
      </c>
      <c r="Q537" s="204" t="s">
        <v>150</v>
      </c>
      <c r="R537" s="204" t="s">
        <v>150</v>
      </c>
      <c r="S537" s="204" t="s">
        <v>150</v>
      </c>
      <c r="T537" s="204" t="s">
        <v>150</v>
      </c>
      <c r="U537" s="204" t="s">
        <v>150</v>
      </c>
      <c r="V537" s="204" t="s">
        <v>150</v>
      </c>
      <c r="W537" s="204" t="s">
        <v>150</v>
      </c>
      <c r="X537" s="204" t="s">
        <v>150</v>
      </c>
      <c r="Y537" s="204" t="s">
        <v>150</v>
      </c>
      <c r="Z537" s="204" t="s">
        <v>150</v>
      </c>
      <c r="AA537" s="204" t="s">
        <v>150</v>
      </c>
      <c r="AB537" s="204" t="s">
        <v>150</v>
      </c>
      <c r="AC537" s="204" t="s">
        <v>150</v>
      </c>
      <c r="AD537" s="204" t="s">
        <v>150</v>
      </c>
      <c r="AE537" s="204" t="s">
        <v>150</v>
      </c>
      <c r="AF537" s="204" t="s">
        <v>150</v>
      </c>
      <c r="AG537" s="204" t="s">
        <v>150</v>
      </c>
      <c r="AH537" s="204" t="s">
        <v>150</v>
      </c>
      <c r="AI537" s="204" t="s">
        <v>150</v>
      </c>
      <c r="AJ537" s="204" t="s">
        <v>150</v>
      </c>
      <c r="AK537" s="204" t="s">
        <v>150</v>
      </c>
      <c r="AL537" s="204" t="s">
        <v>150</v>
      </c>
      <c r="AM537" s="204" t="s">
        <v>150</v>
      </c>
      <c r="AN537" s="204" t="s">
        <v>150</v>
      </c>
      <c r="AO537" s="204" t="s">
        <v>150</v>
      </c>
      <c r="AP537" s="204" t="s">
        <v>150</v>
      </c>
      <c r="AQ537" s="204" t="s">
        <v>150</v>
      </c>
      <c r="AR537" s="204" t="s">
        <v>150</v>
      </c>
      <c r="AS537" s="204" t="s">
        <v>150</v>
      </c>
      <c r="AT537" s="204" t="s">
        <v>150</v>
      </c>
      <c r="AU537" s="204" t="s">
        <v>150</v>
      </c>
      <c r="AV537" s="204" t="s">
        <v>150</v>
      </c>
      <c r="AW537" s="204" t="s">
        <v>150</v>
      </c>
      <c r="AX537" s="204" t="s">
        <v>150</v>
      </c>
      <c r="AY537" s="204" t="s">
        <v>150</v>
      </c>
      <c r="AZ537" s="204"/>
      <c r="BA537" s="204"/>
      <c r="BB537" s="204"/>
      <c r="BC537" s="204"/>
      <c r="BD537" s="204"/>
      <c r="BE537" s="204"/>
      <c r="BF537" s="204"/>
      <c r="BG537" s="204"/>
      <c r="BH537" s="204"/>
    </row>
    <row r="538" spans="1:60" x14ac:dyDescent="0.2">
      <c r="A538" s="204"/>
      <c r="B538" s="204"/>
      <c r="C538" s="204"/>
      <c r="D538" s="204"/>
      <c r="E538" s="204"/>
      <c r="F538" s="204"/>
      <c r="G538" s="204"/>
      <c r="H538" s="204"/>
      <c r="I538" s="204"/>
      <c r="J538" s="204"/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</row>
  </sheetData>
  <sheetProtection password="DD51" sheet="1" scenarios="1" formatCells="0"/>
  <mergeCells count="1">
    <mergeCell ref="C36:Z36"/>
  </mergeCells>
  <phoneticPr fontId="37" type="noConversion"/>
  <dataValidations count="1">
    <dataValidation type="list" allowBlank="1" showInputMessage="1" showErrorMessage="1" sqref="E4:E5 J2:J5 E2:I3 K2:P3">
      <formula1>$W$1:$W$2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J56"/>
  <sheetViews>
    <sheetView zoomScaleNormal="100" workbookViewId="0">
      <selection activeCell="M11" sqref="M11:N11"/>
    </sheetView>
  </sheetViews>
  <sheetFormatPr defaultRowHeight="12.75" x14ac:dyDescent="0.2"/>
  <cols>
    <col min="1" max="3" width="9.140625" style="102"/>
    <col min="4" max="4" width="8.28515625" style="102" customWidth="1"/>
    <col min="5" max="5" width="14.85546875" style="102" customWidth="1"/>
    <col min="6" max="6" width="13" style="102" customWidth="1"/>
    <col min="7" max="7" width="7" style="102" customWidth="1"/>
    <col min="8" max="8" width="4.5703125" style="102" customWidth="1"/>
    <col min="9" max="9" width="9.140625" style="102"/>
    <col min="10" max="10" width="10" style="102" customWidth="1"/>
    <col min="11" max="11" width="11.5703125" style="102" customWidth="1"/>
    <col min="12" max="12" width="11.140625" style="102" customWidth="1"/>
    <col min="13" max="13" width="10.85546875" style="102" customWidth="1"/>
    <col min="14" max="14" width="7.5703125" style="102" customWidth="1"/>
    <col min="15" max="20" width="11.42578125" style="102" customWidth="1"/>
    <col min="21" max="21" width="9.140625" style="186"/>
    <col min="22" max="26" width="9.5703125" style="186" bestFit="1" customWidth="1"/>
    <col min="27" max="32" width="9.140625" style="186"/>
    <col min="33" max="33" width="9.5703125" style="186" bestFit="1" customWidth="1"/>
    <col min="34" max="34" width="9.140625" style="186"/>
    <col min="35" max="16384" width="9.140625" style="102"/>
  </cols>
  <sheetData>
    <row r="1" spans="1:36" x14ac:dyDescent="0.2">
      <c r="A1" s="101"/>
      <c r="M1" s="103"/>
      <c r="N1" s="103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104"/>
    </row>
    <row r="2" spans="1:36" x14ac:dyDescent="0.2">
      <c r="M2" s="103"/>
      <c r="N2" s="103"/>
      <c r="O2" s="468"/>
      <c r="P2" s="468"/>
      <c r="Q2" s="468"/>
      <c r="R2" s="468"/>
      <c r="S2" s="468"/>
      <c r="T2" s="468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532"/>
      <c r="AI2" s="463"/>
    </row>
    <row r="3" spans="1:36" x14ac:dyDescent="0.2">
      <c r="N3" s="103"/>
      <c r="O3" s="468"/>
      <c r="P3" s="468"/>
      <c r="Q3" s="468"/>
      <c r="R3" s="468"/>
      <c r="S3" s="468"/>
      <c r="T3" s="468"/>
      <c r="U3" s="463"/>
      <c r="V3" s="554">
        <v>1</v>
      </c>
      <c r="W3" s="554">
        <v>2</v>
      </c>
      <c r="X3" s="554">
        <v>3</v>
      </c>
      <c r="Y3" s="554">
        <v>4</v>
      </c>
      <c r="Z3" s="554">
        <v>5</v>
      </c>
      <c r="AA3" s="554">
        <v>6</v>
      </c>
      <c r="AB3" s="554">
        <v>7</v>
      </c>
      <c r="AC3" s="554">
        <v>8</v>
      </c>
      <c r="AD3" s="554">
        <v>9</v>
      </c>
      <c r="AE3" s="554">
        <v>10</v>
      </c>
      <c r="AF3" s="554">
        <v>11</v>
      </c>
      <c r="AG3" s="554">
        <v>12</v>
      </c>
      <c r="AH3" s="532"/>
      <c r="AI3" s="463"/>
      <c r="AJ3" s="201"/>
    </row>
    <row r="4" spans="1:36" x14ac:dyDescent="0.2">
      <c r="O4" s="533"/>
      <c r="P4" s="533"/>
      <c r="Q4" s="533"/>
      <c r="R4" s="533"/>
      <c r="S4" s="533"/>
      <c r="T4" s="533"/>
      <c r="U4" s="554" t="s">
        <v>89</v>
      </c>
      <c r="V4" s="464" t="e">
        <f>IF(ISBLANK('Precision '!C38),NA(),IF($N17="N",NA(),IF($M$29="ME",'Precision '!C30,IF($M$29="AV",'Precision '!C26,IF($M$29="Z",('Precision '!C26-$Y$12)/'Precision '!$AE$16)))))</f>
        <v>#N/A</v>
      </c>
      <c r="W4" s="464" t="e">
        <f>IF(ISBLANK('Precision '!D38),NA(),IF($N18="N",NA(),IF($M$29="ME",'Precision '!D30,IF($M$29="AV",'Precision '!D26,IF($M$29="Z",('Precision '!D26-$Y$12)/'Precision '!$AE$16)))))</f>
        <v>#N/A</v>
      </c>
      <c r="X4" s="464" t="e">
        <f>IF(ISBLANK('Precision '!E38),NA(),IF($N19="N",NA(),IF($M$29="ME",'Precision '!E30,IF($M$29="AV",'Precision '!E26,IF($M$29="Z",('Precision '!E26-$Y$12)/'Precision '!$AE$16)))))</f>
        <v>#N/A</v>
      </c>
      <c r="Y4" s="464" t="e">
        <f>IF(ISBLANK('Precision '!F38),NA(),IF($N20="N",NA(),IF($M$29="ME",'Precision '!F30,IF($M$29="AV",'Precision '!F26,IF($M$29="Z",('Precision '!F26-$Y$12)/'Precision '!$AE$16)))))</f>
        <v>#N/A</v>
      </c>
      <c r="Z4" s="464" t="e">
        <f>IF(ISBLANK('Precision '!G38),NA(),IF($N21="N",NA(),IF($M$29="ME",'Precision '!G30,IF($M$29="AV",'Precision '!G26,IF($M$29="Z",('Precision '!G26-$Y$12)/'Precision '!$AE$16)))))</f>
        <v>#N/A</v>
      </c>
      <c r="AA4" s="464" t="e">
        <f>IF(ISBLANK('Precision '!H38),NA(),IF($N22="N",NA(),IF($M$29="ME",'Precision '!H30,IF($M$29="AV",'Precision '!H26,IF($M$29="Z",('Precision '!H26-$Y$12)/'Precision '!$AE$16)))))</f>
        <v>#N/A</v>
      </c>
      <c r="AB4" s="464" t="e">
        <f>IF(ISBLANK('Precision '!I38),NA(),IF($N23="N",NA(),IF($M$29="ME",'Precision '!I30,IF($M$29="AV",'Precision '!I26,IF($M$29="Z",('Precision '!I26-$Y$12)/'Precision '!$AE$16)))))</f>
        <v>#N/A</v>
      </c>
      <c r="AC4" s="464" t="e">
        <f>IF(ISBLANK('Precision '!J38),NA(),IF($N24="N",NA(),IF($M$29="ME",'Precision '!J30,IF($M$29="AV",'Precision '!J26,IF($M$29="Z",('Precision '!J26-$Y$12)/'Precision '!$AE$16)))))</f>
        <v>#N/A</v>
      </c>
      <c r="AD4" s="464" t="e">
        <f>IF(ISBLANK('Precision '!K38),NA(),IF($N25="N",NA(),IF($M$29="ME",'Precision '!K30,IF($M$29="AV",'Precision '!K26,IF($M$29="Z",('Precision '!K26-$Y$12)/'Precision '!$AE$16)))))</f>
        <v>#N/A</v>
      </c>
      <c r="AE4" s="464" t="e">
        <f>IF(ISBLANK('Precision '!L38),NA(),IF($N26="N",NA(),IF($M$29="ME",'Precision '!L30,IF($M$29="AV",'Precision '!L26,IF($M$29="Z",('Precision '!L26-$Y$12)/'Precision '!$AE$16)))))</f>
        <v>#N/A</v>
      </c>
      <c r="AF4" s="464" t="e">
        <f>IF(ISBLANK('Precision '!M38),NA(),IF($N27="N",NA(),IF($M$29="ME",'Precision '!M30,IF($M$29="AV",'Precision '!M26,IF($M$29="Z",('Precision '!M26-$Y$12)/'Precision '!$AE$16)))))</f>
        <v>#N/A</v>
      </c>
      <c r="AG4" s="464" t="e">
        <f>IF(ISBLANK('Precision '!N38),NA(),IF($N28="N",NA(),IF($M$29="ME",'Precision '!N30,IF($M$29="AV",'Precision '!N26,IF($M$29="Z",('Precision '!N26-$Y$12)/'Precision '!$AE$16)))))</f>
        <v>#N/A</v>
      </c>
      <c r="AH4" s="532"/>
      <c r="AI4" s="463"/>
      <c r="AJ4" s="201"/>
    </row>
    <row r="5" spans="1:36" x14ac:dyDescent="0.2">
      <c r="K5" s="368"/>
      <c r="L5" s="369" t="s">
        <v>138</v>
      </c>
      <c r="M5" s="542" t="s">
        <v>42</v>
      </c>
      <c r="N5" s="103"/>
      <c r="O5" s="468"/>
      <c r="P5" s="468"/>
      <c r="Q5" s="468"/>
      <c r="R5" s="468"/>
      <c r="S5" s="468"/>
      <c r="T5" s="468"/>
      <c r="U5" s="554" t="s">
        <v>90</v>
      </c>
      <c r="V5" s="464" t="e">
        <f>IF(ISBLANK('Precision '!C38),NA(),IF($N17="N",NA(),IF($M$29="ME",'Precision '!O30,IF($M$29="AV",'Precision '!O26,IF($M$29="Z",('Precision '!O26-$Z$12)/'Precision '!$AF$16)))))</f>
        <v>#N/A</v>
      </c>
      <c r="W5" s="464" t="e">
        <f>IF(ISBLANK('Precision '!D38),NA(),IF($N18="N",NA(),IF($M$29="ME",'Precision '!P30,IF($M$29="AV",'Precision '!P26,IF($M$29="Z",('Precision '!P26-$Z$12)/'Precision '!$AF$16)))))</f>
        <v>#N/A</v>
      </c>
      <c r="X5" s="464" t="e">
        <f>IF(ISBLANK('Precision '!E38),NA(),IF($N19="N",NA(),IF($M$29="ME",'Precision '!Q30,IF($M$29="AV",'Precision '!Q26,IF($M$29="Z",('Precision '!Q26-$Z$12)/'Precision '!$AF$16)))))</f>
        <v>#N/A</v>
      </c>
      <c r="Y5" s="464" t="e">
        <f>IF(ISBLANK('Precision '!F38),NA(),IF($N17="N",NA(),IF($M$29="ME",'Precision '!R30,IF($M$29="AV",'Precision '!R26,IF($M$29="Z",('Precision '!R26-$Z$12)/'Precision '!$AF$16)))))</f>
        <v>#N/A</v>
      </c>
      <c r="Z5" s="464" t="e">
        <f>IF(ISBLANK('Precision '!G38),NA(),IF($N21="N",NA(),IF($M$29="ME",'Precision '!S30,IF($M$29="AV",'Precision '!S26,IF($M$29="Z",('Precision '!S26-$Z$12)/'Precision '!$AF$16)))))</f>
        <v>#N/A</v>
      </c>
      <c r="AA5" s="464" t="e">
        <f>IF(ISBLANK('Precision '!H38),NA(),IF($N22="N",NA(),IF($M$29="ME",'Precision '!T30,IF($M$29="AV",'Precision '!T26,IF($M$29="Z",('Precision '!T26-$Z$12)/'Precision '!$AF$16)))))</f>
        <v>#N/A</v>
      </c>
      <c r="AB5" s="464" t="e">
        <f>IF(ISBLANK('Precision '!I38),NA(),IF($N23="N",NA(),IF($M$29="ME",'Precision '!U30,IF($M$29="AV",'Precision '!U26,IF($M$29="Z",('Precision '!U26-$Z$12)/'Precision '!$AF$16)))))</f>
        <v>#N/A</v>
      </c>
      <c r="AC5" s="464" t="e">
        <f>IF(ISBLANK('Precision '!J38),NA(),IF($N24="N",NA(),IF($M$29="ME",'Precision '!V30,IF($M$29="AV",'Precision '!V26,IF($M$29="Z",('Precision '!V26-$Z$12)/'Precision '!$AF$16)))))</f>
        <v>#N/A</v>
      </c>
      <c r="AD5" s="464" t="e">
        <f>IF(ISBLANK('Precision '!K38),NA(),IF($N25="N",NA(),IF($M$29="ME",'Precision '!W30,IF($M$29="AV",'Precision '!W26,IF($M$29="Z",('Precision '!W26-$Z$12)/'Precision '!$AF$16)))))</f>
        <v>#N/A</v>
      </c>
      <c r="AE5" s="464" t="e">
        <f>IF(ISBLANK('Precision '!L38),NA(),IF($N26="N",NA(),IF($M$29="ME",'Precision '!X30,IF($M$29="AV",'Precision '!X26,IF($M$29="Z",('Precision '!X26-$Z$12)/'Precision '!$AF$16)))))</f>
        <v>#N/A</v>
      </c>
      <c r="AF5" s="464" t="e">
        <f>IF(ISBLANK('Precision '!M38),NA(),IF($N27="N",NA(),IF($M$29="ME",'Precision '!Y30,IF($M$29="AV",'Precision '!Y26,IF($M$29="Z",('Precision '!Y26-$Z$12)/'Precision '!$AF$16)))))</f>
        <v>#N/A</v>
      </c>
      <c r="AG5" s="464" t="e">
        <f>IF(ISBLANK('Precision '!N38),NA(),IF($N28="N",NA(),IF($M$29="ME",'Precision '!Z30,IF($M$29="AV",'Precision '!Z26,IF($M$29="Z",('Precision '!Z26-$Z$12)/'Precision '!$AF$16)))))</f>
        <v>#N/A</v>
      </c>
      <c r="AH5" s="532"/>
      <c r="AI5" s="463"/>
      <c r="AJ5" s="201"/>
    </row>
    <row r="6" spans="1:36" ht="13.5" thickBot="1" x14ac:dyDescent="0.25">
      <c r="K6" s="372" t="s">
        <v>107</v>
      </c>
      <c r="L6" s="371"/>
      <c r="M6" s="370" t="str">
        <f>IF(M5="N","k= "&amp;'Precision '!AF26,"k= "&amp;N8)</f>
        <v>k= 1</v>
      </c>
      <c r="O6" s="468"/>
      <c r="P6" s="468"/>
      <c r="Q6" s="468"/>
      <c r="R6" s="468"/>
      <c r="S6" s="468"/>
      <c r="T6" s="468"/>
      <c r="U6" s="463"/>
      <c r="V6" s="464" t="str">
        <f>IF(ISBLANK('Precision '!C38),"",IF($N17="N","",IF($M$29="ME",'Precision '!C30,IF($M$29="AV",'Precision '!C26,IF($M$29="Z",('Precision '!$C$26-$Y$12)/'Precision '!$AE$16)))))</f>
        <v/>
      </c>
      <c r="W6" s="464" t="str">
        <f>IF(ISBLANK('Precision '!$D$38),"",IF($N$18="N","",IF($M$29="ME",'Precision '!D30,IF($M$29="AV",'Precision '!D26,IF($M$29="Z",('Precision '!$D$26-$Y$12)/'Precision '!$AE$16)))))</f>
        <v/>
      </c>
      <c r="X6" s="464" t="str">
        <f>IF(ISBLANK('Precision '!$E$38),"",IF($N$19="N","",IF($M$29="ME",'Precision '!E30,IF($M$29="AV",'Precision '!E26,IF($M$29="Z",('Precision '!$E$26-$Y$12)/'Precision '!$AE$16)))))</f>
        <v/>
      </c>
      <c r="Y6" s="464" t="str">
        <f>IF(ISBLANK('Precision '!$F$38),"",IF($N$20="N","",IF($M$29="ME",'Precision '!F30,IF($M$29="AV",'Precision '!F26,IF($M$29="Z",('Precision '!$F$26-$Y$12)/'Precision '!$AE$16)))))</f>
        <v/>
      </c>
      <c r="Z6" s="464" t="str">
        <f>IF(ISBLANK('Precision '!$G$38),"",IF($N$21="N","",IF($M$29="ME",'Precision '!G30,IF($M$29="AV",'Precision '!G26,IF($M$29="Z",('Precision '!$G$26-$Y$12)/'Precision '!$AE$16)))))</f>
        <v/>
      </c>
      <c r="AA6" s="464" t="str">
        <f>IF(ISBLANK('Precision '!$H$38),"",IF($N$22="N","",IF($M$29="ME",'Precision '!H30,IF($M$29="AV",'Precision '!H26,IF($M$29="Z",('Precision '!$H$26-$Y$12)/'Precision '!$AE$16)))))</f>
        <v/>
      </c>
      <c r="AB6" s="464" t="str">
        <f>IF(ISBLANK('Precision '!$I$38),"",IF($N$23="N","",IF($M$29="ME",'Precision '!I30,IF($M$29="AV",'Precision '!I26,IF($M$29="Z",('Precision '!$I$26-$Y$12)/'Precision '!$AE$16)))))</f>
        <v/>
      </c>
      <c r="AC6" s="464" t="str">
        <f>IF(ISBLANK('Precision '!$J$38),"",IF($N$24="N","",IF($M$29="ME",'Precision '!J30,IF($M$29="AV",'Precision '!J26,IF($M$29="Z",('Precision '!$J$26-$Y$12)/'Precision '!$AE$16)))))</f>
        <v/>
      </c>
      <c r="AD6" s="464" t="str">
        <f>IF(ISBLANK('Precision '!$K$38),"",IF($N$25="N","",IF($M$29="ME",'Precision '!K30,IF($M$29="AV",'Precision '!K26,IF($M$29="Z",('Precision '!$K$26-$Y$12)/'Precision '!$AE$16)))))</f>
        <v/>
      </c>
      <c r="AE6" s="464" t="str">
        <f>IF(ISBLANK('Precision '!$L$38),"",IF($N$26="N","",IF($M$29="ME",'Precision '!L30,IF($M$29="AV",'Precision '!L26,IF($M$29="Z",('Precision '!$L$26-$Y$12)/'Precision '!$AE$16)))))</f>
        <v/>
      </c>
      <c r="AF6" s="464" t="str">
        <f>IF(ISBLANK('Precision '!$M38),"",IF($N$27="N","",IF($M$29="ME",'Precision '!M30,IF($M$29="AV",'Precision '!M26,IF($M$29="Z",('Precision '!$M$26-$Y$12)/'Precision '!$AE$16)))))</f>
        <v/>
      </c>
      <c r="AG6" s="464" t="str">
        <f>IF(ISBLANK('Precision '!$N$38),"",IF($N$28="N","",IF($M$29="ME",'Precision '!N30,IF($M$29="AV",'Precision '!N26,IF($M$29="Z",('Precision '!$N$26-$Y$12)/'Precision '!$AE$16)))))</f>
        <v/>
      </c>
      <c r="AH6" s="532"/>
      <c r="AI6" s="463"/>
      <c r="AJ6" s="201"/>
    </row>
    <row r="7" spans="1:36" s="158" customFormat="1" ht="13.5" thickTop="1" x14ac:dyDescent="0.2">
      <c r="J7" s="174"/>
      <c r="K7" s="170" t="s">
        <v>108</v>
      </c>
      <c r="L7" s="170"/>
      <c r="M7" s="170"/>
      <c r="N7" s="171"/>
      <c r="O7" s="534"/>
      <c r="P7" s="534"/>
      <c r="Q7" s="534"/>
      <c r="R7" s="534"/>
      <c r="S7" s="534"/>
      <c r="T7" s="534"/>
      <c r="U7" s="465"/>
      <c r="V7" s="464" t="str">
        <f>IF(ISBLANK('Precision '!$C$38),"",IF($N$17="N","",IF($M$29="ME",'Precision '!O30,IF($M$29="AV",'Precision '!O26,IF($M$29="Z",('Precision '!$O$26-$Z$12)/'Precision '!$AF$16)))))</f>
        <v/>
      </c>
      <c r="W7" s="464" t="str">
        <f>IF(ISBLANK('Precision '!$D$38),"",IF($N$18="N","",IF($M$29="ME",'Precision '!P30,IF($M$29="AV",'Precision '!P26,IF($M$29="Z",('Precision '!$P$26-$Z$12)/'Precision '!$AF$16)))))</f>
        <v/>
      </c>
      <c r="X7" s="464" t="str">
        <f>IF(ISBLANK('Precision '!$E$38),"",IF($N$19="N","",IF($M$29="ME",'Precision '!Q30,IF($M$29="AV",'Precision '!Q26,IF($M$29="Z",('Precision '!$Q$26-$Z$12)/'Precision '!$AF$16)))))</f>
        <v/>
      </c>
      <c r="Y7" s="464" t="str">
        <f>IF(ISBLANK('Precision '!$F$38),"",IF($N$20="N","",IF($M$29="ME",'Precision '!R30,IF($M$29="AV",'Precision '!R26,IF($M$29="Z",('Precision '!$R$26-$Z$12)/'Precision '!$AF$16)))))</f>
        <v/>
      </c>
      <c r="Z7" s="464" t="str">
        <f>IF(ISBLANK('Precision '!$G$38),"",IF($N$21="N","",IF($M$29="ME",'Precision '!S30,IF($M$29="AV",'Precision '!S26,IF($M$29="Z",('Precision '!$S$26-$Z$12)/'Precision '!$AF$16)))))</f>
        <v/>
      </c>
      <c r="AA7" s="464" t="str">
        <f>IF(ISBLANK('Precision '!$H$38),"",IF($N$22="N","",IF($M$29="ME",'Precision '!T30,IF($M$29="AV",'Precision '!T26,IF($M$29="Z",('Precision '!$T$26-$Z$12)/'Precision '!$AF$16)))))</f>
        <v/>
      </c>
      <c r="AB7" s="464" t="str">
        <f>IF(ISBLANK('Precision '!$I$38),"",IF($N$23="N","",IF($M$29="ME",'Precision '!U30,IF($M$29="AV",'Precision '!U26,IF($M$29="Z",('Precision '!$U$26-$Z$12)/'Precision '!$AF$16)))))</f>
        <v/>
      </c>
      <c r="AC7" s="464" t="str">
        <f>IF(ISBLANK('Precision '!$J$38),"",IF($N$24="N","",IF($M$29="ME",'Precision '!V30,IF($M$29="AV",'Precision '!V26,IF($M$29="Z",('Precision '!$V$26-$Z$12)/'Precision '!$AF$16)))))</f>
        <v/>
      </c>
      <c r="AD7" s="464" t="str">
        <f>IF(ISBLANK('Precision '!$K$38),"",IF($N$25="N","",IF($M$29="ME",'Precision '!W30,IF($M$29="AV",'Precision '!W26,IF($M$29="Z",('Precision '!$W$26-$Z$12)/'Precision '!$AF$16)))))</f>
        <v/>
      </c>
      <c r="AE7" s="464" t="str">
        <f>IF(ISBLANK('Precision '!$L$38),"",IF($N$26="N","",IF($M$29="ME",'Precision '!X30,IF($M$29="AV",'Precision '!X26,IF($M$29="Z",('Precision '!$X$26-$Z$12)/'Precision '!$AF$16)))))</f>
        <v/>
      </c>
      <c r="AF7" s="464" t="str">
        <f>IF(ISBLANK('Precision '!$M$38),"",IF($N$27="N","",IF($M$29="ME",'Precision '!Y30,IF($M$29="AV",'Precision '!Y26,IF($M$29="Z",('Precision '!$Y$26-$Z$12)/'Precision '!$AF$16)))))</f>
        <v/>
      </c>
      <c r="AG7" s="464" t="str">
        <f>IF(ISBLANK('Precision '!$N$38),"",IF($N$28="N","",IF($M$29="ME",'Precision '!Z30,IF($M$29="AV",'Precision '!Z26,IF($M$29="Z",('Precision '!$Z$26-$Z$12)/'Precision '!$AF$16)))))</f>
        <v/>
      </c>
      <c r="AH7" s="590"/>
      <c r="AI7" s="465"/>
      <c r="AJ7" s="322"/>
    </row>
    <row r="8" spans="1:36" x14ac:dyDescent="0.2">
      <c r="J8" s="163"/>
      <c r="K8" s="172"/>
      <c r="L8" s="167" t="s">
        <v>83</v>
      </c>
      <c r="M8" s="166" t="s">
        <v>106</v>
      </c>
      <c r="N8" s="177">
        <v>2</v>
      </c>
      <c r="O8" s="467"/>
      <c r="P8" s="469"/>
      <c r="Q8" s="469"/>
      <c r="R8" s="469"/>
      <c r="S8" s="469"/>
      <c r="T8" s="469"/>
      <c r="U8" s="551"/>
      <c r="V8" s="463" t="s">
        <v>85</v>
      </c>
      <c r="W8" s="464" t="s">
        <v>86</v>
      </c>
      <c r="X8" s="555"/>
      <c r="Y8" s="463"/>
      <c r="Z8" s="463"/>
      <c r="AA8" s="463"/>
      <c r="AB8" s="463"/>
      <c r="AC8" s="463"/>
      <c r="AD8" s="463"/>
      <c r="AE8" s="463"/>
      <c r="AF8" s="463"/>
      <c r="AG8" s="463"/>
      <c r="AH8" s="532"/>
      <c r="AI8" s="463"/>
      <c r="AJ8" s="201"/>
    </row>
    <row r="9" spans="1:36" x14ac:dyDescent="0.2">
      <c r="J9" s="163"/>
      <c r="K9" s="172"/>
      <c r="L9" s="459" t="s">
        <v>177</v>
      </c>
      <c r="M9" s="175"/>
      <c r="N9" s="176"/>
      <c r="O9" s="467"/>
      <c r="P9" s="469"/>
      <c r="Q9" s="469"/>
      <c r="R9" s="469"/>
      <c r="S9" s="469"/>
      <c r="T9" s="469"/>
      <c r="U9" s="551"/>
      <c r="V9" s="463"/>
      <c r="W9" s="556"/>
      <c r="X9" s="555"/>
      <c r="Y9" s="463"/>
      <c r="Z9" s="463"/>
      <c r="AA9" s="463"/>
      <c r="AB9" s="463"/>
      <c r="AC9" s="463"/>
      <c r="AD9" s="463"/>
      <c r="AE9" s="463"/>
      <c r="AF9" s="463"/>
      <c r="AG9" s="463"/>
      <c r="AH9" s="532"/>
      <c r="AI9" s="463"/>
      <c r="AJ9" s="201"/>
    </row>
    <row r="10" spans="1:36" x14ac:dyDescent="0.2">
      <c r="J10" s="163"/>
      <c r="K10" s="172"/>
      <c r="L10" s="165" t="s">
        <v>96</v>
      </c>
      <c r="M10" s="200" t="str">
        <f>IF(AND(ISBLANK('Precision '!$C$36),ISBLANK('Precision '!$O$36)),"",IF(ISNUMBER(M9),"",IF(ISNUMBER(M11),M11*'Precision '!AE8/100,"")))</f>
        <v/>
      </c>
      <c r="N10" s="200" t="str">
        <f>IF(AND(ISBLANK('Precision '!$C$36),ISBLANK('Precision '!$O$36)),"",IF(ISNUMBER(N9),"",IF(ISNUMBER(N11),N11*'Precision '!AF8/100,"")))</f>
        <v/>
      </c>
      <c r="O10" s="467"/>
      <c r="P10" s="469"/>
      <c r="Q10" s="469"/>
      <c r="R10" s="469"/>
      <c r="S10" s="469"/>
      <c r="T10" s="469"/>
      <c r="U10" s="551"/>
      <c r="V10" s="463"/>
      <c r="W10" s="464"/>
      <c r="X10" s="555"/>
      <c r="Y10" s="463"/>
      <c r="Z10" s="463"/>
      <c r="AA10" s="463"/>
      <c r="AB10" s="463"/>
      <c r="AC10" s="463"/>
      <c r="AD10" s="463"/>
      <c r="AE10" s="463"/>
      <c r="AF10" s="463"/>
      <c r="AG10" s="463"/>
      <c r="AH10" s="532"/>
      <c r="AI10" s="463"/>
      <c r="AJ10" s="201"/>
    </row>
    <row r="11" spans="1:36" ht="13.5" thickBot="1" x14ac:dyDescent="0.25">
      <c r="J11" s="164"/>
      <c r="K11" s="173"/>
      <c r="L11" s="460" t="s">
        <v>178</v>
      </c>
      <c r="M11" s="179"/>
      <c r="N11" s="178"/>
      <c r="O11" s="467"/>
      <c r="P11" s="469"/>
      <c r="Q11" s="469"/>
      <c r="R11" s="469"/>
      <c r="S11" s="469"/>
      <c r="T11" s="469"/>
      <c r="U11" s="551"/>
      <c r="V11" s="463"/>
      <c r="W11" s="464"/>
      <c r="X11" s="555" t="s">
        <v>188</v>
      </c>
      <c r="Y11" s="464" t="e">
        <f>MEDIAN('Precision '!C30:N30)</f>
        <v>#NUM!</v>
      </c>
      <c r="Z11" s="464" t="e">
        <f>MEDIAN('Precision '!O30:Z30)</f>
        <v>#NUM!</v>
      </c>
      <c r="AA11" s="463"/>
      <c r="AB11" s="463"/>
      <c r="AC11" s="463"/>
      <c r="AD11" s="463" t="e">
        <f>('Precision '!O26-$Z$12)/'Precision '!$AF$16</f>
        <v>#N/A</v>
      </c>
      <c r="AE11" s="463"/>
      <c r="AF11" s="463"/>
      <c r="AG11" s="463"/>
      <c r="AH11" s="532"/>
      <c r="AI11" s="463"/>
      <c r="AJ11" s="201"/>
    </row>
    <row r="12" spans="1:36" ht="13.5" thickTop="1" x14ac:dyDescent="0.2">
      <c r="J12" s="428"/>
      <c r="K12" s="201"/>
      <c r="L12" s="201"/>
      <c r="M12" s="429"/>
      <c r="N12" s="201"/>
      <c r="O12" s="468"/>
      <c r="P12" s="468"/>
      <c r="Q12" s="468"/>
      <c r="R12" s="468"/>
      <c r="S12" s="468"/>
      <c r="T12" s="468"/>
      <c r="U12" s="463"/>
      <c r="V12" s="464"/>
      <c r="W12" s="464"/>
      <c r="X12" s="555" t="s">
        <v>147</v>
      </c>
      <c r="Y12" s="464" t="e">
        <f>AVERAGE('Precision '!C541:N541)</f>
        <v>#DIV/0!</v>
      </c>
      <c r="Z12" s="464" t="e">
        <f>AVERAGE('Precision '!O541:Z541)</f>
        <v>#DIV/0!</v>
      </c>
      <c r="AA12" s="464"/>
      <c r="AB12" s="464"/>
      <c r="AC12" s="464"/>
      <c r="AD12" s="464" t="str">
        <f>'Precision '!$AF$16</f>
        <v/>
      </c>
      <c r="AE12" s="464"/>
      <c r="AF12" s="464"/>
      <c r="AG12" s="464"/>
      <c r="AH12" s="532"/>
      <c r="AI12" s="463"/>
      <c r="AJ12" s="201"/>
    </row>
    <row r="13" spans="1:36" x14ac:dyDescent="0.2">
      <c r="J13" s="462"/>
      <c r="K13" s="462" t="s">
        <v>41</v>
      </c>
      <c r="L13" s="462">
        <f>IF(M5="N",'Precision '!AF26,N8)</f>
        <v>1</v>
      </c>
      <c r="M13" s="462" t="str">
        <f>IF(ISBLANK('Precision '!C36),"",IF(ISNUMBER(M9),L13*M9,L13*M10))</f>
        <v/>
      </c>
      <c r="N13" s="462" t="str">
        <f>IF(ISBLANK('Precision '!O36),"",IF(ISNUMBER(N9),L13*N9,L13*N10))</f>
        <v/>
      </c>
      <c r="O13" s="469"/>
      <c r="P13" s="469"/>
      <c r="Q13" s="469"/>
      <c r="R13" s="469"/>
      <c r="S13" s="469"/>
      <c r="T13" s="469"/>
      <c r="U13" s="551"/>
      <c r="V13" s="464"/>
      <c r="W13" s="464"/>
      <c r="X13" s="555"/>
      <c r="Y13" s="464"/>
      <c r="Z13" s="464"/>
      <c r="AA13" s="464"/>
      <c r="AB13" s="464"/>
      <c r="AC13" s="464"/>
      <c r="AD13" s="464" t="e">
        <f>'Precision '!O26-$Z$12</f>
        <v>#N/A</v>
      </c>
      <c r="AE13" s="464"/>
      <c r="AF13" s="464"/>
      <c r="AG13" s="464"/>
      <c r="AH13" s="532"/>
      <c r="AI13" s="463"/>
      <c r="AJ13" s="201"/>
    </row>
    <row r="14" spans="1:36" ht="13.5" thickBot="1" x14ac:dyDescent="0.25">
      <c r="J14" s="462"/>
      <c r="K14" s="462" t="s">
        <v>42</v>
      </c>
      <c r="L14" s="462"/>
      <c r="M14" s="462"/>
      <c r="N14" s="462"/>
      <c r="O14" s="469"/>
      <c r="P14" s="469"/>
      <c r="Q14" s="469"/>
      <c r="R14" s="469"/>
      <c r="S14" s="469"/>
      <c r="T14" s="469"/>
      <c r="U14" s="551"/>
      <c r="V14" s="463"/>
      <c r="W14" s="464"/>
      <c r="X14" s="555"/>
      <c r="Y14" s="463"/>
      <c r="Z14" s="463"/>
      <c r="AA14" s="463"/>
      <c r="AB14" s="463"/>
      <c r="AC14" s="463"/>
      <c r="AD14" s="463"/>
      <c r="AE14" s="463"/>
      <c r="AF14" s="463"/>
      <c r="AG14" s="463"/>
      <c r="AH14" s="532"/>
      <c r="AI14" s="463"/>
      <c r="AJ14" s="201"/>
    </row>
    <row r="15" spans="1:36" ht="13.5" thickTop="1" x14ac:dyDescent="0.2">
      <c r="L15" s="608" t="str">
        <f>IF(M29="ME","MEDIAN",IF(M29="AV","AVERAGE",IF(M29="z","Z-score","")))</f>
        <v>AVERAGE</v>
      </c>
      <c r="M15" s="609"/>
      <c r="N15" s="201"/>
      <c r="O15" s="470"/>
      <c r="P15" s="470"/>
      <c r="Q15" s="470"/>
      <c r="R15" s="470"/>
      <c r="S15" s="470"/>
      <c r="T15" s="470"/>
      <c r="U15" s="551"/>
      <c r="V15" s="463"/>
      <c r="W15" s="464" t="s">
        <v>95</v>
      </c>
      <c r="X15" s="555"/>
      <c r="Y15" s="463"/>
      <c r="Z15" s="463"/>
      <c r="AA15" s="463"/>
      <c r="AB15" s="463"/>
      <c r="AC15" s="463"/>
      <c r="AD15" s="463"/>
      <c r="AE15" s="463"/>
      <c r="AF15" s="463"/>
      <c r="AG15" s="463"/>
      <c r="AH15" s="532"/>
      <c r="AI15" s="463"/>
      <c r="AJ15" s="201"/>
    </row>
    <row r="16" spans="1:36" ht="26.25" thickBot="1" x14ac:dyDescent="0.25">
      <c r="J16" s="158"/>
      <c r="K16" s="159"/>
      <c r="L16" s="162">
        <f>'Precision '!C36</f>
        <v>0</v>
      </c>
      <c r="M16" s="162">
        <f>'Precision '!O36</f>
        <v>0</v>
      </c>
      <c r="N16" s="203" t="s">
        <v>133</v>
      </c>
      <c r="O16" s="547" t="s">
        <v>195</v>
      </c>
      <c r="P16" s="548" t="s">
        <v>196</v>
      </c>
      <c r="Q16" s="468"/>
      <c r="R16" s="468"/>
      <c r="S16" s="468"/>
      <c r="T16" s="469"/>
      <c r="U16" s="551"/>
      <c r="V16" s="463"/>
      <c r="W16" s="554" t="s">
        <v>82</v>
      </c>
      <c r="X16" s="463"/>
      <c r="Y16" s="554" t="s">
        <v>41</v>
      </c>
      <c r="Z16" s="463"/>
      <c r="AA16" s="463"/>
      <c r="AB16" s="463"/>
      <c r="AC16" s="463"/>
      <c r="AD16" s="463"/>
      <c r="AE16" s="463"/>
      <c r="AF16" s="463"/>
      <c r="AG16" s="463"/>
      <c r="AH16" s="532"/>
      <c r="AI16" s="463"/>
      <c r="AJ16" s="201"/>
    </row>
    <row r="17" spans="8:36" ht="18.95" customHeight="1" thickTop="1" thickBot="1" x14ac:dyDescent="0.25">
      <c r="K17" s="438">
        <f>'Precision '!C38</f>
        <v>0</v>
      </c>
      <c r="L17" s="538" t="str">
        <f>IF(ISNUMBER('Precision '!C30),V6,"")</f>
        <v/>
      </c>
      <c r="M17" s="539" t="str">
        <f>IF(ISNUMBER('Precision '!$O$30),V7,"")</f>
        <v/>
      </c>
      <c r="N17" s="543" t="s">
        <v>42</v>
      </c>
      <c r="O17" s="544" t="str">
        <f>IF(O34&lt;0,-T34,T34)</f>
        <v/>
      </c>
      <c r="P17" s="544" t="str">
        <f>U34</f>
        <v/>
      </c>
      <c r="Q17" s="468"/>
      <c r="R17" s="468"/>
      <c r="S17" s="468"/>
      <c r="T17" s="471"/>
      <c r="U17" s="551"/>
      <c r="V17" s="463" t="str">
        <f>IF(OR(M29="AV",M29="Z"),"Average:","Median:")</f>
        <v>Average:</v>
      </c>
      <c r="W17" s="464" t="e">
        <f>IF(M29="ME",MEDIAN(V7:AG7),AVERAGE(V7:AG7))</f>
        <v>#DIV/0!</v>
      </c>
      <c r="X17" s="463"/>
      <c r="Y17" s="464" t="e">
        <f>IF(M29="ME",MEDIAN(V6:AG6),AVERAGE(V6:AG6))</f>
        <v>#DIV/0!</v>
      </c>
      <c r="Z17" s="463"/>
      <c r="AA17" s="463"/>
      <c r="AB17" s="463"/>
      <c r="AC17" s="463"/>
      <c r="AD17" s="463"/>
      <c r="AE17" s="463"/>
      <c r="AF17" s="463"/>
      <c r="AG17" s="463"/>
      <c r="AH17" s="532"/>
      <c r="AI17" s="463"/>
      <c r="AJ17" s="201"/>
    </row>
    <row r="18" spans="8:36" ht="18.95" customHeight="1" thickTop="1" x14ac:dyDescent="0.2">
      <c r="K18" s="439">
        <f>'Precision '!D38</f>
        <v>0</v>
      </c>
      <c r="L18" s="540" t="str">
        <f>IF(ISNUMBER('Precision '!D30),W6,"")</f>
        <v/>
      </c>
      <c r="M18" s="541" t="str">
        <f>IF(ISNUMBER('Precision '!$P$30),W7,"")</f>
        <v/>
      </c>
      <c r="N18" s="543" t="s">
        <v>42</v>
      </c>
      <c r="O18" s="544" t="str">
        <f t="shared" ref="O18:O28" si="0">IF(O35&lt;0,-T35,T35)</f>
        <v/>
      </c>
      <c r="P18" s="545" t="str">
        <f t="shared" ref="P18" si="1">U35</f>
        <v/>
      </c>
      <c r="Q18" s="468"/>
      <c r="R18" s="468"/>
      <c r="S18" s="468"/>
      <c r="T18" s="472"/>
      <c r="U18" s="551"/>
      <c r="V18" s="463"/>
      <c r="W18" s="464" t="e">
        <f>W17</f>
        <v>#DIV/0!</v>
      </c>
      <c r="X18" s="463"/>
      <c r="Y18" s="464" t="e">
        <f>Y17</f>
        <v>#DIV/0!</v>
      </c>
      <c r="Z18" s="463"/>
      <c r="AA18" s="463"/>
      <c r="AB18" s="463"/>
      <c r="AC18" s="463"/>
      <c r="AD18" s="463"/>
      <c r="AE18" s="463"/>
      <c r="AF18" s="463"/>
      <c r="AG18" s="463"/>
      <c r="AH18" s="532"/>
      <c r="AI18" s="463"/>
      <c r="AJ18" s="201"/>
    </row>
    <row r="19" spans="8:36" ht="18.95" customHeight="1" x14ac:dyDescent="0.2">
      <c r="K19" s="442">
        <f>'Precision '!E38</f>
        <v>0</v>
      </c>
      <c r="L19" s="540" t="str">
        <f>IF(ISNUMBER('Precision '!E30),X6,"")</f>
        <v/>
      </c>
      <c r="M19" s="541" t="str">
        <f>IF(ISNUMBER('Precision '!$Q$30),X7,"")</f>
        <v/>
      </c>
      <c r="N19" s="543" t="s">
        <v>42</v>
      </c>
      <c r="O19" s="544" t="str">
        <f t="shared" si="0"/>
        <v/>
      </c>
      <c r="P19" s="545" t="str">
        <f t="shared" ref="P19" si="2">U36</f>
        <v/>
      </c>
      <c r="Q19" s="468"/>
      <c r="R19" s="468"/>
      <c r="S19" s="468"/>
      <c r="T19" s="472"/>
      <c r="U19" s="551"/>
      <c r="V19" s="463" t="s">
        <v>167</v>
      </c>
      <c r="W19" s="464" t="e">
        <f>V25*(1-M30)</f>
        <v>#DIV/0!</v>
      </c>
      <c r="X19" s="464" t="e">
        <f>W19</f>
        <v>#DIV/0!</v>
      </c>
      <c r="Y19" s="464" t="e">
        <f>Y25*(1-M30)</f>
        <v>#DIV/0!</v>
      </c>
      <c r="Z19" s="464" t="e">
        <f>Y19</f>
        <v>#DIV/0!</v>
      </c>
      <c r="AA19" s="463"/>
      <c r="AB19" s="463"/>
      <c r="AC19" s="463"/>
      <c r="AD19" s="463"/>
      <c r="AE19" s="463"/>
      <c r="AF19" s="463"/>
      <c r="AG19" s="463"/>
      <c r="AH19" s="532"/>
      <c r="AI19" s="463"/>
      <c r="AJ19" s="201"/>
    </row>
    <row r="20" spans="8:36" ht="18.95" customHeight="1" thickBot="1" x14ac:dyDescent="0.25">
      <c r="K20" s="443">
        <f>'Precision '!F38</f>
        <v>0</v>
      </c>
      <c r="L20" s="440" t="str">
        <f>IF(ISNUMBER('Precision '!$F$30),Y6,"")</f>
        <v/>
      </c>
      <c r="M20" s="441" t="str">
        <f>IF(ISNUMBER('Precision '!$R$30),Y7,"")</f>
        <v/>
      </c>
      <c r="N20" s="543" t="s">
        <v>42</v>
      </c>
      <c r="O20" s="544" t="str">
        <f t="shared" si="0"/>
        <v/>
      </c>
      <c r="P20" s="545" t="str">
        <f t="shared" ref="P20" si="3">U37</f>
        <v/>
      </c>
      <c r="Q20" s="468"/>
      <c r="R20" s="468"/>
      <c r="S20" s="468"/>
      <c r="T20" s="472"/>
      <c r="U20" s="463"/>
      <c r="V20" s="463" t="s">
        <v>168</v>
      </c>
      <c r="W20" s="464" t="e">
        <f>V24*(1+M30)</f>
        <v>#DIV/0!</v>
      </c>
      <c r="X20" s="464" t="e">
        <f>W20</f>
        <v>#DIV/0!</v>
      </c>
      <c r="Y20" s="464" t="e">
        <f>Y24*(1+M30)</f>
        <v>#DIV/0!</v>
      </c>
      <c r="Z20" s="464" t="e">
        <f>Y20</f>
        <v>#DIV/0!</v>
      </c>
      <c r="AA20" s="463"/>
      <c r="AB20" s="463"/>
      <c r="AC20" s="463"/>
      <c r="AD20" s="463"/>
      <c r="AE20" s="463"/>
      <c r="AF20" s="463"/>
      <c r="AG20" s="463"/>
      <c r="AH20" s="532"/>
      <c r="AI20" s="463"/>
      <c r="AJ20" s="201"/>
    </row>
    <row r="21" spans="8:36" ht="18.95" customHeight="1" thickTop="1" x14ac:dyDescent="0.2">
      <c r="K21" s="444">
        <f>'Precision '!G38</f>
        <v>0</v>
      </c>
      <c r="L21" s="440" t="str">
        <f>IF(ISNUMBER('Precision '!$G$30),Z6,"")</f>
        <v/>
      </c>
      <c r="M21" s="441" t="str">
        <f>IF(ISNUMBER('Precision '!$S$30),Z7,"")</f>
        <v/>
      </c>
      <c r="N21" s="543" t="s">
        <v>42</v>
      </c>
      <c r="O21" s="544" t="str">
        <f t="shared" si="0"/>
        <v/>
      </c>
      <c r="P21" s="545" t="str">
        <f t="shared" ref="P21" si="4">U38</f>
        <v/>
      </c>
      <c r="Q21" s="468"/>
      <c r="R21" s="468"/>
      <c r="S21" s="468"/>
      <c r="T21" s="472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532"/>
      <c r="AI21" s="463"/>
      <c r="AJ21" s="201"/>
    </row>
    <row r="22" spans="8:36" ht="18.95" customHeight="1" x14ac:dyDescent="0.2">
      <c r="K22" s="445">
        <f>'Precision '!H38</f>
        <v>0</v>
      </c>
      <c r="L22" s="440" t="str">
        <f>IF(ISNUMBER('Precision '!$H$30),AA6,"")</f>
        <v/>
      </c>
      <c r="M22" s="441" t="str">
        <f>IF(ISNUMBER('Precision '!$T$30),AA7,"")</f>
        <v/>
      </c>
      <c r="N22" s="543" t="s">
        <v>42</v>
      </c>
      <c r="O22" s="544" t="str">
        <f t="shared" si="0"/>
        <v/>
      </c>
      <c r="P22" s="545" t="str">
        <f t="shared" ref="P22" si="5">U39</f>
        <v/>
      </c>
      <c r="Q22" s="468"/>
      <c r="R22" s="468"/>
      <c r="S22" s="468"/>
      <c r="T22" s="472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532"/>
      <c r="AI22" s="463"/>
      <c r="AJ22" s="201"/>
    </row>
    <row r="23" spans="8:36" ht="18.95" customHeight="1" thickBot="1" x14ac:dyDescent="0.25">
      <c r="K23" s="446">
        <f>'Precision '!I38</f>
        <v>0</v>
      </c>
      <c r="L23" s="440" t="str">
        <f>IF(ISNUMBER('Precision '!$I$30),AB6,"")</f>
        <v/>
      </c>
      <c r="M23" s="441" t="str">
        <f>IF(ISNUMBER('Precision '!$U$30),AB7,"")</f>
        <v/>
      </c>
      <c r="N23" s="543" t="s">
        <v>42</v>
      </c>
      <c r="O23" s="544" t="str">
        <f t="shared" si="0"/>
        <v/>
      </c>
      <c r="P23" s="545" t="str">
        <f t="shared" ref="P23" si="6">U40</f>
        <v/>
      </c>
      <c r="Q23" s="468"/>
      <c r="R23" s="468"/>
      <c r="S23" s="468"/>
      <c r="T23" s="472"/>
      <c r="U23" s="463" t="s">
        <v>91</v>
      </c>
      <c r="V23" s="463" t="s">
        <v>192</v>
      </c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532"/>
      <c r="AI23" s="463"/>
      <c r="AJ23" s="201"/>
    </row>
    <row r="24" spans="8:36" ht="18.95" customHeight="1" thickTop="1" thickBot="1" x14ac:dyDescent="0.25">
      <c r="K24" s="447">
        <f>'Precision '!J38</f>
        <v>0</v>
      </c>
      <c r="L24" s="440" t="str">
        <f>IF(ISNUMBER('Precision '!$J$30),AC6,"")</f>
        <v/>
      </c>
      <c r="M24" s="458" t="str">
        <f>IF(ISNUMBER('Precision '!$V$30),AC7,"")</f>
        <v/>
      </c>
      <c r="N24" s="543" t="s">
        <v>42</v>
      </c>
      <c r="O24" s="544" t="str">
        <f t="shared" si="0"/>
        <v/>
      </c>
      <c r="P24" s="545" t="str">
        <f t="shared" ref="P24" si="7">U41</f>
        <v/>
      </c>
      <c r="Q24" s="468"/>
      <c r="R24" s="468"/>
      <c r="S24" s="468"/>
      <c r="T24" s="472"/>
      <c r="U24" s="463" t="s">
        <v>124</v>
      </c>
      <c r="V24" s="464" t="e">
        <f>IF(AND(M5="Y",M29="Z"),MAX(V7:AG7)*1,IF(M5="Y",W17+N13,W17+'Precision '!AH32))</f>
        <v>#DIV/0!</v>
      </c>
      <c r="W24" s="464" t="e">
        <f>V24</f>
        <v>#DIV/0!</v>
      </c>
      <c r="X24" s="464" t="s">
        <v>122</v>
      </c>
      <c r="Y24" s="464" t="e">
        <f>IF(AND(M5="Y",M29="Z"),MAX(MAX(V6:AG6),ABS(MIN(V6:AG6)))*1,IF($M$5="Y",Y17+M13,Y17+'Precision '!AG32))</f>
        <v>#DIV/0!</v>
      </c>
      <c r="Z24" s="464" t="e">
        <f>Y24</f>
        <v>#DIV/0!</v>
      </c>
      <c r="AA24" s="463"/>
      <c r="AB24" s="463"/>
      <c r="AC24" s="463"/>
      <c r="AD24" s="463"/>
      <c r="AE24" s="463"/>
      <c r="AF24" s="463"/>
      <c r="AG24" s="463"/>
      <c r="AH24" s="532"/>
      <c r="AI24" s="463"/>
      <c r="AJ24" s="201"/>
    </row>
    <row r="25" spans="8:36" ht="18.95" customHeight="1" thickTop="1" thickBot="1" x14ac:dyDescent="0.25">
      <c r="K25" s="448">
        <f>'Precision '!K38</f>
        <v>0</v>
      </c>
      <c r="L25" s="440" t="str">
        <f>IF(ISNUMBER('Precision '!$K$30),AD6,"")</f>
        <v/>
      </c>
      <c r="M25" s="441" t="str">
        <f>IF(ISNUMBER('Precision '!$W$30),AD7,"")</f>
        <v/>
      </c>
      <c r="N25" s="543" t="s">
        <v>42</v>
      </c>
      <c r="O25" s="544" t="str">
        <f t="shared" si="0"/>
        <v/>
      </c>
      <c r="P25" s="545" t="str">
        <f t="shared" ref="P25" si="8">U42</f>
        <v/>
      </c>
      <c r="Q25" s="468"/>
      <c r="R25" s="468"/>
      <c r="S25" s="468"/>
      <c r="T25" s="472"/>
      <c r="U25" s="553" t="s">
        <v>121</v>
      </c>
      <c r="V25" s="464" t="e">
        <f>IF(AND(M5="Y",M29="Z"),MIN(V7:AG7)*1,IF(M5="Y",W17-N13,W17-'Precision '!AH32))</f>
        <v>#DIV/0!</v>
      </c>
      <c r="W25" s="464" t="e">
        <f>V25</f>
        <v>#DIV/0!</v>
      </c>
      <c r="X25" s="464" t="s">
        <v>123</v>
      </c>
      <c r="Y25" s="464" t="e">
        <f>IF(AND(M5="Y",M29="Z"),MIN(V6:AG6)*1,IF($M$5="Y",Y17-M13,Y17-'Precision '!AG32))</f>
        <v>#DIV/0!</v>
      </c>
      <c r="Z25" s="464" t="e">
        <f>Y25</f>
        <v>#DIV/0!</v>
      </c>
      <c r="AA25" s="463"/>
      <c r="AB25" s="463"/>
      <c r="AC25" s="463"/>
      <c r="AD25" s="463"/>
      <c r="AE25" s="463"/>
      <c r="AF25" s="463"/>
      <c r="AG25" s="463"/>
      <c r="AH25" s="532"/>
      <c r="AI25" s="463"/>
      <c r="AJ25" s="201"/>
    </row>
    <row r="26" spans="8:36" ht="18.95" customHeight="1" thickTop="1" x14ac:dyDescent="0.2">
      <c r="K26" s="449">
        <f>'Precision '!L38</f>
        <v>0</v>
      </c>
      <c r="L26" s="440" t="str">
        <f>IF(ISNUMBER('Precision '!$L$30),AE6,"")</f>
        <v/>
      </c>
      <c r="M26" s="441" t="str">
        <f>IF(ISNUMBER('Precision '!$X$30),AE7,"")</f>
        <v/>
      </c>
      <c r="N26" s="543" t="s">
        <v>42</v>
      </c>
      <c r="O26" s="544" t="str">
        <f t="shared" si="0"/>
        <v/>
      </c>
      <c r="P26" s="545" t="str">
        <f t="shared" ref="P26" si="9">U43</f>
        <v/>
      </c>
      <c r="Q26" s="468"/>
      <c r="R26" s="468"/>
      <c r="S26" s="468"/>
      <c r="T26" s="472"/>
      <c r="U26" s="463"/>
      <c r="V26" s="464"/>
      <c r="W26" s="463"/>
      <c r="X26" s="463"/>
      <c r="Y26" s="464" t="e">
        <f>MAX(V24,Y24)</f>
        <v>#DIV/0!</v>
      </c>
      <c r="Z26" s="463"/>
      <c r="AA26" s="463"/>
      <c r="AB26" s="463"/>
      <c r="AC26" s="463"/>
      <c r="AD26" s="463"/>
      <c r="AE26" s="463"/>
      <c r="AF26" s="463"/>
      <c r="AG26" s="463"/>
      <c r="AH26" s="532"/>
      <c r="AI26" s="463"/>
      <c r="AJ26" s="201"/>
    </row>
    <row r="27" spans="8:36" ht="18.95" customHeight="1" thickBot="1" x14ac:dyDescent="0.25">
      <c r="K27" s="450">
        <f>'Precision '!M38</f>
        <v>0</v>
      </c>
      <c r="L27" s="440" t="str">
        <f>IF(ISNUMBER('Precision '!$M$30),AF6,"")</f>
        <v/>
      </c>
      <c r="M27" s="441" t="str">
        <f>IF(ISNUMBER('Precision '!$Y$30),AF7,"")</f>
        <v/>
      </c>
      <c r="N27" s="543" t="s">
        <v>42</v>
      </c>
      <c r="O27" s="544" t="str">
        <f t="shared" si="0"/>
        <v/>
      </c>
      <c r="P27" s="545" t="str">
        <f t="shared" ref="P27" si="10">U44</f>
        <v/>
      </c>
      <c r="Q27" s="468"/>
      <c r="R27" s="468"/>
      <c r="S27" s="468"/>
      <c r="T27" s="472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532"/>
      <c r="AI27" s="463"/>
      <c r="AJ27" s="201"/>
    </row>
    <row r="28" spans="8:36" ht="18.95" customHeight="1" thickTop="1" x14ac:dyDescent="0.2">
      <c r="K28" s="451">
        <f>'Precision '!N38</f>
        <v>0</v>
      </c>
      <c r="L28" s="452" t="str">
        <f>IF(ISNUMBER('Precision '!$N$30),AG6,"")</f>
        <v/>
      </c>
      <c r="M28" s="453" t="str">
        <f>IF(ISNUMBER('Precision '!$Z$30),AG7,"")</f>
        <v/>
      </c>
      <c r="N28" s="543" t="s">
        <v>42</v>
      </c>
      <c r="O28" s="544" t="str">
        <f t="shared" si="0"/>
        <v/>
      </c>
      <c r="P28" s="546" t="str">
        <f t="shared" ref="P28" si="11">U45</f>
        <v/>
      </c>
      <c r="Q28" s="468"/>
      <c r="R28" s="468"/>
      <c r="S28" s="468"/>
      <c r="T28" s="472"/>
      <c r="U28" s="463"/>
      <c r="V28" s="463" t="s">
        <v>83</v>
      </c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532"/>
      <c r="AI28" s="463"/>
      <c r="AJ28" s="201"/>
    </row>
    <row r="29" spans="8:36" ht="18.95" customHeight="1" x14ac:dyDescent="0.2">
      <c r="J29" s="431"/>
      <c r="K29" s="432"/>
      <c r="L29" s="430" t="s">
        <v>131</v>
      </c>
      <c r="M29" s="433" t="s">
        <v>129</v>
      </c>
      <c r="O29" s="472"/>
      <c r="Q29" s="472"/>
      <c r="R29" s="472"/>
      <c r="S29" s="472"/>
      <c r="T29" s="472"/>
      <c r="U29" s="463"/>
      <c r="V29" s="463"/>
      <c r="W29" s="463"/>
      <c r="X29" s="463" t="s">
        <v>92</v>
      </c>
      <c r="Y29" s="463" t="e">
        <f>(Y24-Y25)/(W24-W25)</f>
        <v>#DIV/0!</v>
      </c>
      <c r="Z29" s="463"/>
      <c r="AA29" s="463"/>
      <c r="AB29" s="463"/>
      <c r="AC29" s="463"/>
      <c r="AD29" s="463"/>
      <c r="AE29" s="463"/>
      <c r="AF29" s="463"/>
      <c r="AG29" s="463"/>
      <c r="AH29" s="532"/>
      <c r="AI29" s="463"/>
      <c r="AJ29" s="201"/>
    </row>
    <row r="30" spans="8:36" ht="18.95" customHeight="1" x14ac:dyDescent="0.2">
      <c r="J30" s="434"/>
      <c r="K30" s="435"/>
      <c r="L30" s="430" t="s">
        <v>166</v>
      </c>
      <c r="M30" s="433">
        <v>0.02</v>
      </c>
      <c r="O30" s="469"/>
      <c r="Q30" s="469"/>
      <c r="R30" s="469"/>
      <c r="S30" s="469"/>
      <c r="T30" s="469"/>
      <c r="U30" s="463"/>
      <c r="V30" s="463"/>
      <c r="W30" s="463"/>
      <c r="X30" s="463" t="s">
        <v>93</v>
      </c>
      <c r="Y30" s="463" t="e">
        <f>Y17-Y29*W17</f>
        <v>#DIV/0!</v>
      </c>
      <c r="Z30" s="463"/>
      <c r="AA30" s="463"/>
      <c r="AB30" s="463"/>
      <c r="AC30" s="463"/>
      <c r="AD30" s="463"/>
      <c r="AE30" s="463"/>
      <c r="AF30" s="463"/>
      <c r="AG30" s="463"/>
      <c r="AH30" s="532"/>
      <c r="AI30" s="463"/>
      <c r="AJ30" s="201"/>
    </row>
    <row r="31" spans="8:36" ht="18.95" customHeight="1" x14ac:dyDescent="0.2">
      <c r="J31" s="434"/>
      <c r="K31" s="436"/>
      <c r="L31" s="437" t="s">
        <v>94</v>
      </c>
      <c r="M31" s="461" t="str">
        <f>IF(ISERROR(CORREL(V6:AG6,V7:AG7)),"",100*CORREL(V6:AG6,V7:AG7)^2)</f>
        <v/>
      </c>
      <c r="O31" s="473"/>
      <c r="P31" s="473"/>
      <c r="Q31" s="473"/>
      <c r="R31" s="473"/>
      <c r="S31" s="473"/>
      <c r="T31" s="473"/>
      <c r="U31" s="463"/>
      <c r="V31" s="463"/>
      <c r="W31" s="463"/>
      <c r="X31" s="554" t="s">
        <v>87</v>
      </c>
      <c r="Y31" s="554" t="s">
        <v>88</v>
      </c>
      <c r="Z31" s="463"/>
      <c r="AA31" s="463"/>
      <c r="AB31" s="463"/>
      <c r="AC31" s="463"/>
      <c r="AD31" s="463"/>
      <c r="AE31" s="463"/>
      <c r="AF31" s="463"/>
      <c r="AG31" s="463"/>
      <c r="AH31" s="532"/>
      <c r="AI31" s="463"/>
      <c r="AJ31" s="201"/>
    </row>
    <row r="32" spans="8:36" ht="18.95" customHeight="1" x14ac:dyDescent="0.2">
      <c r="H32" s="474"/>
      <c r="I32" s="532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549" t="e">
        <f>1.01*V24</f>
        <v>#DIV/0!</v>
      </c>
      <c r="Y32" s="549" t="e">
        <f>X32*Y29+Y30</f>
        <v>#DIV/0!</v>
      </c>
      <c r="Z32" s="463"/>
      <c r="AA32" s="463"/>
      <c r="AB32" s="463"/>
      <c r="AC32" s="463"/>
      <c r="AD32" s="463"/>
      <c r="AE32" s="463"/>
      <c r="AF32" s="463"/>
      <c r="AG32" s="463"/>
      <c r="AH32" s="532"/>
      <c r="AI32" s="463"/>
      <c r="AJ32" s="201"/>
    </row>
    <row r="33" spans="7:36" ht="18.95" customHeight="1" x14ac:dyDescent="0.2">
      <c r="H33" s="201"/>
      <c r="I33" s="468"/>
      <c r="J33" s="463"/>
      <c r="K33" s="463"/>
      <c r="L33" s="463"/>
      <c r="M33" s="463"/>
      <c r="N33" s="463"/>
      <c r="O33" s="550" t="s">
        <v>193</v>
      </c>
      <c r="P33" s="550" t="s">
        <v>194</v>
      </c>
      <c r="Q33" s="550" t="s">
        <v>191</v>
      </c>
      <c r="R33" s="551" t="s">
        <v>190</v>
      </c>
      <c r="S33" s="551" t="s">
        <v>189</v>
      </c>
      <c r="T33" s="551" t="s">
        <v>197</v>
      </c>
      <c r="U33" s="551" t="s">
        <v>198</v>
      </c>
      <c r="V33" s="463"/>
      <c r="W33" s="463"/>
      <c r="X33" s="549" t="e">
        <f>0.99*V25</f>
        <v>#DIV/0!</v>
      </c>
      <c r="Y33" s="549" t="e">
        <f>X33*Y29+Y30</f>
        <v>#DIV/0!</v>
      </c>
      <c r="Z33" s="463"/>
      <c r="AA33" s="532"/>
      <c r="AB33" s="532"/>
      <c r="AC33" s="532"/>
      <c r="AD33" s="532"/>
      <c r="AE33" s="532"/>
      <c r="AF33" s="532"/>
      <c r="AG33" s="532"/>
      <c r="AH33" s="532"/>
      <c r="AI33" s="463"/>
      <c r="AJ33" s="201"/>
    </row>
    <row r="34" spans="7:36" ht="18.95" customHeight="1" x14ac:dyDescent="0.2">
      <c r="G34" s="169"/>
      <c r="H34" s="202"/>
      <c r="I34" s="535"/>
      <c r="J34" s="463"/>
      <c r="K34" s="463"/>
      <c r="L34" s="464" t="str">
        <f>IF(ISBLANK('Precision '!$C$38),"",IF($N17="N","",('Precision '!$C$26-$Y$12)/'Precision '!$AE$16))</f>
        <v/>
      </c>
      <c r="M34" s="464" t="str">
        <f>IF(ISBLANK('Precision '!$C$38),"",IF($N$17="N","",ABS('Precision '!$O$26-$Z$12)/'Precision '!$AF$16))</f>
        <v/>
      </c>
      <c r="N34" s="463" t="str">
        <f>N17</f>
        <v>N</v>
      </c>
      <c r="O34" s="552" t="str">
        <f>IF(ISNUMBER(Q34),Q34*R34/(ABS(R34)+S34),"")</f>
        <v/>
      </c>
      <c r="P34" s="552" t="str">
        <f>IF(ISNUMBER(Q34),Q34*S34/(ABS(R34)+S34),"")</f>
        <v/>
      </c>
      <c r="Q34" s="552" t="str">
        <f>IF(AND(ISNUMBER(L17),ISNUMBER(M17)),SQRT(L34^2+M34^2),"")</f>
        <v/>
      </c>
      <c r="R34" s="552" t="str">
        <f>IF(ISNUMBER(Q34),((L34+M34)*SQRT(2)/2),"")</f>
        <v/>
      </c>
      <c r="S34" s="552" t="str">
        <f>IF(ISNUMBER(Q34),SQRT((L34-(L34+M34)/2)^2+(M34-(L34+M34)/2)^2),"")</f>
        <v/>
      </c>
      <c r="T34" s="549" t="str">
        <f>IF(ISERROR(SQRT(O34^2/(O34^2+P34^2))),"",SQRT(O34^2/(O34^2+P34^2)))</f>
        <v/>
      </c>
      <c r="U34" s="549" t="str">
        <f>IF(ISERROR(1-T34),"",1-T34)</f>
        <v/>
      </c>
      <c r="V34" s="463"/>
      <c r="W34" s="463"/>
      <c r="X34" s="463"/>
      <c r="Y34" s="463"/>
      <c r="Z34" s="463"/>
      <c r="AA34" s="532"/>
      <c r="AB34" s="532"/>
      <c r="AC34" s="532"/>
      <c r="AD34" s="532"/>
      <c r="AE34" s="532"/>
      <c r="AF34" s="532"/>
      <c r="AG34" s="532"/>
      <c r="AH34" s="532"/>
      <c r="AI34" s="463"/>
      <c r="AJ34" s="201"/>
    </row>
    <row r="35" spans="7:36" x14ac:dyDescent="0.2">
      <c r="G35" s="169"/>
      <c r="H35" s="202"/>
      <c r="I35" s="468"/>
      <c r="J35" s="463"/>
      <c r="K35" s="463"/>
      <c r="L35" s="464" t="str">
        <f>IF(ISBLANK('Precision '!$D$38),"",IF($N$18="N","",('Precision '!$D$26-$Y$12)/'Precision '!$AE$16))</f>
        <v/>
      </c>
      <c r="M35" s="464" t="str">
        <f>IF(ISBLANK('Precision '!$D$38),"",IF($N$18="N","",ABS('Precision '!$P$26-$Z$12)/'Precision '!$AF$16))</f>
        <v/>
      </c>
      <c r="N35" s="463" t="str">
        <f t="shared" ref="N35" si="12">N18</f>
        <v>N</v>
      </c>
      <c r="O35" s="552" t="str">
        <f t="shared" ref="O35:O45" si="13">IF(ISNUMBER(Q35),Q35*R35/(ABS(R35)+S35),"")</f>
        <v/>
      </c>
      <c r="P35" s="552" t="str">
        <f t="shared" ref="P35:P45" si="14">IF(ISNUMBER(Q35),Q35*S35/(ABS(R35)+S35),"")</f>
        <v/>
      </c>
      <c r="Q35" s="552" t="str">
        <f t="shared" ref="Q35:Q45" si="15">IF(AND(ISNUMBER(L18),ISNUMBER(M18)),SQRT(L35^2+M35^2),"")</f>
        <v/>
      </c>
      <c r="R35" s="552" t="str">
        <f t="shared" ref="R35:R45" si="16">IF(ISNUMBER(Q35),((L35+M35)*SQRT(2)/2),"")</f>
        <v/>
      </c>
      <c r="S35" s="552" t="str">
        <f t="shared" ref="S35:S45" si="17">IF(ISNUMBER(Q35),SQRT((L35-(L35+M35)/2)^2+(M35-(L35+M35)/2)^2),"")</f>
        <v/>
      </c>
      <c r="T35" s="549" t="str">
        <f>IF(ISERROR(SQRT(O35^2/(O35^2+P35^2))),"",SQRT(O35^2/(O35^2+P35^2)))</f>
        <v/>
      </c>
      <c r="U35" s="549" t="str">
        <f>IF(ISERROR(1-T35),"",1-T35)</f>
        <v/>
      </c>
      <c r="V35" s="463"/>
      <c r="W35" s="463"/>
      <c r="X35" s="464"/>
      <c r="Y35" s="464"/>
      <c r="Z35" s="463"/>
      <c r="AA35" s="532"/>
      <c r="AB35" s="532"/>
      <c r="AC35" s="468"/>
      <c r="AD35" s="468"/>
      <c r="AE35" s="468"/>
      <c r="AF35" s="468"/>
      <c r="AG35" s="468"/>
      <c r="AH35" s="468"/>
      <c r="AI35" s="201"/>
      <c r="AJ35" s="201"/>
    </row>
    <row r="36" spans="7:36" x14ac:dyDescent="0.2">
      <c r="G36" s="168"/>
      <c r="H36" s="202"/>
      <c r="I36" s="469"/>
      <c r="J36" s="553" t="str">
        <f>IF(M29="ME","MEDIAN",IF(M29="Z","Z-factor",IF(M29="MO","MOM","AVERAGE")))</f>
        <v>AVERAGE</v>
      </c>
      <c r="K36" s="463" t="s">
        <v>128</v>
      </c>
      <c r="L36" s="464" t="str">
        <f>IF(ISBLANK('Precision '!$E$38),"",IF($N$19="N","",('Precision '!$E$26-$Y$12)/'Precision '!$AE$16))</f>
        <v/>
      </c>
      <c r="M36" s="464" t="str">
        <f>IF(ISBLANK('Precision '!$E$38),"",IF($N$19="N","",ABS('Precision '!$Q$26-$Z$12)/'Precision '!$AF$16))</f>
        <v/>
      </c>
      <c r="N36" s="463" t="str">
        <f t="shared" ref="N36" si="18">N19</f>
        <v>N</v>
      </c>
      <c r="O36" s="552" t="str">
        <f t="shared" si="13"/>
        <v/>
      </c>
      <c r="P36" s="552" t="str">
        <f t="shared" si="14"/>
        <v/>
      </c>
      <c r="Q36" s="552" t="str">
        <f t="shared" si="15"/>
        <v/>
      </c>
      <c r="R36" s="552" t="str">
        <f t="shared" si="16"/>
        <v/>
      </c>
      <c r="S36" s="552" t="str">
        <f>IF(ISNUMBER(Q36),SQRT((L36-(L36+M36)/2)^2+(M36-(L36+M36)/2)^2),"")</f>
        <v/>
      </c>
      <c r="T36" s="549" t="str">
        <f>IF(ISERROR(SQRT(O36^2/(O36^2+P36^2))),"",SQRT(O36^2/(O36^2+P36^2)))</f>
        <v/>
      </c>
      <c r="U36" s="549" t="str">
        <f>IF(ISERROR(1-T36),"",1-T36)</f>
        <v/>
      </c>
      <c r="V36" s="463"/>
      <c r="W36" s="463"/>
      <c r="X36" s="464"/>
      <c r="Y36" s="464"/>
      <c r="Z36" s="463"/>
      <c r="AA36" s="532"/>
      <c r="AB36" s="532"/>
      <c r="AC36" s="468"/>
      <c r="AD36" s="468"/>
      <c r="AE36" s="468"/>
      <c r="AF36" s="468"/>
      <c r="AG36" s="468"/>
      <c r="AH36" s="468"/>
      <c r="AI36" s="201"/>
      <c r="AJ36" s="201"/>
    </row>
    <row r="37" spans="7:36" x14ac:dyDescent="0.2">
      <c r="G37" s="168"/>
      <c r="H37" s="202"/>
      <c r="I37" s="469"/>
      <c r="J37" s="553" t="s">
        <v>130</v>
      </c>
      <c r="K37" s="463" t="s">
        <v>129</v>
      </c>
      <c r="L37" s="464" t="str">
        <f>IF(ISBLANK('Precision '!$F$38),"",IF($N$20="N","",('Precision '!$F$26-$Y$12)/'Precision '!$AE$16))</f>
        <v/>
      </c>
      <c r="M37" s="464" t="str">
        <f>IF(ISBLANK('Precision '!$F$38),"",IF($N$20="N","",ABS('Precision '!$R$26-$Z$12)/'Precision '!$AF$16))</f>
        <v/>
      </c>
      <c r="N37" s="463" t="str">
        <f t="shared" ref="N37" si="19">N20</f>
        <v>N</v>
      </c>
      <c r="O37" s="552" t="str">
        <f t="shared" si="13"/>
        <v/>
      </c>
      <c r="P37" s="552" t="str">
        <f t="shared" si="14"/>
        <v/>
      </c>
      <c r="Q37" s="552" t="str">
        <f t="shared" si="15"/>
        <v/>
      </c>
      <c r="R37" s="552" t="str">
        <f t="shared" si="16"/>
        <v/>
      </c>
      <c r="S37" s="552" t="str">
        <f t="shared" si="17"/>
        <v/>
      </c>
      <c r="T37" s="549" t="str">
        <f t="shared" ref="T37:T45" si="20">IF(ISERROR(SQRT(O37^2/(O37^2+P37^2))),"",SQRT(O37^2/(O37^2+P37^2)))</f>
        <v/>
      </c>
      <c r="U37" s="549" t="str">
        <f t="shared" ref="U37:U45" si="21">IF(ISERROR(1-T37),"",1-T37)</f>
        <v/>
      </c>
      <c r="V37" s="463"/>
      <c r="W37" s="463"/>
      <c r="X37" s="463"/>
      <c r="Y37" s="463"/>
      <c r="Z37" s="463"/>
      <c r="AA37" s="532"/>
      <c r="AB37" s="532"/>
      <c r="AC37" s="468"/>
      <c r="AD37" s="468"/>
      <c r="AE37" s="468"/>
      <c r="AF37" s="468"/>
      <c r="AG37" s="468"/>
      <c r="AH37" s="468"/>
      <c r="AI37" s="201"/>
      <c r="AJ37" s="201"/>
    </row>
    <row r="38" spans="7:36" x14ac:dyDescent="0.2">
      <c r="G38" s="168"/>
      <c r="H38" s="202"/>
      <c r="I38" s="469"/>
      <c r="J38" s="463"/>
      <c r="K38" s="463"/>
      <c r="L38" s="464" t="str">
        <f>IF(ISBLANK('Precision '!$G$38),"",IF($N$21="N","",('Precision '!$G$26-$Y$12)/'Precision '!$AE$16))</f>
        <v/>
      </c>
      <c r="M38" s="464" t="str">
        <f>IF(ISBLANK('Precision '!$G$38),"",IF($N$21="N","",ABS('Precision '!$S$26-$Z$12)/'Precision '!$AF$16))</f>
        <v/>
      </c>
      <c r="N38" s="463" t="str">
        <f t="shared" ref="N38" si="22">N21</f>
        <v>N</v>
      </c>
      <c r="O38" s="552" t="str">
        <f t="shared" si="13"/>
        <v/>
      </c>
      <c r="P38" s="552" t="str">
        <f t="shared" si="14"/>
        <v/>
      </c>
      <c r="Q38" s="552" t="str">
        <f t="shared" si="15"/>
        <v/>
      </c>
      <c r="R38" s="552" t="str">
        <f t="shared" si="16"/>
        <v/>
      </c>
      <c r="S38" s="552" t="str">
        <f t="shared" si="17"/>
        <v/>
      </c>
      <c r="T38" s="549" t="str">
        <f t="shared" si="20"/>
        <v/>
      </c>
      <c r="U38" s="549" t="str">
        <f t="shared" si="21"/>
        <v/>
      </c>
      <c r="V38" s="463"/>
      <c r="W38" s="463"/>
      <c r="X38" s="463"/>
      <c r="Y38" s="463"/>
      <c r="Z38" s="463"/>
      <c r="AA38" s="532"/>
      <c r="AB38" s="532"/>
      <c r="AC38" s="468"/>
      <c r="AD38" s="468"/>
      <c r="AE38" s="468"/>
      <c r="AF38" s="468"/>
      <c r="AG38" s="468"/>
      <c r="AH38" s="468"/>
      <c r="AI38" s="103"/>
    </row>
    <row r="39" spans="7:36" x14ac:dyDescent="0.2">
      <c r="G39" s="103"/>
      <c r="H39" s="201"/>
      <c r="I39" s="468"/>
      <c r="J39" s="463"/>
      <c r="K39" s="463"/>
      <c r="L39" s="464" t="str">
        <f>IF(ISBLANK('Precision '!$H$38),"",IF($N$22="N","",('Precision '!$H$26-$Y$12)/'Precision '!$AE$16))</f>
        <v/>
      </c>
      <c r="M39" s="464" t="str">
        <f>IF(ISBLANK('Precision '!$H$38),"",IF($N$22="N","",ABS('Precision '!$T$26-$Z$12)/'Precision '!$AF$16))</f>
        <v/>
      </c>
      <c r="N39" s="463" t="str">
        <f t="shared" ref="N39" si="23">N22</f>
        <v>N</v>
      </c>
      <c r="O39" s="552" t="str">
        <f t="shared" si="13"/>
        <v/>
      </c>
      <c r="P39" s="552" t="str">
        <f t="shared" si="14"/>
        <v/>
      </c>
      <c r="Q39" s="552" t="str">
        <f t="shared" si="15"/>
        <v/>
      </c>
      <c r="R39" s="552" t="str">
        <f t="shared" si="16"/>
        <v/>
      </c>
      <c r="S39" s="552" t="str">
        <f t="shared" si="17"/>
        <v/>
      </c>
      <c r="T39" s="549" t="str">
        <f t="shared" si="20"/>
        <v/>
      </c>
      <c r="U39" s="549" t="str">
        <f t="shared" si="21"/>
        <v/>
      </c>
      <c r="V39" s="463"/>
      <c r="W39" s="463"/>
      <c r="X39" s="463"/>
      <c r="Y39" s="463"/>
      <c r="Z39" s="463"/>
      <c r="AA39" s="532"/>
      <c r="AB39" s="532"/>
      <c r="AC39" s="468"/>
      <c r="AD39" s="468"/>
      <c r="AE39" s="468"/>
      <c r="AF39" s="468"/>
      <c r="AG39" s="468"/>
      <c r="AH39" s="468"/>
      <c r="AI39" s="103"/>
    </row>
    <row r="40" spans="7:36" x14ac:dyDescent="0.2">
      <c r="G40" s="103"/>
      <c r="H40" s="103"/>
      <c r="I40" s="468"/>
      <c r="J40" s="463"/>
      <c r="K40" s="463"/>
      <c r="L40" s="464" t="str">
        <f>IF(ISBLANK('Precision '!$I$38),"",IF($N$23="N","",('Precision '!$I$26-$Y$12)/'Precision '!$AE$16))</f>
        <v/>
      </c>
      <c r="M40" s="464" t="str">
        <f>IF(ISBLANK('Precision '!$I$38),"",IF($N$23="N","",ABS('Precision '!$U$26-$Z$12)/'Precision '!$AF$16))</f>
        <v/>
      </c>
      <c r="N40" s="463" t="str">
        <f t="shared" ref="N40" si="24">N23</f>
        <v>N</v>
      </c>
      <c r="O40" s="552" t="str">
        <f t="shared" si="13"/>
        <v/>
      </c>
      <c r="P40" s="552" t="str">
        <f t="shared" si="14"/>
        <v/>
      </c>
      <c r="Q40" s="552" t="str">
        <f t="shared" si="15"/>
        <v/>
      </c>
      <c r="R40" s="552" t="str">
        <f t="shared" si="16"/>
        <v/>
      </c>
      <c r="S40" s="552" t="str">
        <f t="shared" si="17"/>
        <v/>
      </c>
      <c r="T40" s="549" t="str">
        <f t="shared" si="20"/>
        <v/>
      </c>
      <c r="U40" s="549" t="str">
        <f t="shared" si="21"/>
        <v/>
      </c>
      <c r="V40" s="463"/>
      <c r="W40" s="463"/>
      <c r="X40" s="463"/>
      <c r="Y40" s="463"/>
      <c r="Z40" s="463"/>
      <c r="AA40" s="532"/>
      <c r="AB40" s="532"/>
      <c r="AC40" s="468"/>
      <c r="AD40" s="468"/>
      <c r="AE40" s="468"/>
      <c r="AF40" s="468"/>
      <c r="AG40" s="468"/>
      <c r="AH40" s="468"/>
    </row>
    <row r="41" spans="7:36" x14ac:dyDescent="0.2">
      <c r="G41" s="103"/>
      <c r="H41" s="103"/>
      <c r="I41" s="468"/>
      <c r="J41" s="463"/>
      <c r="K41" s="463"/>
      <c r="L41" s="464" t="str">
        <f>IF(ISBLANK('Precision '!$J$38),"",IF($N$24="N","",('Precision '!$J$26-$Y$12)/'Precision '!$AE$16))</f>
        <v/>
      </c>
      <c r="M41" s="464" t="str">
        <f>IF(ISBLANK('Precision '!$J$38),"",IF($N$24="N","",ABS('Precision '!$V$26-$Z$12)/'Precision '!$AF$16))</f>
        <v/>
      </c>
      <c r="N41" s="463" t="str">
        <f t="shared" ref="N41" si="25">N24</f>
        <v>N</v>
      </c>
      <c r="O41" s="552" t="str">
        <f t="shared" si="13"/>
        <v/>
      </c>
      <c r="P41" s="552" t="str">
        <f t="shared" si="14"/>
        <v/>
      </c>
      <c r="Q41" s="552" t="str">
        <f t="shared" si="15"/>
        <v/>
      </c>
      <c r="R41" s="552" t="str">
        <f t="shared" si="16"/>
        <v/>
      </c>
      <c r="S41" s="552" t="str">
        <f t="shared" si="17"/>
        <v/>
      </c>
      <c r="T41" s="549" t="str">
        <f t="shared" si="20"/>
        <v/>
      </c>
      <c r="U41" s="549" t="str">
        <f t="shared" si="21"/>
        <v/>
      </c>
      <c r="V41" s="463"/>
      <c r="W41" s="463"/>
      <c r="X41" s="463"/>
      <c r="Y41" s="463"/>
      <c r="Z41" s="463"/>
      <c r="AA41" s="532"/>
      <c r="AB41" s="532"/>
      <c r="AC41" s="468"/>
      <c r="AD41" s="468"/>
      <c r="AE41" s="468"/>
      <c r="AF41" s="468"/>
      <c r="AG41" s="468"/>
      <c r="AH41" s="468"/>
    </row>
    <row r="42" spans="7:36" x14ac:dyDescent="0.2">
      <c r="G42" s="103"/>
      <c r="H42" s="103"/>
      <c r="I42" s="468"/>
      <c r="J42" s="463"/>
      <c r="K42" s="463"/>
      <c r="L42" s="464" t="str">
        <f>IF(ISBLANK('Precision '!$K$38),"",IF($N$25="N","",('Precision '!$K$26-$Y$12)/'Precision '!$AE$16))</f>
        <v/>
      </c>
      <c r="M42" s="464" t="str">
        <f>IF(ISBLANK('Precision '!$K$38),"",IF($N$25="N","",ABS('Precision '!$W$26-$Z$12)/'Precision '!$AF$16))</f>
        <v/>
      </c>
      <c r="N42" s="463" t="str">
        <f t="shared" ref="N42" si="26">N25</f>
        <v>N</v>
      </c>
      <c r="O42" s="552" t="str">
        <f t="shared" si="13"/>
        <v/>
      </c>
      <c r="P42" s="552" t="str">
        <f t="shared" si="14"/>
        <v/>
      </c>
      <c r="Q42" s="552" t="str">
        <f t="shared" si="15"/>
        <v/>
      </c>
      <c r="R42" s="552" t="str">
        <f t="shared" si="16"/>
        <v/>
      </c>
      <c r="S42" s="552" t="str">
        <f t="shared" si="17"/>
        <v/>
      </c>
      <c r="T42" s="549" t="str">
        <f t="shared" si="20"/>
        <v/>
      </c>
      <c r="U42" s="549" t="str">
        <f t="shared" si="21"/>
        <v/>
      </c>
      <c r="V42" s="463"/>
      <c r="W42" s="463"/>
      <c r="X42" s="463"/>
      <c r="Y42" s="463"/>
      <c r="Z42" s="463"/>
      <c r="AA42" s="532"/>
      <c r="AB42" s="532"/>
      <c r="AC42" s="468"/>
      <c r="AD42" s="468"/>
      <c r="AE42" s="468"/>
      <c r="AF42" s="468"/>
      <c r="AG42" s="468"/>
      <c r="AH42" s="468"/>
    </row>
    <row r="43" spans="7:36" x14ac:dyDescent="0.2">
      <c r="I43" s="468"/>
      <c r="J43" s="463"/>
      <c r="K43" s="463"/>
      <c r="L43" s="464" t="str">
        <f>IF(ISBLANK('Precision '!$L$38),"",IF($N$26="N","",('Precision '!$L$26-$Y$12)/'Precision '!$AE$16))</f>
        <v/>
      </c>
      <c r="M43" s="464" t="str">
        <f>IF(ISBLANK('Precision '!$L$38),"",IF($N$26="N","",ABS('Precision '!$X$26-$Z$12)/'Precision '!$AF$16))</f>
        <v/>
      </c>
      <c r="N43" s="463" t="str">
        <f t="shared" ref="N43" si="27">N26</f>
        <v>N</v>
      </c>
      <c r="O43" s="552" t="str">
        <f t="shared" si="13"/>
        <v/>
      </c>
      <c r="P43" s="552" t="str">
        <f t="shared" si="14"/>
        <v/>
      </c>
      <c r="Q43" s="552" t="str">
        <f t="shared" si="15"/>
        <v/>
      </c>
      <c r="R43" s="552" t="str">
        <f t="shared" si="16"/>
        <v/>
      </c>
      <c r="S43" s="552" t="str">
        <f t="shared" si="17"/>
        <v/>
      </c>
      <c r="T43" s="549" t="str">
        <f t="shared" si="20"/>
        <v/>
      </c>
      <c r="U43" s="549" t="str">
        <f t="shared" si="21"/>
        <v/>
      </c>
      <c r="V43" s="463"/>
      <c r="W43" s="463"/>
      <c r="X43" s="463"/>
      <c r="Y43" s="463"/>
      <c r="Z43" s="463"/>
      <c r="AA43" s="532"/>
      <c r="AB43" s="532"/>
      <c r="AC43" s="468"/>
      <c r="AD43" s="468"/>
      <c r="AE43" s="468"/>
      <c r="AF43" s="468"/>
      <c r="AG43" s="468"/>
      <c r="AH43" s="468"/>
    </row>
    <row r="44" spans="7:36" x14ac:dyDescent="0.2">
      <c r="I44" s="468"/>
      <c r="J44" s="463"/>
      <c r="K44" s="463"/>
      <c r="L44" s="464" t="str">
        <f>IF(ISBLANK('Precision '!$M$38),"",IF($N$27="N","",('Precision '!$M$26-$Y$12)/'Precision '!$AE$16))</f>
        <v/>
      </c>
      <c r="M44" s="464" t="str">
        <f>IF(ISBLANK('Precision '!$M$38),"",IF($N$27="N","",ABS('Precision '!$Y$26-$Z$12)/'Precision '!$AF$16))</f>
        <v/>
      </c>
      <c r="N44" s="463" t="str">
        <f t="shared" ref="N44" si="28">N27</f>
        <v>N</v>
      </c>
      <c r="O44" s="552" t="str">
        <f t="shared" si="13"/>
        <v/>
      </c>
      <c r="P44" s="552" t="str">
        <f t="shared" si="14"/>
        <v/>
      </c>
      <c r="Q44" s="552" t="str">
        <f t="shared" si="15"/>
        <v/>
      </c>
      <c r="R44" s="552" t="str">
        <f t="shared" si="16"/>
        <v/>
      </c>
      <c r="S44" s="552" t="str">
        <f t="shared" si="17"/>
        <v/>
      </c>
      <c r="T44" s="549" t="str">
        <f t="shared" si="20"/>
        <v/>
      </c>
      <c r="U44" s="549" t="str">
        <f t="shared" si="21"/>
        <v/>
      </c>
      <c r="V44" s="463"/>
      <c r="W44" s="463"/>
      <c r="X44" s="463"/>
      <c r="Y44" s="463"/>
      <c r="Z44" s="463"/>
      <c r="AA44" s="532"/>
      <c r="AB44" s="532"/>
      <c r="AC44" s="468"/>
      <c r="AD44" s="468"/>
      <c r="AE44" s="468"/>
      <c r="AF44" s="468"/>
      <c r="AG44" s="468"/>
      <c r="AH44" s="468"/>
    </row>
    <row r="45" spans="7:36" x14ac:dyDescent="0.2">
      <c r="I45" s="468"/>
      <c r="J45" s="463"/>
      <c r="K45" s="463"/>
      <c r="L45" s="464" t="str">
        <f>IF(ISBLANK('Precision '!$N$38),"",IF($N$28="N","",('Precision '!$N$26-$Y$12)/'Precision '!$AE$16))</f>
        <v/>
      </c>
      <c r="M45" s="464" t="str">
        <f>IF(ISBLANK('Precision '!$N$38),"",IF($N$28="N","",ABS('Precision '!$Z$26-$Z$12)/'Precision '!$AF$16))</f>
        <v/>
      </c>
      <c r="N45" s="463" t="str">
        <f t="shared" ref="N45" si="29">N28</f>
        <v>N</v>
      </c>
      <c r="O45" s="552" t="str">
        <f t="shared" si="13"/>
        <v/>
      </c>
      <c r="P45" s="552" t="str">
        <f t="shared" si="14"/>
        <v/>
      </c>
      <c r="Q45" s="552" t="str">
        <f t="shared" si="15"/>
        <v/>
      </c>
      <c r="R45" s="552" t="str">
        <f t="shared" si="16"/>
        <v/>
      </c>
      <c r="S45" s="552" t="str">
        <f t="shared" si="17"/>
        <v/>
      </c>
      <c r="T45" s="549" t="str">
        <f t="shared" si="20"/>
        <v/>
      </c>
      <c r="U45" s="549" t="str">
        <f t="shared" si="21"/>
        <v/>
      </c>
      <c r="V45" s="463"/>
      <c r="W45" s="463"/>
      <c r="X45" s="463"/>
      <c r="Y45" s="463"/>
      <c r="Z45" s="463"/>
      <c r="AA45" s="532"/>
      <c r="AB45" s="532"/>
      <c r="AC45" s="468"/>
      <c r="AD45" s="468"/>
      <c r="AE45" s="468"/>
      <c r="AF45" s="468"/>
      <c r="AG45" s="468"/>
      <c r="AH45" s="468"/>
    </row>
    <row r="46" spans="7:36" x14ac:dyDescent="0.2">
      <c r="I46" s="468"/>
      <c r="J46" s="463"/>
      <c r="K46" s="463"/>
      <c r="L46" s="463"/>
      <c r="M46" s="463"/>
      <c r="N46" s="463"/>
      <c r="O46" s="552"/>
      <c r="P46" s="552"/>
      <c r="Q46" s="552"/>
      <c r="R46" s="552"/>
      <c r="S46" s="552"/>
      <c r="T46" s="549"/>
      <c r="U46" s="549"/>
      <c r="V46" s="463"/>
      <c r="W46" s="463"/>
      <c r="X46" s="463"/>
      <c r="Y46" s="463"/>
      <c r="Z46" s="463"/>
      <c r="AA46" s="532"/>
      <c r="AB46" s="532"/>
      <c r="AC46" s="468"/>
      <c r="AD46" s="468"/>
      <c r="AE46" s="468"/>
      <c r="AF46" s="468"/>
      <c r="AG46" s="468"/>
      <c r="AH46" s="468"/>
    </row>
    <row r="47" spans="7:36" x14ac:dyDescent="0.2"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549"/>
      <c r="U47" s="549"/>
      <c r="V47" s="463"/>
      <c r="W47" s="463"/>
      <c r="X47" s="463"/>
      <c r="Y47" s="463"/>
      <c r="Z47" s="463"/>
      <c r="AA47" s="532"/>
      <c r="AB47" s="532"/>
      <c r="AC47" s="468"/>
      <c r="AD47" s="468"/>
      <c r="AE47" s="468"/>
      <c r="AF47" s="468"/>
      <c r="AG47" s="468"/>
      <c r="AH47" s="468"/>
    </row>
    <row r="48" spans="7:36" x14ac:dyDescent="0.2">
      <c r="J48" s="463"/>
      <c r="K48" s="463"/>
      <c r="L48" s="549" t="str">
        <f t="shared" ref="L48:M56" si="30">L29</f>
        <v>Plot as Median (ME) or Average (AV):</v>
      </c>
      <c r="M48" s="549" t="str">
        <f t="shared" si="30"/>
        <v>AV</v>
      </c>
      <c r="N48" s="463"/>
      <c r="O48" s="463"/>
      <c r="P48" s="463"/>
      <c r="Q48" s="463"/>
      <c r="R48" s="463"/>
      <c r="S48" s="463"/>
      <c r="T48" s="549"/>
      <c r="U48" s="463"/>
      <c r="V48" s="463"/>
      <c r="W48" s="463"/>
      <c r="X48" s="463"/>
      <c r="Y48" s="463"/>
      <c r="Z48" s="463"/>
      <c r="AA48" s="532"/>
      <c r="AB48" s="532"/>
      <c r="AC48" s="468"/>
      <c r="AD48" s="468"/>
      <c r="AE48" s="468"/>
      <c r="AF48" s="468"/>
      <c r="AG48" s="468"/>
      <c r="AH48" s="468"/>
    </row>
    <row r="49" spans="10:34" x14ac:dyDescent="0.2">
      <c r="J49" s="463"/>
      <c r="K49" s="463"/>
      <c r="L49" s="549" t="str">
        <f t="shared" si="30"/>
        <v>Scaling factor:</v>
      </c>
      <c r="M49" s="549">
        <f t="shared" si="30"/>
        <v>0.02</v>
      </c>
      <c r="N49" s="463"/>
      <c r="O49" s="463"/>
      <c r="P49" s="463"/>
      <c r="Q49" s="463"/>
      <c r="R49" s="463"/>
      <c r="S49" s="463"/>
      <c r="T49" s="549"/>
      <c r="U49" s="463"/>
      <c r="V49" s="463"/>
      <c r="W49" s="463"/>
      <c r="X49" s="463"/>
      <c r="Y49" s="463"/>
      <c r="Z49" s="463"/>
      <c r="AA49" s="532"/>
      <c r="AB49" s="532"/>
      <c r="AC49" s="468"/>
      <c r="AD49" s="468"/>
      <c r="AE49" s="468"/>
      <c r="AF49" s="468"/>
      <c r="AG49" s="468"/>
      <c r="AH49" s="468"/>
    </row>
    <row r="50" spans="10:34" x14ac:dyDescent="0.2">
      <c r="J50" s="463"/>
      <c r="K50" s="463"/>
      <c r="L50" s="549" t="str">
        <f t="shared" si="30"/>
        <v>Coeff of determination %:</v>
      </c>
      <c r="M50" s="549" t="str">
        <f t="shared" si="30"/>
        <v/>
      </c>
      <c r="N50" s="463"/>
      <c r="O50" s="463"/>
      <c r="P50" s="463"/>
      <c r="Q50" s="463"/>
      <c r="R50" s="463"/>
      <c r="S50" s="463"/>
      <c r="T50" s="549"/>
      <c r="U50" s="463"/>
      <c r="V50" s="463"/>
      <c r="W50" s="463"/>
      <c r="X50" s="463"/>
      <c r="Y50" s="463"/>
      <c r="Z50" s="463"/>
      <c r="AA50" s="532"/>
      <c r="AB50" s="532"/>
      <c r="AC50" s="468"/>
      <c r="AD50" s="468"/>
      <c r="AE50" s="468"/>
      <c r="AF50" s="468"/>
      <c r="AG50" s="468"/>
      <c r="AH50" s="468"/>
    </row>
    <row r="51" spans="10:34" x14ac:dyDescent="0.2">
      <c r="J51" s="463"/>
      <c r="K51" s="463"/>
      <c r="L51" s="549">
        <f t="shared" si="30"/>
        <v>0</v>
      </c>
      <c r="M51" s="549">
        <f t="shared" si="30"/>
        <v>0</v>
      </c>
      <c r="N51" s="463"/>
      <c r="O51" s="463"/>
      <c r="P51" s="463"/>
      <c r="Q51" s="463"/>
      <c r="R51" s="463"/>
      <c r="S51" s="463"/>
      <c r="T51" s="549"/>
      <c r="U51" s="463"/>
      <c r="V51" s="463"/>
      <c r="W51" s="463"/>
      <c r="X51" s="463"/>
      <c r="Y51" s="463"/>
      <c r="Z51" s="463"/>
      <c r="AA51" s="532"/>
      <c r="AB51" s="532"/>
      <c r="AC51" s="468"/>
      <c r="AD51" s="468"/>
      <c r="AE51" s="468"/>
      <c r="AF51" s="468"/>
      <c r="AG51" s="468"/>
      <c r="AH51" s="468"/>
    </row>
    <row r="52" spans="10:34" x14ac:dyDescent="0.2">
      <c r="J52" s="463"/>
      <c r="K52" s="463"/>
      <c r="L52" s="549">
        <f t="shared" si="30"/>
        <v>0</v>
      </c>
      <c r="M52" s="549">
        <f t="shared" si="30"/>
        <v>0</v>
      </c>
      <c r="N52" s="463"/>
      <c r="O52" s="463"/>
      <c r="P52" s="463"/>
      <c r="Q52" s="463"/>
      <c r="R52" s="463"/>
      <c r="S52" s="463"/>
      <c r="T52" s="549"/>
      <c r="U52" s="463"/>
      <c r="V52" s="463"/>
      <c r="W52" s="463"/>
      <c r="X52" s="463"/>
      <c r="Y52" s="463"/>
      <c r="Z52" s="463"/>
      <c r="AA52" s="532"/>
      <c r="AB52" s="532"/>
      <c r="AC52" s="468"/>
      <c r="AD52" s="468"/>
      <c r="AE52" s="468"/>
      <c r="AF52" s="468"/>
      <c r="AG52" s="468"/>
      <c r="AH52" s="468"/>
    </row>
    <row r="53" spans="10:34" x14ac:dyDescent="0.2">
      <c r="J53" s="463"/>
      <c r="K53" s="463"/>
      <c r="L53" s="549" t="str">
        <f t="shared" si="30"/>
        <v/>
      </c>
      <c r="M53" s="549" t="str">
        <f t="shared" si="30"/>
        <v/>
      </c>
      <c r="N53" s="463"/>
      <c r="O53" s="463"/>
      <c r="P53" s="463"/>
      <c r="Q53" s="463"/>
      <c r="R53" s="463"/>
      <c r="S53" s="463"/>
      <c r="T53" s="549"/>
      <c r="U53" s="463"/>
      <c r="V53" s="463"/>
      <c r="W53" s="463"/>
      <c r="X53" s="463"/>
      <c r="Y53" s="463"/>
      <c r="Z53" s="463"/>
      <c r="AA53" s="532"/>
      <c r="AB53" s="532"/>
      <c r="AC53" s="468"/>
      <c r="AD53" s="468"/>
      <c r="AE53" s="468"/>
      <c r="AF53" s="468"/>
      <c r="AG53" s="468"/>
      <c r="AH53" s="468"/>
    </row>
    <row r="54" spans="10:34" x14ac:dyDescent="0.2">
      <c r="J54" s="463"/>
      <c r="K54" s="463"/>
      <c r="L54" s="549" t="str">
        <f t="shared" si="30"/>
        <v/>
      </c>
      <c r="M54" s="549" t="str">
        <f t="shared" si="30"/>
        <v/>
      </c>
      <c r="N54" s="463"/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463"/>
      <c r="Z54" s="463"/>
      <c r="AA54" s="532"/>
      <c r="AB54" s="532"/>
      <c r="AC54" s="468"/>
      <c r="AD54" s="468"/>
      <c r="AE54" s="468"/>
      <c r="AF54" s="468"/>
      <c r="AG54" s="468"/>
      <c r="AH54" s="468"/>
    </row>
    <row r="55" spans="10:34" x14ac:dyDescent="0.2">
      <c r="J55" s="463"/>
      <c r="K55" s="463"/>
      <c r="L55" s="549" t="str">
        <f t="shared" si="30"/>
        <v/>
      </c>
      <c r="M55" s="549" t="str">
        <f t="shared" si="30"/>
        <v/>
      </c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532"/>
      <c r="AB55" s="532"/>
      <c r="AC55" s="468"/>
      <c r="AD55" s="468"/>
      <c r="AE55" s="468"/>
      <c r="AF55" s="468"/>
      <c r="AG55" s="468"/>
      <c r="AH55" s="468"/>
    </row>
    <row r="56" spans="10:34" x14ac:dyDescent="0.2">
      <c r="J56" s="463"/>
      <c r="K56" s="463"/>
      <c r="L56" s="549" t="str">
        <f t="shared" si="30"/>
        <v/>
      </c>
      <c r="M56" s="549" t="str">
        <f t="shared" si="30"/>
        <v/>
      </c>
      <c r="N56" s="463"/>
      <c r="O56" s="463"/>
      <c r="P56" s="463"/>
      <c r="Q56" s="463"/>
      <c r="R56" s="463"/>
      <c r="S56" s="463"/>
      <c r="T56" s="463"/>
      <c r="U56" s="463"/>
      <c r="V56" s="463"/>
      <c r="W56" s="463"/>
      <c r="X56" s="463"/>
      <c r="Y56" s="463"/>
      <c r="Z56" s="463"/>
      <c r="AA56" s="463"/>
      <c r="AB56" s="463"/>
    </row>
  </sheetData>
  <sheetProtection password="DD51" sheet="1" scenarios="1" formatCells="0" formatColumns="0"/>
  <mergeCells count="1">
    <mergeCell ref="L15:M15"/>
  </mergeCells>
  <phoneticPr fontId="37" type="noConversion"/>
  <conditionalFormatting sqref="L17:L28">
    <cfRule type="cellIs" dxfId="1" priority="2" operator="notBetween">
      <formula>$Y$25</formula>
      <formula>$Y$24</formula>
    </cfRule>
  </conditionalFormatting>
  <conditionalFormatting sqref="M17:M28">
    <cfRule type="cellIs" dxfId="0" priority="1" operator="notBetween">
      <formula>$V$25</formula>
      <formula>$V$24</formula>
    </cfRule>
  </conditionalFormatting>
  <dataValidations count="2">
    <dataValidation type="list" allowBlank="1" showInputMessage="1" showErrorMessage="1" sqref="M5 N17:N28">
      <formula1>$K$13:$K$14</formula1>
    </dataValidation>
    <dataValidation type="list" allowBlank="1" showInputMessage="1" showErrorMessage="1" sqref="M29">
      <formula1>$K$36:$K$39</formula1>
    </dataValidation>
  </dataValidations>
  <pageMargins left="0.7" right="0.7" top="0.75" bottom="0.75" header="0.3" footer="0.3"/>
  <pageSetup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3"/>
  <sheetViews>
    <sheetView tabSelected="1" workbookViewId="0">
      <selection activeCell="D15" sqref="D15"/>
    </sheetView>
  </sheetViews>
  <sheetFormatPr defaultRowHeight="12.75" x14ac:dyDescent="0.2"/>
  <cols>
    <col min="1" max="1" width="15" customWidth="1"/>
  </cols>
  <sheetData>
    <row r="1" spans="1:2" x14ac:dyDescent="0.2">
      <c r="A1" t="s">
        <v>206</v>
      </c>
    </row>
    <row r="3" spans="1:2" x14ac:dyDescent="0.2">
      <c r="A3" s="612">
        <v>42005</v>
      </c>
      <c r="B3" s="611" t="s">
        <v>207</v>
      </c>
    </row>
  </sheetData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X76"/>
  <sheetViews>
    <sheetView zoomScaleNormal="100" workbookViewId="0">
      <pane xSplit="1" topLeftCell="O1" activePane="topRight" state="frozenSplit"/>
      <selection activeCell="X17" sqref="X17"/>
      <selection pane="topRight" activeCell="Z12" sqref="Z12"/>
    </sheetView>
  </sheetViews>
  <sheetFormatPr defaultRowHeight="12.75" x14ac:dyDescent="0.2"/>
  <cols>
    <col min="1" max="1" width="33.28515625" style="10" bestFit="1" customWidth="1"/>
    <col min="2" max="2" width="3" style="10" customWidth="1"/>
    <col min="3" max="7" width="9.5703125" style="10" bestFit="1" customWidth="1"/>
    <col min="8" max="8" width="10.7109375" style="10" bestFit="1" customWidth="1"/>
    <col min="9" max="9" width="9.7109375" style="10" bestFit="1" customWidth="1"/>
    <col min="10" max="12" width="9.28515625" style="10" customWidth="1"/>
    <col min="13" max="14" width="9.42578125" style="10" bestFit="1" customWidth="1"/>
    <col min="15" max="15" width="9.28515625" style="10" customWidth="1"/>
    <col min="16" max="16" width="11.28515625" style="10" customWidth="1"/>
    <col min="17" max="17" width="11.28515625" style="10" bestFit="1" customWidth="1"/>
    <col min="18" max="19" width="9.28515625" style="10" bestFit="1" customWidth="1"/>
    <col min="20" max="22" width="9.28515625" style="10" customWidth="1"/>
    <col min="23" max="26" width="10" style="10" customWidth="1"/>
    <col min="27" max="28" width="12.42578125" style="10" bestFit="1" customWidth="1"/>
    <col min="29" max="29" width="9.140625" style="10"/>
    <col min="30" max="30" width="11.5703125" style="10" bestFit="1" customWidth="1"/>
    <col min="31" max="32" width="9.5703125" style="10" bestFit="1" customWidth="1"/>
    <col min="33" max="34" width="9.140625" style="10"/>
    <col min="35" max="35" width="10.7109375" style="10" customWidth="1"/>
    <col min="36" max="36" width="9.140625" style="10"/>
    <col min="37" max="37" width="12" style="10" customWidth="1"/>
    <col min="38" max="38" width="10.5703125" style="10" bestFit="1" customWidth="1"/>
    <col min="39" max="16384" width="9.140625" style="10"/>
  </cols>
  <sheetData>
    <row r="1" spans="1:42" x14ac:dyDescent="0.2">
      <c r="A1" s="2"/>
      <c r="B1" s="2"/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31</v>
      </c>
      <c r="K1" s="4" t="s">
        <v>31</v>
      </c>
      <c r="L1" s="4" t="s">
        <v>32</v>
      </c>
      <c r="M1" s="52" t="s">
        <v>47</v>
      </c>
      <c r="N1" s="53" t="s">
        <v>46</v>
      </c>
      <c r="O1" s="51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5" t="s">
        <v>17</v>
      </c>
      <c r="V1" s="5" t="s">
        <v>33</v>
      </c>
      <c r="W1" s="5" t="s">
        <v>33</v>
      </c>
      <c r="X1" s="6" t="s">
        <v>34</v>
      </c>
      <c r="Y1" s="6" t="s">
        <v>44</v>
      </c>
      <c r="Z1" s="6" t="s">
        <v>45</v>
      </c>
      <c r="AA1" s="2"/>
      <c r="AB1" s="74" t="s">
        <v>1</v>
      </c>
      <c r="AC1" s="9" t="e">
        <f>AVERAGE('Precision '!C39:N538)</f>
        <v>#DIV/0!</v>
      </c>
      <c r="AD1" s="205" t="e">
        <f>AVERAGE('Precision '!O39:Z538)</f>
        <v>#DIV/0!</v>
      </c>
      <c r="AE1" s="2"/>
    </row>
    <row r="2" spans="1:42" x14ac:dyDescent="0.2">
      <c r="A2" s="2" t="s">
        <v>52</v>
      </c>
      <c r="B2" s="2"/>
      <c r="C2" s="8" t="e">
        <f>IF(OR('Precision '!C28&lt;2,'Levy-Jennings'!E2="N"),NA(),'Precision '!C26)</f>
        <v>#N/A</v>
      </c>
      <c r="D2" s="8" t="e">
        <f>IF(OR('Precision '!D28&lt;2,'Levy-Jennings'!F2="N"),NA(),'Precision '!D26)</f>
        <v>#N/A</v>
      </c>
      <c r="E2" s="8" t="e">
        <f>IF(OR('Precision '!E28&lt;2,'Levy-Jennings'!G2="N"),NA(),'Precision '!E26)</f>
        <v>#N/A</v>
      </c>
      <c r="F2" s="8" t="e">
        <f>IF(OR('Precision '!F28&lt;2,'Levy-Jennings'!H2="N"),NA(),'Precision '!F26)</f>
        <v>#N/A</v>
      </c>
      <c r="G2" s="8" t="e">
        <f>IF(OR('Precision '!G28&lt;2,'Levy-Jennings'!I2="N"),NA(),'Precision '!G26)</f>
        <v>#N/A</v>
      </c>
      <c r="H2" s="8" t="e">
        <f>IF(OR('Precision '!H28&lt;2,'Levy-Jennings'!J2="N"),NA(),'Precision '!H26)</f>
        <v>#N/A</v>
      </c>
      <c r="I2" s="8" t="e">
        <f>IF(OR('Precision '!I28&lt;2,'Levy-Jennings'!K2="N"),NA(),'Precision '!I26)</f>
        <v>#N/A</v>
      </c>
      <c r="J2" s="8" t="e">
        <f>IF(OR('Precision '!J28&lt;2,'Levy-Jennings'!L2="N"),NA(),'Precision '!J26)</f>
        <v>#N/A</v>
      </c>
      <c r="K2" s="8" t="e">
        <f>IF(OR('Precision '!K28&lt;2,'Levy-Jennings'!M2="N"),NA(),'Precision '!K26)</f>
        <v>#N/A</v>
      </c>
      <c r="L2" s="8" t="e">
        <f>IF(OR('Precision '!L28&lt;2,'Levy-Jennings'!N2="N"),NA(),'Precision '!L26)</f>
        <v>#N/A</v>
      </c>
      <c r="M2" s="8" t="e">
        <f>IF(OR('Precision '!M28&lt;2,'Levy-Jennings'!O2="N"),NA(),'Precision '!M26)</f>
        <v>#N/A</v>
      </c>
      <c r="N2" s="8" t="e">
        <f>IF(OR('Precision '!N28&lt;2,'Levy-Jennings'!P2="N"),NA(),'Precision '!N26)</f>
        <v>#N/A</v>
      </c>
      <c r="O2" s="213" t="e">
        <f>IF(OR('Precision '!O28&lt;2,'Levy-Jennings'!E3="N"),NA(),'Precision '!O26)</f>
        <v>#N/A</v>
      </c>
      <c r="P2" s="8" t="e">
        <f>IF(OR('Precision '!P28&lt;2,'Levy-Jennings'!F3="N"),NA(),'Precision '!P26)</f>
        <v>#N/A</v>
      </c>
      <c r="Q2" s="8" t="e">
        <f>IF(OR('Precision '!Q28&lt;2,'Levy-Jennings'!G3="N"),NA(),'Precision '!Q26)</f>
        <v>#N/A</v>
      </c>
      <c r="R2" s="8" t="e">
        <f>IF(OR('Precision '!R28&lt;2,'Levy-Jennings'!H3="N"),NA(),'Precision '!R26)</f>
        <v>#N/A</v>
      </c>
      <c r="S2" s="8" t="e">
        <f>IF(OR('Precision '!S28&lt;2,'Levy-Jennings'!I3="N"),NA(),'Precision '!S26)</f>
        <v>#N/A</v>
      </c>
      <c r="T2" s="8" t="e">
        <f>IF(OR('Precision '!T28&lt;2,'Levy-Jennings'!J3="N"),NA(),'Precision '!T26)</f>
        <v>#N/A</v>
      </c>
      <c r="U2" s="8" t="e">
        <f>IF(OR('Precision '!U28&lt;2,'Levy-Jennings'!K3="N"),NA(),'Precision '!U26)</f>
        <v>#N/A</v>
      </c>
      <c r="V2" s="8" t="e">
        <f>IF(OR('Precision '!V28&lt;2,'Levy-Jennings'!L3="N"),NA(),'Precision '!V26)</f>
        <v>#N/A</v>
      </c>
      <c r="W2" s="8" t="e">
        <f>IF(OR('Precision '!W28&lt;2,'Levy-Jennings'!M3="N"),NA(),'Precision '!W26)</f>
        <v>#N/A</v>
      </c>
      <c r="X2" s="8" t="e">
        <f>IF(OR('Precision '!X28&lt;2,'Levy-Jennings'!N3="N"),NA(),'Precision '!X26)</f>
        <v>#N/A</v>
      </c>
      <c r="Y2" s="8" t="e">
        <f>IF(OR('Precision '!Y28&lt;2,'Levy-Jennings'!O3="N"),NA(),'Precision '!Y26)</f>
        <v>#N/A</v>
      </c>
      <c r="Z2" s="8" t="e">
        <f>IF(OR('Precision '!Z28&lt;2,'Levy-Jennings'!P3="N"),NA(),'Precision '!Z26)</f>
        <v>#N/A</v>
      </c>
      <c r="AA2" s="7"/>
      <c r="AB2" s="74" t="s">
        <v>10</v>
      </c>
      <c r="AC2" s="9" t="e">
        <f>AE20/SQRT(AE4)</f>
        <v>#VALUE!</v>
      </c>
      <c r="AD2" s="9" t="e">
        <f>AF20/SQRT(AF4)</f>
        <v>#VALUE!</v>
      </c>
      <c r="AE2" s="2"/>
    </row>
    <row r="3" spans="1:42" x14ac:dyDescent="0.2">
      <c r="A3" s="2" t="s">
        <v>53</v>
      </c>
      <c r="B3" s="2"/>
      <c r="C3" s="8" t="e">
        <f>IF(OR('Precision '!C28&lt;2,'Levy-Jennings'!E2="N"),"",'Precision '!C26)</f>
        <v>#N/A</v>
      </c>
      <c r="D3" s="8" t="e">
        <f>IF(OR('Precision '!D28&lt;2,'Levy-Jennings'!F2="N"),"",'Precision '!D26)</f>
        <v>#N/A</v>
      </c>
      <c r="E3" s="8" t="e">
        <f>IF(OR('Precision '!E28&lt;2,'Levy-Jennings'!G2="N"),"",'Precision '!E26)</f>
        <v>#N/A</v>
      </c>
      <c r="F3" s="8" t="e">
        <f>IF(OR('Precision '!F28&lt;2,'Levy-Jennings'!H2="N"),"",'Precision '!F26)</f>
        <v>#N/A</v>
      </c>
      <c r="G3" s="8" t="e">
        <f>IF(OR('Precision '!G28&lt;2,'Levy-Jennings'!I2="N"),"",'Precision '!G26)</f>
        <v>#N/A</v>
      </c>
      <c r="H3" s="8" t="e">
        <f>IF(OR('Precision '!H28&lt;2,'Levy-Jennings'!J2="N"),"",'Precision '!H26)</f>
        <v>#N/A</v>
      </c>
      <c r="I3" s="8" t="e">
        <f>IF(OR('Precision '!I28&lt;2,'Levy-Jennings'!K2="N"),"",'Precision '!I26)</f>
        <v>#N/A</v>
      </c>
      <c r="J3" s="8" t="e">
        <f>IF(OR('Precision '!J28&lt;2,'Levy-Jennings'!L2="N"),"",'Precision '!J26)</f>
        <v>#N/A</v>
      </c>
      <c r="K3" s="8" t="e">
        <f>IF(OR('Precision '!K28&lt;2,'Levy-Jennings'!M2="N"),"",'Precision '!K26)</f>
        <v>#N/A</v>
      </c>
      <c r="L3" s="8" t="e">
        <f>IF(OR('Precision '!L28&lt;2,'Levy-Jennings'!N2="N"),"",'Precision '!L26)</f>
        <v>#N/A</v>
      </c>
      <c r="M3" s="8" t="e">
        <f>IF(OR('Precision '!M28&lt;2,'Levy-Jennings'!O2="N"),"",'Precision '!M26)</f>
        <v>#N/A</v>
      </c>
      <c r="N3" s="8" t="e">
        <f>IF(OR('Precision '!N28&lt;2,'Levy-Jennings'!P2="N"),"",'Precision '!N26)</f>
        <v>#N/A</v>
      </c>
      <c r="O3" s="214" t="e">
        <f>IF(OR('Precision '!O28&lt;2,'Levy-Jennings'!E3="N"),"",'Precision '!O26)</f>
        <v>#N/A</v>
      </c>
      <c r="P3" s="8" t="e">
        <f>IF(OR('Precision '!P28&lt;2,'Levy-Jennings'!F3="N"),"",'Precision '!P26)</f>
        <v>#N/A</v>
      </c>
      <c r="Q3" s="8" t="e">
        <f>IF(OR('Precision '!Q28&lt;2,'Levy-Jennings'!G3="N"),"",'Precision '!Q26)</f>
        <v>#N/A</v>
      </c>
      <c r="R3" s="8" t="e">
        <f>IF(OR('Precision '!R28&lt;2,'Levy-Jennings'!H3="N"),"",'Precision '!R26)</f>
        <v>#N/A</v>
      </c>
      <c r="S3" s="8" t="e">
        <f>IF(OR('Precision '!S28&lt;2,'Levy-Jennings'!I3="N"),"",'Precision '!S26)</f>
        <v>#N/A</v>
      </c>
      <c r="T3" s="8" t="e">
        <f>IF(OR('Precision '!T28&lt;2,'Levy-Jennings'!J3="N"),"",'Precision '!T26)</f>
        <v>#N/A</v>
      </c>
      <c r="U3" s="8" t="e">
        <f>IF(OR('Precision '!U28&lt;2,'Levy-Jennings'!K3="N"),"",'Precision '!U26)</f>
        <v>#N/A</v>
      </c>
      <c r="V3" s="8" t="e">
        <f>IF(OR('Precision '!V28&lt;2,'Levy-Jennings'!L3="N"),"",'Precision '!V26)</f>
        <v>#N/A</v>
      </c>
      <c r="W3" s="8" t="e">
        <f>IF(OR('Precision '!W28&lt;2,'Levy-Jennings'!M3="N"),"",'Precision '!W26)</f>
        <v>#N/A</v>
      </c>
      <c r="X3" s="8" t="e">
        <f>IF(OR('Precision '!X28&lt;2,'Levy-Jennings'!N3="N"),"",'Precision '!X26)</f>
        <v>#N/A</v>
      </c>
      <c r="Y3" s="8" t="e">
        <f>IF(OR('Precision '!Y28&lt;2,'Levy-Jennings'!O3="N"),"",'Precision '!Y26)</f>
        <v>#N/A</v>
      </c>
      <c r="Z3" s="8" t="e">
        <f>IF(OR('Precision '!Z28&lt;2,'Levy-Jennings'!P3="N"),"",'Precision '!Z26)</f>
        <v>#N/A</v>
      </c>
      <c r="AA3" s="2"/>
      <c r="AB3" s="2"/>
      <c r="AC3" s="2"/>
      <c r="AD3" s="56" t="s">
        <v>55</v>
      </c>
      <c r="AE3" s="10" t="e">
        <f>SQRT((C6*(C9-1)+D6*(D9-1)+E6*(E9-1)+F6*(F9-1)+G6*(G9-1)+H6*(H9-1)+I6*(I9-1)+J6*(J9-1)+K6*(K9-1)+L6*(L9-1)+M6*(M9-1)+N6*(N9-1))/(AE4-AE5))</f>
        <v>#DIV/0!</v>
      </c>
      <c r="AF3" s="10" t="e">
        <f>SQRT((O6*(O9-1)+P6*(P9-1)+Q6*(Q9-1)+R6*(R9-1)+S6*(S9-1)+T6*(T9-1)+U6*(U9-1)+V6*(V9-1)+W6*(W9-1)+X6*(X9-1)+Y6*(Y9-1)+Z6*(Z9-1))/(AF4-AF5))</f>
        <v>#DIV/0!</v>
      </c>
      <c r="AG3" s="2"/>
      <c r="AI3" s="26"/>
    </row>
    <row r="4" spans="1:42" x14ac:dyDescent="0.2">
      <c r="A4" s="10" t="s">
        <v>48</v>
      </c>
      <c r="C4" s="26" t="e">
        <f>IF(ISBLANK('Precision '!C22),NA(),'Precision '!C22)</f>
        <v>#N/A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15" t="e">
        <f>IF(ISBLANK('Precision '!Z22),NA(),'Precision '!Z22)</f>
        <v>#N/A</v>
      </c>
      <c r="P4" s="105" t="str">
        <f>IF(ISBLANK('Precision '!P22),NA(),'Precision '!P22)</f>
        <v>Y</v>
      </c>
      <c r="Q4" s="27" t="e">
        <f>IF(ISBLANK('Precision '!Q22),NA(),'Precision '!Q22)</f>
        <v>#N/A</v>
      </c>
      <c r="R4" s="27" t="e">
        <f>IF(ISBLANK('Precision '!R22),NA(),'Precision '!R22)</f>
        <v>#N/A</v>
      </c>
      <c r="S4" s="27" t="str">
        <f>IF(ISBLANK('Precision '!S22),NA(),'Precision '!S22)</f>
        <v>Acceptable within</v>
      </c>
      <c r="T4" s="27" t="str">
        <f>IF(ISBLANK('Precision '!S23),NA(),'Precision '!S23)</f>
        <v xml:space="preserve"> instr. uncertainty:</v>
      </c>
      <c r="U4" s="27" t="str">
        <f>IF(ISBLANK('Precision '!T22),NA(),'Precision '!T22)</f>
        <v>SD</v>
      </c>
      <c r="V4" s="27" t="str">
        <f>IF(ISBLANK('Precision '!U22),NA(),'Precision '!U22)</f>
        <v>Calc  SD</v>
      </c>
      <c r="W4" s="27" t="str">
        <f>IF(ISBLANK('Precision '!V22),NA(),'Precision '!V22)</f>
        <v>%CV</v>
      </c>
      <c r="X4" s="27" t="str">
        <f>IF(ISBLANK('Precision '!X22),NA(),'Precision '!X22)</f>
        <v>Coverage factor:</v>
      </c>
      <c r="Y4" s="27">
        <f>IF(ISBLANK('Precision '!Y22),NA(),'Precision '!Y22)</f>
        <v>2</v>
      </c>
      <c r="Z4" s="27" t="e">
        <f>IF(ISBLANK('Precision '!#REF!),NA(),'Precision '!#REF!)</f>
        <v>#REF!</v>
      </c>
      <c r="AA4" s="8"/>
      <c r="AB4" s="2"/>
      <c r="AC4" s="2"/>
      <c r="AD4" s="11" t="s">
        <v>0</v>
      </c>
      <c r="AE4" s="12">
        <f>SUM(C8:N8)</f>
        <v>0</v>
      </c>
      <c r="AF4" s="12">
        <f>SUM(O8:Z8)</f>
        <v>0</v>
      </c>
      <c r="AG4" s="2"/>
      <c r="AH4" s="5" t="s">
        <v>37</v>
      </c>
      <c r="AI4" s="5" t="s">
        <v>38</v>
      </c>
      <c r="AK4" s="5" t="s">
        <v>37</v>
      </c>
      <c r="AL4" s="5" t="s">
        <v>38</v>
      </c>
    </row>
    <row r="5" spans="1:42" x14ac:dyDescent="0.2">
      <c r="A5" s="2" t="s">
        <v>54</v>
      </c>
      <c r="B5" s="2"/>
      <c r="C5" s="26">
        <f>'Precision '!$L$19*'Precision '!$C$23</f>
        <v>0</v>
      </c>
      <c r="D5" s="26">
        <f>'Precision '!$L$19*'Precision '!$C$23</f>
        <v>0</v>
      </c>
      <c r="E5" s="26">
        <f>'Precision '!$L$19*'Precision '!$C$23</f>
        <v>0</v>
      </c>
      <c r="F5" s="26">
        <f>'Precision '!$L$19*'Precision '!$C$23</f>
        <v>0</v>
      </c>
      <c r="G5" s="26">
        <f>'Precision '!$L$19*'Precision '!$C$23</f>
        <v>0</v>
      </c>
      <c r="H5" s="26">
        <f>'Precision '!$L$19*'Precision '!$C$23</f>
        <v>0</v>
      </c>
      <c r="I5" s="26">
        <f>'Precision '!$L$19*'Precision '!$C$23</f>
        <v>0</v>
      </c>
      <c r="J5" s="26">
        <f>'Precision '!$L$19*'Precision '!$C$23</f>
        <v>0</v>
      </c>
      <c r="K5" s="26">
        <f>'Precision '!$L$19*'Precision '!$C$23</f>
        <v>0</v>
      </c>
      <c r="L5" s="26">
        <f>'Precision '!$L$19*'Precision '!$C$23</f>
        <v>0</v>
      </c>
      <c r="M5" s="26">
        <f>'Precision '!$L$19*'Precision '!$C$23</f>
        <v>0</v>
      </c>
      <c r="N5" s="26">
        <f>'Precision '!$L$19*'Precision '!$C$23</f>
        <v>0</v>
      </c>
      <c r="O5" s="215">
        <f>'Precision '!$Y$19*'Precision '!$Z$23</f>
        <v>0</v>
      </c>
      <c r="P5" s="215">
        <f>'Precision '!$Y$19*'Precision '!$Z$23</f>
        <v>0</v>
      </c>
      <c r="Q5" s="215">
        <f>'Precision '!$Y$19*'Precision '!$Z$23</f>
        <v>0</v>
      </c>
      <c r="R5" s="215">
        <f>'Precision '!$Y$19*'Precision '!$Z$23</f>
        <v>0</v>
      </c>
      <c r="S5" s="215">
        <f>'Precision '!$Y$19*'Precision '!$Z$23</f>
        <v>0</v>
      </c>
      <c r="T5" s="215">
        <f>'Precision '!$Y$19*'Precision '!$Z$23</f>
        <v>0</v>
      </c>
      <c r="U5" s="215">
        <f>'Precision '!$Y$19*'Precision '!$Z$23</f>
        <v>0</v>
      </c>
      <c r="V5" s="215">
        <f>'Precision '!$Y$19*'Precision '!$Z$23</f>
        <v>0</v>
      </c>
      <c r="W5" s="215">
        <f>'Precision '!$Y$19*'Precision '!$Z$23</f>
        <v>0</v>
      </c>
      <c r="X5" s="215">
        <f>'Precision '!$Y$19*'Precision '!$Z$23</f>
        <v>0</v>
      </c>
      <c r="Y5" s="215">
        <f>'Precision '!$Y$19*'Precision '!$Z$23</f>
        <v>0</v>
      </c>
      <c r="Z5" s="215">
        <f>'Precision '!$Y$19*'Precision '!$Z$23</f>
        <v>0</v>
      </c>
      <c r="AA5" s="8"/>
      <c r="AB5" s="8"/>
      <c r="AC5" s="8"/>
      <c r="AD5" s="11" t="s">
        <v>19</v>
      </c>
      <c r="AE5" s="2">
        <f>COUNT(C3:N3)</f>
        <v>0</v>
      </c>
      <c r="AF5" s="2">
        <f>COUNT(O2:Z2)</f>
        <v>0</v>
      </c>
      <c r="AG5" s="13" t="s">
        <v>68</v>
      </c>
      <c r="AH5" s="10" t="e">
        <f>SUM(C7:N7)-SUM(C10:N10)^2/SUM(C8:N8)</f>
        <v>#DIV/0!</v>
      </c>
      <c r="AI5" s="10" t="e">
        <f>SUM(O7:Z7)-SUM(O10:Z10)^2/SUM(O8:Z8)</f>
        <v>#DIV/0!</v>
      </c>
      <c r="AJ5" s="13" t="s">
        <v>67</v>
      </c>
      <c r="AK5" s="35" t="str">
        <f>IF(COUNT(C2:N2)=0,"",AH5/AE7)</f>
        <v/>
      </c>
      <c r="AL5" s="220" t="str">
        <f>IF(COUNT(O2:Z2)=0,"",AI5/AF7)</f>
        <v/>
      </c>
      <c r="AO5" s="10" t="e">
        <f>AK5/AK6</f>
        <v>#VALUE!</v>
      </c>
      <c r="AP5" s="10" t="e">
        <f>AL5/AL6</f>
        <v>#VALUE!</v>
      </c>
    </row>
    <row r="6" spans="1:42" x14ac:dyDescent="0.2">
      <c r="A6" s="15" t="s">
        <v>78</v>
      </c>
      <c r="B6" s="15"/>
      <c r="C6" s="26">
        <f>IF(OR(C9&lt;2,'Levy-Jennings'!E2="N"),0,VAR('Precision '!C39:C538))</f>
        <v>0</v>
      </c>
      <c r="D6" s="26">
        <f>IF(OR(D9&lt;2,'Levy-Jennings'!F2="N"),0,VAR('Precision '!D39:D538))</f>
        <v>0</v>
      </c>
      <c r="E6" s="26">
        <f>IF(OR(E9&lt;2,'Levy-Jennings'!G2="N"),0,VAR('Precision '!E39:E538))</f>
        <v>0</v>
      </c>
      <c r="F6" s="26">
        <f>IF(OR(F9&lt;2,'Levy-Jennings'!H2="N",),0,VAR('Precision '!F39:F538))</f>
        <v>0</v>
      </c>
      <c r="G6" s="26">
        <f>IF(OR(G9&lt;2,'Levy-Jennings'!I2="N"),0,VAR('Precision '!G39:G538))</f>
        <v>0</v>
      </c>
      <c r="H6" s="26">
        <f>IF(OR(H9&lt;2,'Levy-Jennings'!J2="N"),0,VAR('Precision '!H39:H538))</f>
        <v>0</v>
      </c>
      <c r="I6" s="26">
        <f>IF(OR(I9&lt;2,'Levy-Jennings'!K2="N"),0,VAR('Precision '!I39:I538))</f>
        <v>0</v>
      </c>
      <c r="J6" s="26">
        <f>IF(OR(J9&lt;2,'Levy-Jennings'!L2="N"),0,VAR('Precision '!J39:J538))</f>
        <v>0</v>
      </c>
      <c r="K6" s="26">
        <f>IF(OR(K9&lt;2,'Levy-Jennings'!M2="N"),0,VAR('Precision '!K39:K538))</f>
        <v>0</v>
      </c>
      <c r="L6" s="26">
        <f>IF(OR(L9&lt;2,'Levy-Jennings'!N2="N"),0,VAR('Precision '!L39:L538))</f>
        <v>0</v>
      </c>
      <c r="M6" s="26">
        <f>IF(OR(M9&lt;2,'Levy-Jennings'!O2="N"),0,VAR('Precision '!M39:M538))</f>
        <v>0</v>
      </c>
      <c r="N6" s="26">
        <f>IF(OR(N9&lt;2,'Levy-Jennings'!P2="N"),0,VAR('Precision '!N39:N538))</f>
        <v>0</v>
      </c>
      <c r="O6" s="215">
        <f>IF(OR(O9&lt;2,'Levy-Jennings'!E3="N"),0,VAR('Precision '!O39:O538))</f>
        <v>0</v>
      </c>
      <c r="P6" s="105">
        <f>IF(OR(P9&lt;2,'Levy-Jennings'!F3="N"),0,VAR('Precision '!P39:P538))</f>
        <v>0</v>
      </c>
      <c r="Q6" s="27">
        <f>IF(OR(Q9&lt;2,'Levy-Jennings'!G3="N",),0,VAR('Precision '!Q39:Q538))</f>
        <v>0</v>
      </c>
      <c r="R6" s="27">
        <f>IF(OR(R9&lt;2,'Levy-Jennings'!H3="N"),0,VAR('Precision '!R39:R538))</f>
        <v>0</v>
      </c>
      <c r="S6" s="27">
        <f>IF(OR(S9&lt;2,'Levy-Jennings'!I3="N"),0,VAR('Precision '!S39:S538))</f>
        <v>0</v>
      </c>
      <c r="T6" s="27">
        <f>IF(OR(T9&lt;2,'Levy-Jennings'!J3="N"),0,VAR('Precision '!T39:T538))</f>
        <v>0</v>
      </c>
      <c r="U6" s="27">
        <f>IF(OR(U9&lt;2,'Levy-Jennings'!K3="N"),0,VAR('Precision '!U39:U538))</f>
        <v>0</v>
      </c>
      <c r="V6" s="27">
        <f>IF(OR(V9&lt;2,'Levy-Jennings'!L3="N"),0,VAR('Precision '!V39:V538))</f>
        <v>0</v>
      </c>
      <c r="W6" s="27">
        <f>IF(OR(W9&lt;2,'Levy-Jennings'!M3="N"),0,VAR('Precision '!W39:W538))</f>
        <v>0</v>
      </c>
      <c r="X6" s="27">
        <f>IF(OR(X9&lt;2,'Levy-Jennings'!N3="N"),0,VAR('Precision '!X39:X538))</f>
        <v>0</v>
      </c>
      <c r="Y6" s="27">
        <f>IF(OR(Y9&lt;2,'Levy-Jennings'!O3="N"),0,VAR('Precision '!Y39:Y538))</f>
        <v>0</v>
      </c>
      <c r="Z6" s="27">
        <f>IF(OR(Z9&lt;2,'Levy-Jennings'!P3="N"),0,VAR('Precision '!Z39:Z538))</f>
        <v>0</v>
      </c>
      <c r="AA6" s="8"/>
      <c r="AB6" s="8"/>
      <c r="AC6" s="8"/>
      <c r="AD6" s="16" t="s">
        <v>20</v>
      </c>
      <c r="AE6" s="61" t="e">
        <f>(AE4^2-SUMSQ(C8:N8))/(AE4*(AE5-1))</f>
        <v>#DIV/0!</v>
      </c>
      <c r="AF6" s="61" t="e">
        <f>(AF4^2-SUMSQ(O8:Z8))/(AF4*(AF5-1))</f>
        <v>#DIV/0!</v>
      </c>
      <c r="AG6" s="13" t="s">
        <v>69</v>
      </c>
      <c r="AH6" s="26" t="e">
        <f>(AE4-AE5)*AE3^2</f>
        <v>#DIV/0!</v>
      </c>
      <c r="AI6" s="55" t="e">
        <f>(AF4-AF5)*AF3^2</f>
        <v>#DIV/0!</v>
      </c>
      <c r="AJ6" s="13" t="s">
        <v>66</v>
      </c>
      <c r="AK6" s="33" t="str">
        <f>IF(COUNT(C2:N2)=0,"",AH6/AE8)</f>
        <v/>
      </c>
      <c r="AL6" s="33" t="str">
        <f>IF(COUNT(O2:Z2)=0,"",AI6/AF8)</f>
        <v/>
      </c>
    </row>
    <row r="7" spans="1:42" x14ac:dyDescent="0.2">
      <c r="A7" s="2"/>
      <c r="B7" s="2"/>
      <c r="C7" s="191" t="str">
        <f>IF(OR(C9=0,'Levy-Jennings'!E2="N"),"",C9*C2^2)</f>
        <v/>
      </c>
      <c r="D7" s="191" t="str">
        <f>IF(OR(D9=0,'Levy-Jennings'!F2="N"),"",D9*D2^2)</f>
        <v/>
      </c>
      <c r="E7" s="191" t="str">
        <f>IF(OR(E9=0,'Levy-Jennings'!G2="N"),"",E9*E2^2)</f>
        <v/>
      </c>
      <c r="F7" s="191" t="str">
        <f>IF(OR(F9=0,'Levy-Jennings'!H2="N"),"",F9*F2^2)</f>
        <v/>
      </c>
      <c r="G7" s="191" t="str">
        <f>IF(OR(G9=0,'Levy-Jennings'!I2="N"),"",G9*G2^2)</f>
        <v/>
      </c>
      <c r="H7" s="191" t="str">
        <f>IF(OR(H9=0,'Levy-Jennings'!J2="N"),"",H9*H2^2)</f>
        <v/>
      </c>
      <c r="I7" s="191" t="str">
        <f>IF(OR(I9=0,'Levy-Jennings'!K2="N"),"",I9*I2^2)</f>
        <v/>
      </c>
      <c r="J7" s="191" t="str">
        <f>IF(OR(J9=0,'Levy-Jennings'!L2="N"),"",J9*J2^2)</f>
        <v/>
      </c>
      <c r="K7" s="191" t="str">
        <f>IF(OR(K9=0,'Levy-Jennings'!M2="N"),"",K9*K2^2)</f>
        <v/>
      </c>
      <c r="L7" s="191" t="str">
        <f>IF(OR(L9=0,'Levy-Jennings'!N2="N"),"",L9*L2^2)</f>
        <v/>
      </c>
      <c r="M7" s="191" t="str">
        <f>IF(OR(M9=0,'Levy-Jennings'!O2="N"),"",M9*M2^2)</f>
        <v/>
      </c>
      <c r="N7" s="191" t="str">
        <f>IF(OR(N9=0,'Levy-Jennings'!P2="N"),"",N9*N2^2)</f>
        <v/>
      </c>
      <c r="O7" s="216" t="str">
        <f>IF(OR(O9=0,'Levy-Jennings'!E3="N"),"",O9*O2^2)</f>
        <v/>
      </c>
      <c r="P7" s="192" t="str">
        <f>IF(OR(P9=0,'Levy-Jennings'!F3="N"),"",P9*P2^2)</f>
        <v/>
      </c>
      <c r="Q7" s="192" t="str">
        <f>IF(OR(Q9=0,'Levy-Jennings'!G3="N"),"",Q9*Q2^2)</f>
        <v/>
      </c>
      <c r="R7" s="192" t="str">
        <f>IF(OR(R9=0,'Levy-Jennings'!H3="N"),"",R9*R2^2)</f>
        <v/>
      </c>
      <c r="S7" s="192" t="str">
        <f>IF(OR(S9=0,'Levy-Jennings'!I3="N"),"",S9*S2^2)</f>
        <v/>
      </c>
      <c r="T7" s="192" t="str">
        <f>IF(OR(T9=0,'Levy-Jennings'!J3="N"),"",T9*T2^2)</f>
        <v/>
      </c>
      <c r="U7" s="192" t="str">
        <f>IF(OR(U9=0,'Levy-Jennings'!K3="N"),"",U9*U2^2)</f>
        <v/>
      </c>
      <c r="V7" s="192" t="str">
        <f>IF(OR(V9=0,'Levy-Jennings'!L3="N"),"",V9*V2^2)</f>
        <v/>
      </c>
      <c r="W7" s="192" t="str">
        <f>IF(OR(W9=0,'Levy-Jennings'!M3="N"),"",W9*W2^2)</f>
        <v/>
      </c>
      <c r="X7" s="192" t="str">
        <f>IF(OR(X9=0,'Levy-Jennings'!N3="N"),"",X9*X2^2)</f>
        <v/>
      </c>
      <c r="Y7" s="192" t="str">
        <f>IF(OR(Y9=0,'Levy-Jennings'!O3="N"),"",Y9*Y2^2)</f>
        <v/>
      </c>
      <c r="Z7" s="192" t="str">
        <f>IF(OR(Z9=0,'Levy-Jennings'!P3="N"),"",Z9*Z2^2)</f>
        <v/>
      </c>
      <c r="AA7" s="2"/>
      <c r="AC7" s="8"/>
      <c r="AD7" s="11" t="s">
        <v>21</v>
      </c>
      <c r="AE7" s="17">
        <f>AE5-1</f>
        <v>-1</v>
      </c>
      <c r="AF7" s="17">
        <f>AF5-1</f>
        <v>-1</v>
      </c>
      <c r="AG7" s="10" t="s">
        <v>22</v>
      </c>
      <c r="AH7" s="55" t="e">
        <f>AH5+AH6</f>
        <v>#DIV/0!</v>
      </c>
      <c r="AI7" s="55" t="e">
        <f>AI5+AI6</f>
        <v>#DIV/0!</v>
      </c>
      <c r="AL7" s="9"/>
    </row>
    <row r="8" spans="1:42" x14ac:dyDescent="0.2">
      <c r="A8" s="2" t="s">
        <v>23</v>
      </c>
      <c r="B8" s="2"/>
      <c r="C8" s="18" t="str">
        <f>IF(ISNUMBER(C2),COUNT('Precision '!C39:C538),"")</f>
        <v/>
      </c>
      <c r="D8" s="18" t="str">
        <f>IF(ISNUMBER(D2),COUNT('Precision '!D39:D538),"")</f>
        <v/>
      </c>
      <c r="E8" s="18" t="str">
        <f>IF(ISNUMBER(E2),COUNT('Precision '!E39:E538),"")</f>
        <v/>
      </c>
      <c r="F8" s="18" t="str">
        <f>IF(ISNUMBER(F2),COUNT('Precision '!F39:F538),"")</f>
        <v/>
      </c>
      <c r="G8" s="18">
        <f>IF(ISNUMBER(G2),COUNT('Precision '!G39:G538),0)</f>
        <v>0</v>
      </c>
      <c r="H8" s="18" t="str">
        <f>IF(ISNUMBER(H2),COUNT('Precision '!H39:H538),"")</f>
        <v/>
      </c>
      <c r="I8" s="18" t="str">
        <f>IF(ISNUMBER(I2),COUNT('Precision '!I39:I538),"")</f>
        <v/>
      </c>
      <c r="J8" s="18" t="str">
        <f>IF(ISNUMBER(J2),COUNT('Precision '!J39:J538),"")</f>
        <v/>
      </c>
      <c r="K8" s="18" t="str">
        <f>IF(ISNUMBER(K2),COUNT('Precision '!K39:K538),"")</f>
        <v/>
      </c>
      <c r="L8" s="18" t="str">
        <f>IF(ISNUMBER(L2),COUNT('Precision '!L39:L538),"")</f>
        <v/>
      </c>
      <c r="M8" s="18" t="str">
        <f>IF(ISNUMBER(M2),COUNT('Precision '!M39:M538),"")</f>
        <v/>
      </c>
      <c r="N8" s="18" t="str">
        <f>IF(ISNUMBER(N2),COUNT('Precision '!N39:N538),"")</f>
        <v/>
      </c>
      <c r="O8" s="217" t="str">
        <f>IF(ISNUMBER(O2),COUNT('Precision '!O39:O538),"")</f>
        <v/>
      </c>
      <c r="P8" s="18" t="str">
        <f>IF(ISNUMBER(P2),COUNT('Precision '!P39:P538),"")</f>
        <v/>
      </c>
      <c r="Q8" s="18" t="str">
        <f>IF(ISNUMBER(Q2),COUNT('Precision '!Q39:Q538),"")</f>
        <v/>
      </c>
      <c r="R8" s="18" t="str">
        <f>IF(ISNUMBER(R2),COUNT('Precision '!R39:R538),"")</f>
        <v/>
      </c>
      <c r="S8" s="18" t="str">
        <f>IF(ISNUMBER(S2),COUNT('Precision '!S39:S538),"")</f>
        <v/>
      </c>
      <c r="T8" s="18" t="str">
        <f>IF(ISNUMBER(T2),COUNT('Precision '!T39:T538),"")</f>
        <v/>
      </c>
      <c r="U8" s="18" t="str">
        <f>IF(ISNUMBER(U2),COUNT('Precision '!U39:U538),"")</f>
        <v/>
      </c>
      <c r="V8" s="18" t="str">
        <f>IF(ISNUMBER(V2),COUNT('Precision '!V39:V538),"")</f>
        <v/>
      </c>
      <c r="W8" s="18" t="str">
        <f>IF(ISNUMBER(W2),COUNT('Precision '!W39:W538),"")</f>
        <v/>
      </c>
      <c r="X8" s="18" t="str">
        <f>IF(ISNUMBER(X2),COUNT('Precision '!X39:X538),"")</f>
        <v/>
      </c>
      <c r="Y8" s="18" t="str">
        <f>IF(ISNUMBER(Y2),COUNT('Precision '!Y39:Y538),"")</f>
        <v/>
      </c>
      <c r="Z8" s="18" t="str">
        <f>IF(ISNUMBER(Z2),COUNT('Precision '!Z39:Z538),"")</f>
        <v/>
      </c>
      <c r="AA8" s="2"/>
      <c r="AB8" s="2"/>
      <c r="AC8" s="8"/>
      <c r="AD8" s="11" t="s">
        <v>24</v>
      </c>
      <c r="AE8" s="19">
        <f>AE4-AE5</f>
        <v>0</v>
      </c>
      <c r="AF8" s="19">
        <f>AF4-AF5</f>
        <v>0</v>
      </c>
      <c r="AG8" s="14"/>
      <c r="AJ8" s="1" t="e">
        <f>IF(ISBLANK('Precision '!#REF!),SQRT(('Precision '!L19*'Precision '!#REF!/100)^2+'Precision '!AE9^2),SQRT('Precision '!#REF!^2+'Precision '!AE9^2))</f>
        <v>#REF!</v>
      </c>
      <c r="AK8" s="1" t="e">
        <f>IF(ISBLANK('Precision '!#REF!),SQRT(('Precision '!Y19*'Precision '!#REF!/100)^2+'Precision '!AF9^2),SQRT('Precision '!#REF!^2+'Precision '!AF9^2))</f>
        <v>#REF!</v>
      </c>
    </row>
    <row r="9" spans="1:42" x14ac:dyDescent="0.2">
      <c r="A9" s="2" t="s">
        <v>56</v>
      </c>
      <c r="C9" s="34">
        <f>COUNT('Precision '!C39:C538)</f>
        <v>0</v>
      </c>
      <c r="D9" s="34">
        <f>COUNT('Precision '!D39:D538)</f>
        <v>0</v>
      </c>
      <c r="E9" s="34">
        <f>COUNT('Precision '!E39:E538)</f>
        <v>0</v>
      </c>
      <c r="F9" s="34">
        <f>COUNT('Precision '!F39:F538)</f>
        <v>0</v>
      </c>
      <c r="G9" s="34">
        <f>COUNT('Precision '!G39:G538)</f>
        <v>0</v>
      </c>
      <c r="H9" s="34">
        <f>COUNT('Precision '!H39:H538)</f>
        <v>0</v>
      </c>
      <c r="I9" s="34">
        <f>COUNT('Precision '!I39:I538)</f>
        <v>0</v>
      </c>
      <c r="J9" s="34">
        <f>COUNT('Precision '!J39:J538)</f>
        <v>0</v>
      </c>
      <c r="K9" s="34">
        <f>COUNT('Precision '!K39:K538)</f>
        <v>0</v>
      </c>
      <c r="L9" s="34">
        <f>COUNT('Precision '!L39:L538)</f>
        <v>0</v>
      </c>
      <c r="M9" s="34">
        <f>COUNT('Precision '!M39:M538)</f>
        <v>0</v>
      </c>
      <c r="N9" s="34">
        <f>COUNT('Precision '!N39:N538)</f>
        <v>0</v>
      </c>
      <c r="O9" s="218">
        <f>COUNT('Precision '!O39:O538)</f>
        <v>0</v>
      </c>
      <c r="P9" s="34">
        <f>COUNT('Precision '!P39:P538)</f>
        <v>0</v>
      </c>
      <c r="Q9" s="34">
        <f>COUNT('Precision '!Q39:Q538)</f>
        <v>0</v>
      </c>
      <c r="R9" s="34">
        <f>COUNT('Precision '!R39:R538)</f>
        <v>0</v>
      </c>
      <c r="S9" s="34">
        <f>COUNT('Precision '!S39:S538)</f>
        <v>0</v>
      </c>
      <c r="T9" s="34">
        <f>COUNT('Precision '!T39:T538)</f>
        <v>0</v>
      </c>
      <c r="U9" s="34">
        <f>COUNT('Precision '!U39:U538)</f>
        <v>0</v>
      </c>
      <c r="V9" s="34">
        <f>COUNT('Precision '!V39:V538)</f>
        <v>0</v>
      </c>
      <c r="W9" s="34">
        <f>COUNT('Precision '!W39:W538)</f>
        <v>0</v>
      </c>
      <c r="X9" s="34">
        <f>COUNT('Precision '!X39:X538)</f>
        <v>0</v>
      </c>
      <c r="Y9" s="34">
        <f>COUNT('Precision '!Y39:Y538)</f>
        <v>0</v>
      </c>
      <c r="Z9" s="34">
        <f>COUNT('Precision '!Z39:Z538)</f>
        <v>0</v>
      </c>
      <c r="AA9" s="2"/>
      <c r="AC9" s="8"/>
      <c r="AD9" s="2" t="s">
        <v>50</v>
      </c>
      <c r="AE9" s="20">
        <f>AE4-1</f>
        <v>-1</v>
      </c>
      <c r="AF9" s="20">
        <f>AF4-1</f>
        <v>-1</v>
      </c>
      <c r="AG9" s="14"/>
    </row>
    <row r="10" spans="1:42" x14ac:dyDescent="0.2">
      <c r="A10" s="32" t="s">
        <v>51</v>
      </c>
      <c r="B10" s="32"/>
      <c r="C10" s="26">
        <f>IF(OR('Levy-Jennings'!E2="N",COUNT('Precision '!C39:C538)&lt;2),0,SUM('Precision '!C39:C538))</f>
        <v>0</v>
      </c>
      <c r="D10" s="26">
        <f>IF(OR('Levy-Jennings'!F2="N",COUNT('Precision '!D39:D538)&lt;2),0,SUM('Precision '!D39:D538))</f>
        <v>0</v>
      </c>
      <c r="E10" s="26">
        <f>IF(OR('Levy-Jennings'!G2="N",COUNT('Precision '!E39:E538)&lt;2),0,SUM('Precision '!E39:E538))</f>
        <v>0</v>
      </c>
      <c r="F10" s="26">
        <f>IF(OR('Levy-Jennings'!H2="N",COUNT('Precision '!F39:F538)&lt;2),0,SUM('Precision '!F39:F538))</f>
        <v>0</v>
      </c>
      <c r="G10" s="26">
        <f>IF(OR('Levy-Jennings'!I2="N",COUNT('Precision '!G39:G538)&lt;2),0,SUM('Precision '!G39:G538))</f>
        <v>0</v>
      </c>
      <c r="H10" s="26">
        <f>IF(OR('Levy-Jennings'!J2="N",COUNT('Precision '!H39:H538)&lt;2),0,SUM('Precision '!H39:H538))</f>
        <v>0</v>
      </c>
      <c r="I10" s="26">
        <f>IF(OR('Levy-Jennings'!K2="N",COUNT('Precision '!I39:I538)&lt;2),0,SUM('Precision '!I39:I538))</f>
        <v>0</v>
      </c>
      <c r="J10" s="26">
        <f>IF(OR('Levy-Jennings'!L2="N",COUNT('Precision '!J39:J538)&lt;2),0,SUM('Precision '!J39:J538))</f>
        <v>0</v>
      </c>
      <c r="K10" s="26">
        <f>IF(OR('Levy-Jennings'!M2="N",COUNT('Precision '!K39:K538)&lt;2),0,SUM('Precision '!K39:K538))</f>
        <v>0</v>
      </c>
      <c r="L10" s="26">
        <f>IF(OR('Levy-Jennings'!N2="N",COUNT('Precision '!L39:L538)&lt;2),0,SUM('Precision '!L39:L538))</f>
        <v>0</v>
      </c>
      <c r="M10" s="26">
        <f>IF(OR('Levy-Jennings'!O2="N",COUNT('Precision '!M39:M538)&lt;2),0,SUM('Precision '!M39:M538))</f>
        <v>0</v>
      </c>
      <c r="N10" s="26">
        <f>IF(OR('Levy-Jennings'!P2="N",COUNT('Precision '!N39:N538)&lt;2),0,SUM('Precision '!N39:N538))</f>
        <v>0</v>
      </c>
      <c r="O10" s="215">
        <f>IF(OR('Levy-Jennings'!E3="N",COUNT('Precision '!O39:O538)&lt;2),0,SUM('Precision '!O39:O538))</f>
        <v>0</v>
      </c>
      <c r="P10" s="26">
        <f>IF(OR('Levy-Jennings'!F3="N",COUNT('Precision '!P39:P538)&lt;2),0,SUM('Precision '!P39:P538))</f>
        <v>0</v>
      </c>
      <c r="Q10" s="26">
        <f>IF(OR('Levy-Jennings'!G3="N",COUNT('Precision '!Q39:Q538)&lt;2),0,SUM('Precision '!Q39:Q538))</f>
        <v>0</v>
      </c>
      <c r="R10" s="26">
        <f>IF(OR('Levy-Jennings'!H3="N",COUNT('Precision '!R39:R538)&lt;2),0,SUM('Precision '!R39:R538))</f>
        <v>0</v>
      </c>
      <c r="S10" s="26">
        <f>IF(OR('Levy-Jennings'!I3="N",COUNT('Precision '!S39:S538)&lt;2),0,SUM('Precision '!S39:S538))</f>
        <v>0</v>
      </c>
      <c r="T10" s="26">
        <f>IF(OR('Levy-Jennings'!J3="N",COUNT('Precision '!T39:T538)&lt;2),0,SUM('Precision '!T39:T538))</f>
        <v>0</v>
      </c>
      <c r="U10" s="26">
        <f>IF(OR('Levy-Jennings'!K3="N",COUNT('Precision '!U39:U538)&lt;2),0,SUM('Precision '!U39:U538))</f>
        <v>0</v>
      </c>
      <c r="V10" s="26">
        <f>IF(OR('Levy-Jennings'!L3="N",COUNT('Precision '!V39:V538)&lt;2),0,SUM('Precision '!V39:V538))</f>
        <v>0</v>
      </c>
      <c r="W10" s="26">
        <f>IF(OR('Levy-Jennings'!M3="N",COUNT('Precision '!W39:W538)&lt;2),0,SUM('Precision '!W39:W538))</f>
        <v>0</v>
      </c>
      <c r="X10" s="26">
        <f>IF(OR('Levy-Jennings'!N3="N",COUNT('Precision '!X39:X538)&lt;2),0,SUM('Precision '!X39:X538))</f>
        <v>0</v>
      </c>
      <c r="Y10" s="26">
        <f>IF(OR('Levy-Jennings'!O3="N",COUNT('Precision '!Y39:Y538)&lt;2),0,SUM('Precision '!Y39:Y538))</f>
        <v>0</v>
      </c>
      <c r="Z10" s="26">
        <f>IF(OR('Levy-Jennings'!P3="N",COUNT('Precision '!Z39:Z538)&lt;2),0,SUM('Precision '!Z39:Z538))</f>
        <v>0</v>
      </c>
      <c r="AB10" s="21"/>
      <c r="AC10" s="21"/>
      <c r="AD10" s="2" t="s">
        <v>25</v>
      </c>
      <c r="AE10" s="58" t="e">
        <f>FDIST(ABS(AE12),AE7,AE8)</f>
        <v>#VALUE!</v>
      </c>
      <c r="AF10" s="58" t="e">
        <f>FDIST(ABS(AF12),AF7,AF8)</f>
        <v>#VALUE!</v>
      </c>
      <c r="AG10" s="43"/>
      <c r="AH10" s="44"/>
      <c r="AI10" s="45" t="s">
        <v>67</v>
      </c>
      <c r="AJ10" s="45" t="s">
        <v>67</v>
      </c>
      <c r="AK10" s="72" t="e">
        <f>IF(AK6&gt;AK5,0,(AK5-AK6)/AE6+AK6)</f>
        <v>#VALUE!</v>
      </c>
      <c r="AL10" s="73" t="e">
        <f>IF(AL6&gt;AL5,6,(AL5-AL6)/AF6+AL6)</f>
        <v>#VALUE!</v>
      </c>
    </row>
    <row r="11" spans="1:42" x14ac:dyDescent="0.2">
      <c r="A11" s="32" t="s">
        <v>75</v>
      </c>
      <c r="B11" s="32"/>
      <c r="C11" s="26" t="str">
        <f>IF(ISNUMBER('Precision '!C24),ABS('Precision '!C24),"")</f>
        <v/>
      </c>
      <c r="D11" s="26" t="str">
        <f>IF(ISNUMBER('Precision '!D24),ABS('Precision '!D24),"")</f>
        <v/>
      </c>
      <c r="E11" s="26" t="str">
        <f>IF(ISNUMBER('Precision '!E24),ABS('Precision '!E24),"")</f>
        <v/>
      </c>
      <c r="F11" s="26" t="str">
        <f>IF(ISNUMBER('Precision '!F24),ABS('Precision '!F24),"")</f>
        <v/>
      </c>
      <c r="G11" s="26" t="str">
        <f>IF(ISNUMBER('Precision '!G24),ABS('Precision '!G24),"")</f>
        <v/>
      </c>
      <c r="H11" s="26" t="str">
        <f>IF(ISNUMBER('Precision '!H24),ABS('Precision '!H24),"")</f>
        <v/>
      </c>
      <c r="I11" s="26" t="str">
        <f>IF(ISNUMBER('Precision '!I24),ABS('Precision '!I24),"")</f>
        <v/>
      </c>
      <c r="J11" s="26" t="str">
        <f>IF(ISNUMBER('Precision '!J24),ABS('Precision '!J24),"")</f>
        <v/>
      </c>
      <c r="K11" s="26" t="str">
        <f>IF(ISNUMBER('Precision '!K24),ABS('Precision '!K24),"")</f>
        <v/>
      </c>
      <c r="L11" s="26" t="str">
        <f>IF(ISNUMBER('Precision '!L24),ABS('Precision '!L24),"")</f>
        <v/>
      </c>
      <c r="M11" s="26" t="str">
        <f>IF(ISNUMBER('Precision '!M24),ABS('Precision '!M24),"")</f>
        <v/>
      </c>
      <c r="N11" s="26" t="str">
        <f>IF(ISNUMBER('Precision '!N24),ABS('Precision '!N24),"")</f>
        <v/>
      </c>
      <c r="O11" s="215" t="str">
        <f>IF(ISNUMBER('Precision '!O24),ABS('Precision '!O24),"")</f>
        <v/>
      </c>
      <c r="P11" s="26" t="str">
        <f>IF(ISNUMBER('Precision '!P24),ABS('Precision '!P24),"")</f>
        <v/>
      </c>
      <c r="Q11" s="26" t="str">
        <f>IF(ISNUMBER('Precision '!Q24),ABS('Precision '!Q24),"")</f>
        <v/>
      </c>
      <c r="R11" s="26" t="str">
        <f>IF(ISNUMBER('Precision '!R24),ABS('Precision '!R24),"")</f>
        <v/>
      </c>
      <c r="S11" s="26" t="str">
        <f>IF(ISNUMBER('Precision '!S24),ABS('Precision '!S24),"")</f>
        <v/>
      </c>
      <c r="T11" s="26" t="str">
        <f>IF(ISNUMBER('Precision '!T24),ABS('Precision '!T24),"")</f>
        <v/>
      </c>
      <c r="U11" s="26" t="str">
        <f>IF(ISNUMBER('Precision '!U24),ABS('Precision '!U24),"")</f>
        <v/>
      </c>
      <c r="V11" s="26" t="str">
        <f>IF(ISNUMBER('Precision '!V24),ABS('Precision '!V24),"")</f>
        <v/>
      </c>
      <c r="W11" s="26" t="str">
        <f>IF(ISNUMBER('Precision '!W24),ABS('Precision '!W24),"")</f>
        <v/>
      </c>
      <c r="X11" s="26" t="str">
        <f>IF(ISNUMBER('Precision '!X24),ABS('Precision '!X24),"")</f>
        <v/>
      </c>
      <c r="Y11" s="26" t="str">
        <f>IF(ISNUMBER('Precision '!Y24),ABS('Precision '!Y24),"")</f>
        <v/>
      </c>
      <c r="Z11" s="26" t="str">
        <f>IF(ISNUMBER('Precision '!Z24),ABS('Precision '!Z24),"")</f>
        <v/>
      </c>
      <c r="AD11" s="2" t="s">
        <v>26</v>
      </c>
      <c r="AE11" s="71" t="e">
        <f>FINV(0.05,AE7,AE8)</f>
        <v>#NUM!</v>
      </c>
      <c r="AF11" s="71" t="e">
        <f>FINV(0.05,AF7,AF8)</f>
        <v>#NUM!</v>
      </c>
      <c r="AG11" s="46"/>
      <c r="AH11" s="47" t="s">
        <v>35</v>
      </c>
      <c r="AI11" s="48" t="e">
        <f>TEXT(AE18,"##.###")</f>
        <v>#VALUE!</v>
      </c>
      <c r="AJ11" s="49" t="e">
        <f>TEXT(AF18,"##.##")</f>
        <v>#VALUE!</v>
      </c>
      <c r="AL11" s="34"/>
      <c r="AP11" s="38"/>
    </row>
    <row r="12" spans="1:42" x14ac:dyDescent="0.2">
      <c r="A12" s="32" t="s">
        <v>76</v>
      </c>
      <c r="B12" s="32"/>
      <c r="C12" s="26" t="e">
        <f>C11/SQRT(('Precision '!C31/'Precision '!$L$19)^2+('Precision '!C23/2)^2)</f>
        <v>#VALUE!</v>
      </c>
      <c r="D12" s="26" t="e">
        <f>D11/SQRT(('Precision '!D31/'Precision '!$L$19)^2+('Precision '!$C23/2)^2)</f>
        <v>#VALUE!</v>
      </c>
      <c r="E12" s="26" t="e">
        <f>E11/SQRT(('Precision '!E31/'Precision '!$L$19)^2+('Precision '!$C$23/2)^2)</f>
        <v>#VALUE!</v>
      </c>
      <c r="F12" s="26" t="e">
        <f>F11/SQRT(('Precision '!F31/'Precision '!$L$19)^2+('Precision '!$C$23/2)^2)</f>
        <v>#VALUE!</v>
      </c>
      <c r="G12" s="26" t="e">
        <f>G11/SQRT(('Precision '!G31/'Precision '!$L$19)^2+('Precision '!$C$23/2)^2)</f>
        <v>#VALUE!</v>
      </c>
      <c r="H12" s="26" t="e">
        <f>H11/SQRT(('Precision '!H31/'Precision '!$L$19)^2+('Precision '!$C$23/2)^2)</f>
        <v>#VALUE!</v>
      </c>
      <c r="I12" s="26" t="e">
        <f>I11/SQRT(('Precision '!I31/'Precision '!$L$19)^2+('Precision '!$C$23/2)^2)</f>
        <v>#VALUE!</v>
      </c>
      <c r="J12" s="26" t="e">
        <f>J11/SQRT(('Precision '!J31/'Precision '!$L$19)^2+('Precision '!$C$23/2)^2)</f>
        <v>#VALUE!</v>
      </c>
      <c r="K12" s="26" t="e">
        <f>K11/SQRT(('Precision '!K31/'Precision '!$L$19)^2+('Precision '!$C$23/2)^2)</f>
        <v>#VALUE!</v>
      </c>
      <c r="L12" s="26" t="e">
        <f>L11/SQRT(('Precision '!L31/'Precision '!$L$19)^2+('Precision '!$C$23/2)^2)</f>
        <v>#VALUE!</v>
      </c>
      <c r="M12" s="26" t="e">
        <f>M11/SQRT(('Precision '!M31/'Precision '!$L$19)^2+('Precision '!$C$23/2)^2)</f>
        <v>#VALUE!</v>
      </c>
      <c r="N12" s="26" t="e">
        <f>N11/SQRT(('Precision '!N31/'Precision '!$L$19)^2+('Precision '!$C$23/2)^2)</f>
        <v>#VALUE!</v>
      </c>
      <c r="O12" s="215" t="e">
        <f>O11/SQRT(('Precision '!O31/'Precision '!$Y$19)^2+('Precision '!$Z$23/2)^2)</f>
        <v>#VALUE!</v>
      </c>
      <c r="P12" s="215" t="e">
        <f>P11/SQRT(('Precision '!P31/'Precision '!$Y$19)^2+('Precision '!$Z$23/2)^2)</f>
        <v>#VALUE!</v>
      </c>
      <c r="Q12" s="215" t="e">
        <f>Q11/SQRT(('Precision '!Q31/'Precision '!$Y$19)^2+('Precision '!$Z$23/2)^2)</f>
        <v>#VALUE!</v>
      </c>
      <c r="R12" s="215" t="e">
        <f>R11/SQRT(('Precision '!R31/'Precision '!$Y$19)^2+('Precision '!$Z$23/2)^2)</f>
        <v>#VALUE!</v>
      </c>
      <c r="S12" s="215" t="e">
        <f>S11/SQRT(('Precision '!S31/'Precision '!$Y$19)^2+('Precision '!$Z$23/2)^2)</f>
        <v>#VALUE!</v>
      </c>
      <c r="T12" s="215" t="e">
        <f>T11/SQRT(('Precision '!T31/'Precision '!$Y$19)^2+('Precision '!$Z$23/2)^2)</f>
        <v>#VALUE!</v>
      </c>
      <c r="U12" s="215" t="e">
        <f>U11/SQRT(('Precision '!U31/'Precision '!$Y$19)^2+('Precision '!$Z$23/2)^2)</f>
        <v>#VALUE!</v>
      </c>
      <c r="V12" s="215" t="e">
        <f>V11/SQRT(('Precision '!V31/'Precision '!$Y$19)^2+('Precision '!$Z$23/2)^2)</f>
        <v>#VALUE!</v>
      </c>
      <c r="W12" s="215" t="e">
        <f>W11/SQRT(('Precision '!W31/'Precision '!$Y$19)^2+('Precision '!$Z$23/2)^2)</f>
        <v>#VALUE!</v>
      </c>
      <c r="X12" s="215" t="e">
        <f>X11/SQRT(('Precision '!X31/'Precision '!$Y$19)^2+('Precision '!$Z$23/2)^2)</f>
        <v>#VALUE!</v>
      </c>
      <c r="Y12" s="215" t="e">
        <f>Y11/SQRT(('Precision '!Y31/'Precision '!$Y$19)^2+('Precision '!$Z$23/2)^2)</f>
        <v>#VALUE!</v>
      </c>
      <c r="Z12" s="215" t="e">
        <f>Z11/SQRT(('Precision '!Z31/'Precision '!$Y$19)^2+('Precision '!$Z$23/2)^2)</f>
        <v>#VALUE!</v>
      </c>
      <c r="AB12" s="7"/>
      <c r="AC12" s="7"/>
      <c r="AD12" s="10" t="s">
        <v>57</v>
      </c>
      <c r="AE12" s="26" t="e">
        <f>(AK5/AK6)</f>
        <v>#VALUE!</v>
      </c>
      <c r="AF12" s="26" t="e">
        <f>(AL5/AL6)</f>
        <v>#VALUE!</v>
      </c>
      <c r="AG12" s="8"/>
      <c r="AH12" s="8"/>
      <c r="AI12" s="8"/>
      <c r="AJ12" s="8"/>
      <c r="AK12" s="8"/>
    </row>
    <row r="13" spans="1:42" x14ac:dyDescent="0.2">
      <c r="A13" s="32" t="s">
        <v>77</v>
      </c>
      <c r="B13" s="32"/>
      <c r="C13" s="26" t="e">
        <f>TDIST($C12,C9-2,2)</f>
        <v>#VALUE!</v>
      </c>
      <c r="D13" s="26" t="e">
        <f t="shared" ref="D13:Z13" si="0">TDIST(D12,D9-2,2)</f>
        <v>#VALUE!</v>
      </c>
      <c r="E13" s="26" t="e">
        <f t="shared" si="0"/>
        <v>#VALUE!</v>
      </c>
      <c r="F13" s="26" t="e">
        <f t="shared" si="0"/>
        <v>#VALUE!</v>
      </c>
      <c r="G13" s="26" t="e">
        <f>TDIST(G12,G9-2,2)</f>
        <v>#VALUE!</v>
      </c>
      <c r="H13" s="26" t="e">
        <f t="shared" si="0"/>
        <v>#VALUE!</v>
      </c>
      <c r="I13" s="26" t="e">
        <f t="shared" si="0"/>
        <v>#VALUE!</v>
      </c>
      <c r="J13" s="26" t="e">
        <f t="shared" si="0"/>
        <v>#VALUE!</v>
      </c>
      <c r="K13" s="26" t="e">
        <f t="shared" si="0"/>
        <v>#VALUE!</v>
      </c>
      <c r="L13" s="26" t="e">
        <f t="shared" si="0"/>
        <v>#VALUE!</v>
      </c>
      <c r="M13" s="26" t="e">
        <f t="shared" si="0"/>
        <v>#VALUE!</v>
      </c>
      <c r="N13" s="26" t="e">
        <f t="shared" si="0"/>
        <v>#VALUE!</v>
      </c>
      <c r="O13" s="215" t="e">
        <f t="shared" si="0"/>
        <v>#VALUE!</v>
      </c>
      <c r="P13" s="26" t="e">
        <f t="shared" si="0"/>
        <v>#VALUE!</v>
      </c>
      <c r="Q13" s="26" t="e">
        <f t="shared" si="0"/>
        <v>#VALUE!</v>
      </c>
      <c r="R13" s="26" t="e">
        <f t="shared" si="0"/>
        <v>#VALUE!</v>
      </c>
      <c r="S13" s="26" t="e">
        <f t="shared" si="0"/>
        <v>#VALUE!</v>
      </c>
      <c r="T13" s="26" t="e">
        <f t="shared" si="0"/>
        <v>#VALUE!</v>
      </c>
      <c r="U13" s="26" t="e">
        <f t="shared" si="0"/>
        <v>#VALUE!</v>
      </c>
      <c r="V13" s="26" t="e">
        <f t="shared" si="0"/>
        <v>#VALUE!</v>
      </c>
      <c r="W13" s="26" t="e">
        <f t="shared" si="0"/>
        <v>#VALUE!</v>
      </c>
      <c r="X13" s="26" t="e">
        <f t="shared" si="0"/>
        <v>#VALUE!</v>
      </c>
      <c r="Y13" s="26" t="e">
        <f t="shared" si="0"/>
        <v>#VALUE!</v>
      </c>
      <c r="Z13" s="26" t="e">
        <f t="shared" si="0"/>
        <v>#VALUE!</v>
      </c>
      <c r="AE13" s="27"/>
      <c r="AF13" s="7"/>
      <c r="AI13" s="2"/>
      <c r="AJ13" s="2"/>
    </row>
    <row r="14" spans="1:42" x14ac:dyDescent="0.2">
      <c r="A14" s="32"/>
      <c r="B14" s="32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1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D14" s="10" t="s">
        <v>70</v>
      </c>
      <c r="AE14" s="55" t="str">
        <f>AK6</f>
        <v/>
      </c>
      <c r="AF14" s="55" t="str">
        <f>AL6</f>
        <v/>
      </c>
      <c r="AI14" s="10" t="e">
        <f>AI6/87</f>
        <v>#DIV/0!</v>
      </c>
      <c r="AK14" s="36"/>
      <c r="AL14" s="36"/>
    </row>
    <row r="15" spans="1:42" s="62" customFormat="1" x14ac:dyDescent="0.2">
      <c r="A15" s="32"/>
      <c r="B15" s="3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1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B15" s="10"/>
      <c r="AC15" s="10"/>
      <c r="AD15" s="10" t="s">
        <v>58</v>
      </c>
      <c r="AE15" s="55" t="e">
        <f>MAX(0,(AK5-AK6)/AE6)</f>
        <v>#VALUE!</v>
      </c>
      <c r="AF15" s="55" t="e">
        <f>MAX(0,(AL5-AL6)/AF6)</f>
        <v>#VALUE!</v>
      </c>
      <c r="AG15" s="10"/>
      <c r="AH15" s="10"/>
      <c r="AI15" s="10"/>
      <c r="AJ15" s="28"/>
      <c r="AK15" s="28"/>
      <c r="AL15" s="28"/>
      <c r="AM15" s="28"/>
      <c r="AO15" s="66"/>
    </row>
    <row r="16" spans="1:42" x14ac:dyDescent="0.2">
      <c r="A16" s="32"/>
      <c r="B16" s="32"/>
      <c r="O16" s="219"/>
      <c r="R16" s="10" t="e">
        <f>VAR('Precision '!R39:R538)</f>
        <v>#DIV/0!</v>
      </c>
      <c r="AB16" s="62"/>
      <c r="AC16" s="62"/>
      <c r="AD16" s="56" t="s">
        <v>59</v>
      </c>
      <c r="AE16" s="70" t="e">
        <f>AE14+AE15</f>
        <v>#VALUE!</v>
      </c>
      <c r="AF16" s="70" t="e">
        <f>AF14+AF15</f>
        <v>#VALUE!</v>
      </c>
      <c r="AG16" s="62"/>
      <c r="AH16" s="62"/>
      <c r="AI16" s="75"/>
      <c r="AJ16" s="64"/>
      <c r="AK16" s="65"/>
      <c r="AL16" s="62"/>
      <c r="AM16" s="62"/>
      <c r="AO16" s="42"/>
    </row>
    <row r="17" spans="1:44" ht="14.25" customHeight="1" x14ac:dyDescent="0.2">
      <c r="A17" s="32" t="s">
        <v>81</v>
      </c>
      <c r="B17" s="32"/>
      <c r="O17" s="219"/>
      <c r="AD17" s="54"/>
      <c r="AE17" s="55"/>
      <c r="AF17" s="55"/>
      <c r="AI17" s="7"/>
      <c r="AJ17" s="59"/>
      <c r="AK17" s="59"/>
      <c r="AL17" s="59"/>
      <c r="AM17" s="59"/>
      <c r="AN17" s="59"/>
      <c r="AO17" s="59"/>
      <c r="AP17" s="59"/>
      <c r="AQ17" s="7"/>
    </row>
    <row r="18" spans="1:44" x14ac:dyDescent="0.2">
      <c r="A18" s="32"/>
      <c r="B18" s="32"/>
      <c r="AD18" s="10" t="s">
        <v>60</v>
      </c>
      <c r="AE18" s="55" t="e">
        <f t="shared" ref="AE18:AF20" si="1">SQRT(AE14)</f>
        <v>#VALUE!</v>
      </c>
      <c r="AF18" s="55" t="e">
        <f t="shared" si="1"/>
        <v>#VALUE!</v>
      </c>
      <c r="AJ18" s="59"/>
      <c r="AK18" s="59"/>
      <c r="AL18" s="59"/>
      <c r="AM18" s="59"/>
      <c r="AN18" s="59"/>
      <c r="AO18" s="59"/>
      <c r="AP18" s="59"/>
      <c r="AQ18" s="27"/>
    </row>
    <row r="19" spans="1:44" s="62" customForma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22"/>
      <c r="Z19" s="10"/>
      <c r="AB19" s="10"/>
      <c r="AC19" s="10"/>
      <c r="AD19" s="56" t="s">
        <v>61</v>
      </c>
      <c r="AE19" s="55" t="e">
        <f t="shared" si="1"/>
        <v>#VALUE!</v>
      </c>
      <c r="AF19" s="55" t="e">
        <f t="shared" si="1"/>
        <v>#VALUE!</v>
      </c>
      <c r="AG19" s="10"/>
      <c r="AH19" s="10"/>
      <c r="AI19" s="10"/>
      <c r="AJ19" s="59"/>
      <c r="AK19" s="59"/>
      <c r="AL19" s="59"/>
      <c r="AM19" s="59"/>
      <c r="AN19" s="59"/>
      <c r="AO19" s="59"/>
      <c r="AP19" s="59"/>
      <c r="AQ19" s="64"/>
      <c r="AR19" s="65"/>
    </row>
    <row r="20" spans="1:44" x14ac:dyDescent="0.2">
      <c r="A20" s="23"/>
      <c r="B20" s="23"/>
      <c r="C20" s="5" t="s">
        <v>27</v>
      </c>
      <c r="D20" s="5" t="s">
        <v>28</v>
      </c>
      <c r="F20" s="5" t="s">
        <v>27</v>
      </c>
      <c r="G20" s="24"/>
      <c r="H20" s="5" t="s">
        <v>28</v>
      </c>
      <c r="AB20" s="62"/>
      <c r="AC20" s="62"/>
      <c r="AD20" s="56" t="s">
        <v>62</v>
      </c>
      <c r="AE20" s="55" t="e">
        <f t="shared" si="1"/>
        <v>#VALUE!</v>
      </c>
      <c r="AF20" s="55" t="e">
        <f t="shared" si="1"/>
        <v>#VALUE!</v>
      </c>
      <c r="AG20" s="62"/>
      <c r="AH20" s="62"/>
      <c r="AI20" s="62"/>
      <c r="AJ20" s="60"/>
      <c r="AK20" s="60"/>
      <c r="AL20" s="60"/>
      <c r="AM20" s="60"/>
      <c r="AN20" s="60"/>
      <c r="AO20" s="59"/>
      <c r="AP20" s="59"/>
      <c r="AQ20" s="7"/>
    </row>
    <row r="21" spans="1:44" x14ac:dyDescent="0.2">
      <c r="A21" s="25"/>
      <c r="B21" s="25"/>
      <c r="C21" s="26"/>
      <c r="D21" s="26"/>
      <c r="G21" s="7"/>
      <c r="AD21" s="56"/>
      <c r="AJ21" s="57"/>
      <c r="AK21" s="57"/>
      <c r="AL21" s="57"/>
      <c r="AM21" s="57"/>
      <c r="AN21" s="57"/>
      <c r="AO21" s="59"/>
      <c r="AP21" s="59"/>
      <c r="AQ21" s="7"/>
    </row>
    <row r="22" spans="1:44" s="62" customFormat="1" x14ac:dyDescent="0.2">
      <c r="A22" s="25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39"/>
      <c r="M22" s="50"/>
      <c r="N22" s="50"/>
      <c r="O22" s="50"/>
      <c r="P22" s="50"/>
      <c r="Q22" s="50"/>
      <c r="R22" s="50"/>
      <c r="S22" s="50"/>
      <c r="T22" s="23" t="s">
        <v>29</v>
      </c>
      <c r="U22" s="10"/>
      <c r="V22" s="10"/>
      <c r="W22" s="610"/>
      <c r="X22" s="610"/>
      <c r="Y22" s="610"/>
      <c r="Z22" s="10"/>
      <c r="AB22" s="10"/>
      <c r="AC22" s="10"/>
      <c r="AD22" s="56" t="s">
        <v>63</v>
      </c>
      <c r="AE22" s="37" t="e">
        <f t="shared" ref="AE22:AF24" si="2">100*AE18/AC$1</f>
        <v>#VALUE!</v>
      </c>
      <c r="AF22" s="37" t="e">
        <f t="shared" si="2"/>
        <v>#VALUE!</v>
      </c>
      <c r="AG22" s="10"/>
      <c r="AH22" s="10"/>
      <c r="AI22" s="10"/>
      <c r="AJ22" s="57"/>
      <c r="AK22" s="57"/>
      <c r="AL22" s="57"/>
      <c r="AM22" s="57"/>
      <c r="AN22" s="57"/>
      <c r="AO22" s="59"/>
      <c r="AP22" s="59"/>
      <c r="AQ22" s="297"/>
    </row>
    <row r="23" spans="1:44" s="62" customFormat="1" x14ac:dyDescent="0.2">
      <c r="A23" s="25"/>
      <c r="B23" s="25"/>
      <c r="T23" s="62" t="s">
        <v>30</v>
      </c>
      <c r="AD23" s="56" t="s">
        <v>64</v>
      </c>
      <c r="AE23" s="37" t="e">
        <f t="shared" si="2"/>
        <v>#VALUE!</v>
      </c>
      <c r="AF23" s="37" t="e">
        <f t="shared" si="2"/>
        <v>#VALUE!</v>
      </c>
      <c r="AJ23" s="57"/>
      <c r="AK23" s="57"/>
      <c r="AL23" s="57"/>
      <c r="AM23" s="57"/>
      <c r="AN23" s="57"/>
      <c r="AO23" s="59"/>
      <c r="AP23" s="59"/>
      <c r="AQ23" s="297"/>
    </row>
    <row r="24" spans="1:44" ht="12.75" customHeight="1" x14ac:dyDescent="0.2">
      <c r="A24" s="29"/>
      <c r="B24" s="29"/>
      <c r="C24" s="55"/>
      <c r="T24" s="40" t="e">
        <f>IF(NOT(ISNUMBER('Precision '!C28)),NA(),1)</f>
        <v>#N/A</v>
      </c>
      <c r="Z24" s="328" t="e">
        <f>IF(AND(ISBLANK('Precision '!#REF!),ISBLANK('Precision '!#REF!)),"",IF(AND(ISBLANK('Precision '!#REF!),ISNUMBER('Precision '!#REF!)),'Precision '!#REF!,'Precision '!#REF!))</f>
        <v>#REF!</v>
      </c>
      <c r="AB24" s="62"/>
      <c r="AC24" s="62"/>
      <c r="AD24" s="56" t="s">
        <v>65</v>
      </c>
      <c r="AE24" s="37" t="e">
        <f t="shared" si="2"/>
        <v>#VALUE!</v>
      </c>
      <c r="AF24" s="37" t="e">
        <f t="shared" si="2"/>
        <v>#VALUE!</v>
      </c>
      <c r="AG24" s="62"/>
      <c r="AH24" s="62"/>
      <c r="AI24" s="62"/>
      <c r="AJ24" s="57"/>
      <c r="AK24" s="57"/>
      <c r="AL24" s="57"/>
      <c r="AM24" s="57"/>
      <c r="AN24" s="57"/>
      <c r="AO24" s="59"/>
      <c r="AP24" s="59"/>
      <c r="AQ24" s="7"/>
    </row>
    <row r="25" spans="1:44" x14ac:dyDescent="0.2">
      <c r="A25" s="30"/>
      <c r="B25" s="30"/>
      <c r="R25" s="10" t="e">
        <f>IF(NOT(ISNUMBER('Precision '!E28)),NA(),"no")</f>
        <v>#N/A</v>
      </c>
      <c r="T25" s="41" t="e">
        <f>IF(NOT(ISNUMBER('Precision '!D28)),NA(),2)</f>
        <v>#N/A</v>
      </c>
      <c r="Z25" s="329" t="e">
        <f>IF(AND(ISBLANK('Precision '!#REF!),ISBLANK('Precision '!#REF!)),"",IF(AND(ISBLANK('Precision '!#REF!),ISNUMBER('Precision '!#REF!)),'Precision '!#REF!,'Precision '!#REF!))</f>
        <v>#REF!</v>
      </c>
      <c r="AD25" s="54"/>
      <c r="AE25" s="55"/>
      <c r="AJ25" s="57"/>
      <c r="AK25" s="57"/>
      <c r="AL25" s="57"/>
      <c r="AM25" s="57"/>
      <c r="AN25" s="57"/>
      <c r="AO25" s="59"/>
      <c r="AP25" s="59"/>
      <c r="AQ25" s="7"/>
    </row>
    <row r="26" spans="1:44" x14ac:dyDescent="0.2">
      <c r="A26" s="29"/>
      <c r="B26" s="29"/>
      <c r="E26" s="13"/>
      <c r="G26" s="13"/>
      <c r="T26" s="41" t="e">
        <f>IF(NOT(ISNUMBER('Precision '!E28)),NA(),3)</f>
        <v>#N/A</v>
      </c>
      <c r="AB26" s="59"/>
      <c r="AC26" s="59"/>
      <c r="AD26" s="59"/>
      <c r="AE26" s="59"/>
      <c r="AF26" s="59"/>
      <c r="AG26" s="59"/>
      <c r="AH26" s="59"/>
      <c r="AI26" s="7"/>
      <c r="AJ26" s="57"/>
      <c r="AK26" s="57"/>
      <c r="AL26" s="57"/>
      <c r="AM26" s="57"/>
      <c r="AN26" s="57"/>
      <c r="AO26" s="59"/>
      <c r="AP26" s="59"/>
      <c r="AQ26" s="7"/>
    </row>
    <row r="27" spans="1:44" ht="16.5" customHeight="1" x14ac:dyDescent="0.2">
      <c r="A27" s="29"/>
      <c r="B27" s="29"/>
      <c r="C27" s="62"/>
      <c r="D27" s="67"/>
      <c r="E27" s="68"/>
      <c r="F27" s="78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9" t="e">
        <f>IF(NOT(ISNUMBER('Precision '!F28)),NA(),4)</f>
        <v>#N/A</v>
      </c>
      <c r="V27" s="62"/>
      <c r="W27" s="62"/>
      <c r="X27" s="62"/>
      <c r="Y27" s="62"/>
      <c r="Z27" s="62"/>
      <c r="AB27" s="59"/>
      <c r="AC27" s="59"/>
      <c r="AD27" s="59"/>
      <c r="AE27" s="59"/>
      <c r="AF27" s="59"/>
      <c r="AG27" s="59"/>
      <c r="AH27" s="59"/>
      <c r="AI27" s="7"/>
      <c r="AJ27" s="59"/>
      <c r="AK27" s="59"/>
      <c r="AL27" s="59"/>
      <c r="AM27" s="59"/>
      <c r="AN27" s="59"/>
      <c r="AO27" s="59"/>
      <c r="AP27" s="59"/>
      <c r="AQ27" s="7"/>
    </row>
    <row r="28" spans="1:44" ht="16.5" customHeight="1" x14ac:dyDescent="0.2">
      <c r="A28" s="29"/>
      <c r="B28" s="29"/>
      <c r="E28" s="31"/>
      <c r="T28" s="41" t="e">
        <f>IF(NOT(ISNUMBER('Precision '!G28)),NA(),5)</f>
        <v>#N/A</v>
      </c>
      <c r="AB28" s="59"/>
      <c r="AC28" s="59"/>
      <c r="AD28" s="59"/>
      <c r="AE28" s="59"/>
      <c r="AF28" s="59"/>
      <c r="AG28" s="59"/>
      <c r="AH28" s="59"/>
      <c r="AI28" s="7"/>
      <c r="AJ28" s="59"/>
      <c r="AK28" s="59"/>
      <c r="AL28" s="59"/>
      <c r="AM28" s="59"/>
      <c r="AN28" s="59"/>
      <c r="AO28" s="59"/>
      <c r="AP28" s="59"/>
      <c r="AQ28" s="7"/>
    </row>
    <row r="29" spans="1:44" x14ac:dyDescent="0.2">
      <c r="A29" s="29"/>
      <c r="B29" s="29"/>
      <c r="T29" s="41" t="e">
        <f>IF(NOT(ISNUMBER('Precision '!H28)),NA(),6)</f>
        <v>#N/A</v>
      </c>
      <c r="AB29" s="60"/>
      <c r="AC29" s="60"/>
      <c r="AD29" s="60"/>
      <c r="AE29" s="60"/>
      <c r="AF29" s="60"/>
      <c r="AG29" s="59"/>
      <c r="AH29" s="59"/>
      <c r="AI29" s="7"/>
      <c r="AJ29" s="59"/>
      <c r="AK29" s="59"/>
      <c r="AL29" s="59"/>
      <c r="AM29" s="59"/>
      <c r="AN29" s="59"/>
      <c r="AO29" s="59"/>
      <c r="AP29" s="59"/>
      <c r="AQ29" s="7"/>
    </row>
    <row r="30" spans="1:44" x14ac:dyDescent="0.2">
      <c r="A30" s="29"/>
      <c r="B30" s="29"/>
      <c r="C30" s="62"/>
      <c r="D30" s="62"/>
      <c r="E30" s="62"/>
      <c r="F30" s="63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9" t="e">
        <f>IF(NOT(ISNUMBER('Precision '!I28)),NA(),7)</f>
        <v>#N/A</v>
      </c>
      <c r="V30" s="62"/>
      <c r="W30" s="62"/>
      <c r="X30" s="62"/>
      <c r="Y30" s="62"/>
      <c r="Z30" s="62"/>
      <c r="AB30" s="57"/>
      <c r="AC30" s="57"/>
      <c r="AD30" s="57"/>
      <c r="AE30" s="57"/>
      <c r="AF30" s="57"/>
      <c r="AG30" s="59"/>
      <c r="AH30" s="59"/>
      <c r="AI30" s="7"/>
      <c r="AJ30" s="60"/>
      <c r="AK30" s="60"/>
      <c r="AL30" s="60"/>
      <c r="AM30" s="60"/>
      <c r="AN30" s="60"/>
      <c r="AO30" s="60"/>
      <c r="AP30" s="60"/>
      <c r="AQ30" s="7"/>
    </row>
    <row r="31" spans="1:44" x14ac:dyDescent="0.2">
      <c r="A31" s="29"/>
      <c r="B31" s="29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9" t="e">
        <f>IF(NOT(ISNUMBER('Precision '!J28)),NA(),8)</f>
        <v>#N/A</v>
      </c>
      <c r="V31" s="62"/>
      <c r="W31" s="62"/>
      <c r="X31" s="62"/>
      <c r="Y31" s="62"/>
      <c r="Z31" s="62"/>
      <c r="AB31" s="57"/>
      <c r="AC31" s="57"/>
      <c r="AD31" s="57"/>
      <c r="AE31" s="57"/>
      <c r="AF31" s="57"/>
      <c r="AG31" s="59"/>
      <c r="AH31" s="59"/>
      <c r="AI31" s="7"/>
      <c r="AJ31" s="57"/>
      <c r="AK31" s="57"/>
      <c r="AL31" s="57"/>
      <c r="AM31" s="57"/>
      <c r="AN31" s="57"/>
      <c r="AO31" s="57"/>
      <c r="AP31" s="57"/>
      <c r="AQ31" s="7"/>
    </row>
    <row r="32" spans="1:44" x14ac:dyDescent="0.2">
      <c r="A32" s="29"/>
      <c r="B32" s="29"/>
      <c r="T32" s="41" t="e">
        <f>IF(NOT(ISNUMBER('Precision '!K28)),NA(),9)</f>
        <v>#N/A</v>
      </c>
      <c r="AB32" s="57"/>
      <c r="AC32" s="57"/>
      <c r="AD32" s="57"/>
      <c r="AE32" s="57"/>
      <c r="AF32" s="57"/>
      <c r="AG32" s="59"/>
      <c r="AH32" s="59"/>
      <c r="AI32" s="7"/>
      <c r="AJ32" s="57"/>
      <c r="AK32" s="57"/>
      <c r="AL32" s="57"/>
      <c r="AM32" s="57"/>
      <c r="AN32" s="57"/>
      <c r="AO32" s="57"/>
      <c r="AP32" s="57"/>
      <c r="AQ32" s="7"/>
    </row>
    <row r="33" spans="1:43" x14ac:dyDescent="0.2">
      <c r="A33" s="29"/>
      <c r="B33" s="29"/>
      <c r="C33" s="26"/>
      <c r="D33" s="26"/>
      <c r="T33" s="41" t="e">
        <f>IF(NOT(ISNUMBER('Precision '!L28)),NA(),10)</f>
        <v>#N/A</v>
      </c>
      <c r="AB33" s="57"/>
      <c r="AC33" s="57"/>
      <c r="AD33" s="57"/>
      <c r="AE33" s="57"/>
      <c r="AF33" s="57"/>
      <c r="AG33" s="59"/>
      <c r="AH33" s="59"/>
      <c r="AI33" s="27"/>
      <c r="AJ33" s="57"/>
      <c r="AK33" s="57"/>
      <c r="AL33" s="57"/>
      <c r="AM33" s="57"/>
      <c r="AN33" s="57"/>
      <c r="AO33" s="57"/>
      <c r="AP33" s="57"/>
      <c r="AQ33" s="7"/>
    </row>
    <row r="34" spans="1:43" x14ac:dyDescent="0.2">
      <c r="A34" s="29"/>
      <c r="B34" s="29"/>
      <c r="C34" s="26"/>
      <c r="D34" s="26"/>
      <c r="T34" s="41" t="e">
        <f>IF(NOT(ISNUMBER('Precision '!M$28)),NA(),11)</f>
        <v>#N/A</v>
      </c>
      <c r="AB34" s="57"/>
      <c r="AC34" s="57"/>
      <c r="AD34" s="57"/>
      <c r="AE34" s="57"/>
      <c r="AF34" s="57"/>
      <c r="AG34" s="59"/>
      <c r="AH34" s="210"/>
      <c r="AI34"/>
      <c r="AJ34" s="57"/>
      <c r="AK34" s="57"/>
      <c r="AL34" s="57"/>
      <c r="AM34" s="57"/>
      <c r="AN34" s="57"/>
      <c r="AO34" s="57"/>
      <c r="AP34" s="57"/>
      <c r="AQ34" s="7"/>
    </row>
    <row r="35" spans="1:43" x14ac:dyDescent="0.2">
      <c r="A35" s="25"/>
      <c r="B35" s="25"/>
      <c r="C35" s="26"/>
      <c r="D35" s="26"/>
      <c r="T35" s="41" t="e">
        <f>IF(NOT(ISNUMBER('Precision '!N$28)),NA(),12)</f>
        <v>#N/A</v>
      </c>
      <c r="AB35" s="57"/>
      <c r="AC35" s="57"/>
      <c r="AD35" s="57"/>
      <c r="AE35" s="57"/>
      <c r="AF35" s="57"/>
      <c r="AG35" s="59"/>
      <c r="AH35" s="210"/>
      <c r="AI35"/>
      <c r="AJ35" s="7"/>
      <c r="AK35" s="7"/>
      <c r="AL35" s="7"/>
      <c r="AM35" s="7"/>
      <c r="AN35" s="7"/>
      <c r="AO35" s="7"/>
      <c r="AP35" s="7"/>
      <c r="AQ35" s="7"/>
    </row>
    <row r="36" spans="1:43" x14ac:dyDescent="0.2">
      <c r="A36" s="25"/>
      <c r="B36" s="25"/>
      <c r="T36" s="41" t="e">
        <f>IF(NOT(ISNUMBER('Precision '!O$28)),NA(),1)</f>
        <v>#N/A</v>
      </c>
      <c r="AB36" s="57"/>
      <c r="AC36" s="57"/>
      <c r="AD36" s="57"/>
      <c r="AE36" s="57"/>
      <c r="AF36" s="57"/>
      <c r="AG36" s="59"/>
      <c r="AH36" s="210"/>
      <c r="AI36"/>
    </row>
    <row r="37" spans="1:43" x14ac:dyDescent="0.2">
      <c r="A37" s="25"/>
      <c r="B37" s="25"/>
      <c r="T37" s="41" t="e">
        <f>IF(NOT(ISNUMBER('Precision '!P$28)),NA(),2)</f>
        <v>#N/A</v>
      </c>
      <c r="AB37" s="57"/>
      <c r="AC37" s="57"/>
      <c r="AD37" s="57"/>
      <c r="AE37" s="57"/>
      <c r="AF37" s="57"/>
      <c r="AG37" s="59"/>
      <c r="AH37" s="211"/>
      <c r="AI37"/>
    </row>
    <row r="38" spans="1:43" x14ac:dyDescent="0.2">
      <c r="A38" s="29"/>
      <c r="B38" s="29"/>
      <c r="T38" s="41" t="e">
        <f>IF(NOT(ISNUMBER('Precision '!Q$28)),NA(),3)</f>
        <v>#N/A</v>
      </c>
      <c r="AB38" s="57"/>
      <c r="AC38" s="57"/>
      <c r="AD38" s="57"/>
      <c r="AE38" s="57"/>
      <c r="AF38" s="57"/>
      <c r="AG38" s="59"/>
      <c r="AH38" s="212"/>
      <c r="AI38"/>
    </row>
    <row r="39" spans="1:43" x14ac:dyDescent="0.2">
      <c r="A39" s="30"/>
      <c r="B39" s="30"/>
      <c r="T39" s="41" t="e">
        <f>IF(NOT(ISNUMBER('Precision '!R$28)),NA(),4)</f>
        <v>#N/A</v>
      </c>
      <c r="AB39" s="57"/>
      <c r="AC39" s="57"/>
      <c r="AD39" s="57"/>
      <c r="AE39" s="57"/>
      <c r="AF39" s="57"/>
      <c r="AG39" s="59"/>
      <c r="AH39" s="212"/>
      <c r="AI39"/>
    </row>
    <row r="40" spans="1:43" x14ac:dyDescent="0.2">
      <c r="A40" s="29"/>
      <c r="B40" s="29"/>
      <c r="E40" s="13"/>
      <c r="G40" s="13"/>
      <c r="T40" s="41" t="e">
        <f>IF(NOT(ISNUMBER('Precision '!S$28)),NA(),5)</f>
        <v>#N/A</v>
      </c>
      <c r="AB40" s="57"/>
      <c r="AC40" s="57"/>
      <c r="AD40" s="57"/>
      <c r="AE40" s="57"/>
      <c r="AF40" s="57"/>
      <c r="AG40" s="59"/>
      <c r="AH40" s="212"/>
      <c r="AI40"/>
    </row>
    <row r="41" spans="1:43" x14ac:dyDescent="0.2">
      <c r="A41" s="29"/>
      <c r="B41" s="29"/>
      <c r="T41" s="41" t="e">
        <f>IF(NOT(ISNUMBER('Precision '!T$28)),NA(),6)</f>
        <v>#N/A</v>
      </c>
      <c r="AB41" s="57"/>
      <c r="AC41" s="57"/>
      <c r="AD41" s="57"/>
      <c r="AE41" s="57"/>
      <c r="AF41" s="57"/>
      <c r="AG41" s="59"/>
      <c r="AH41" s="212"/>
      <c r="AI41"/>
    </row>
    <row r="42" spans="1:43" x14ac:dyDescent="0.2">
      <c r="T42" s="41" t="e">
        <f>IF(NOT(ISNUMBER('Precision '!U$28)),NA(),7)</f>
        <v>#N/A</v>
      </c>
      <c r="AH42" s="212"/>
      <c r="AI42"/>
    </row>
    <row r="43" spans="1:43" x14ac:dyDescent="0.2">
      <c r="C43" s="10" t="s">
        <v>39</v>
      </c>
      <c r="T43" s="41" t="e">
        <f>IF(NOT(ISNUMBER('Precision '!V$28)),NA(),8)</f>
        <v>#N/A</v>
      </c>
      <c r="AH43" s="212"/>
      <c r="AI43"/>
    </row>
    <row r="44" spans="1:43" x14ac:dyDescent="0.2">
      <c r="C44" s="10" t="str">
        <f>IF(COUNT('Precision '!$C$39:$C$538)&lt;2,"",IF('Precision '!$I$19="N",NA(),IF('Precision '!$I$19="sd",'Precision '!C27,IF('Precision '!$I$19="CI",'Precision '!C31,""))))</f>
        <v/>
      </c>
      <c r="D44" s="10" t="str">
        <f>IF(COUNT('Precision '!$C$39:$C$538)&lt;2,"",IF('Precision '!$I$19="N",NA(),IF('Precision '!$I$19="sd",'Precision '!D27,IF('Precision '!$I$19="CI",'Precision '!D31,""))))</f>
        <v/>
      </c>
      <c r="E44" s="10" t="str">
        <f>IF(COUNT('Precision '!$C$39:$C$538)&lt;2,"",IF('Precision '!$I$19="N",NA(),IF('Precision '!$I$19="sd",'Precision '!E27,IF('Precision '!$I$19="CI",'Precision '!E31,""))))</f>
        <v/>
      </c>
      <c r="F44" s="10" t="str">
        <f>IF(COUNT('Precision '!$C$39:$C$538)&lt;2,"",IF('Precision '!$I$19="N",NA(),IF('Precision '!$I$19="sd",'Precision '!F27,IF('Precision '!$I$19="CI",'Precision '!F31,""))))</f>
        <v/>
      </c>
      <c r="G44" s="10" t="str">
        <f>IF(COUNT('Precision '!$C$39:$C$538)&lt;2,"",IF('Precision '!$I$19="N",NA(),IF('Precision '!$I$19="sd",'Precision '!G27,IF('Precision '!$I$19="CI",'Precision '!G31,""))))</f>
        <v/>
      </c>
      <c r="H44" s="10" t="str">
        <f>IF(COUNT('Precision '!$C$39:$C$538)&lt;2,"",IF('Precision '!$I$19="N",NA(),IF('Precision '!$I$19="sd",'Precision '!H27,IF('Precision '!$I$19="CI",'Precision '!H31,""))))</f>
        <v/>
      </c>
      <c r="I44" s="10" t="str">
        <f>IF(COUNT('Precision '!$C$39:$C$538)&lt;2,"",IF('Precision '!$I$19="N",NA(),IF('Precision '!$I$19="sd",'Precision '!I27,IF('Precision '!$I$19="CI",'Precision '!I31,""))))</f>
        <v/>
      </c>
      <c r="J44" s="10" t="str">
        <f>IF(COUNT('Precision '!$C$39:$C$538)&lt;2,"",IF('Precision '!$I$19="N",NA(),IF('Precision '!$I$19="sd",'Precision '!J27,IF('Precision '!$I$19="CI",'Precision '!J31,""))))</f>
        <v/>
      </c>
      <c r="K44" s="10" t="str">
        <f>IF(COUNT('Precision '!$C$39:$C$538)&lt;2,"",IF('Precision '!$I$19="N",NA(),IF('Precision '!$I$19="sd",'Precision '!K27,IF('Precision '!$I$19="CI",'Precision '!K31,""))))</f>
        <v/>
      </c>
      <c r="L44" s="10" t="str">
        <f>IF(COUNT('Precision '!$C$39:$C$538)&lt;2,"",IF('Precision '!$I$19="N",NA(),IF('Precision '!$I$19="sd",'Precision '!L27,IF('Precision '!$I$19="CI",'Precision '!L31,""))))</f>
        <v/>
      </c>
      <c r="M44" s="10" t="str">
        <f>IF(COUNT('Precision '!$C$39:$C$538)&lt;2,"",IF('Precision '!$I$19="N",NA(),IF('Precision '!$I$19="sd",'Precision '!M27,IF('Precision '!$I$19="CI",'Precision '!M31,""))))</f>
        <v/>
      </c>
      <c r="N44" s="10" t="str">
        <f>IF(COUNT('Precision '!$C$39:$C$538)&lt;2,"",IF('Precision '!$I$19="N",NA(),IF('Precision '!$I$19="sd",'Precision '!N27,IF('Precision '!$I$19="CI",'Precision '!N31,""))))</f>
        <v/>
      </c>
      <c r="T44" s="41" t="e">
        <f>IF(NOT(ISNUMBER('Precision '!X$28)),NA(),9)</f>
        <v>#N/A</v>
      </c>
      <c r="AH44" s="210"/>
      <c r="AI44"/>
    </row>
    <row r="45" spans="1:43" x14ac:dyDescent="0.2">
      <c r="T45" s="41" t="e">
        <f>IF(NOT(ISNUMBER('Precision '!Y$28)),NA(),10)</f>
        <v>#N/A</v>
      </c>
      <c r="AH45" s="210"/>
      <c r="AI45"/>
    </row>
    <row r="46" spans="1:43" x14ac:dyDescent="0.2">
      <c r="C46" s="10" t="s">
        <v>40</v>
      </c>
      <c r="T46" s="41" t="e">
        <f>IF(NOT(ISNUMBER('Precision '!X$28)),NA(),11)</f>
        <v>#N/A</v>
      </c>
      <c r="AH46" s="210"/>
      <c r="AI46"/>
    </row>
    <row r="47" spans="1:43" x14ac:dyDescent="0.2">
      <c r="C47" s="10" t="str">
        <f>IF(COUNT('Precision '!O39:O538)&lt;2,"",IF('Precision '!$V$19="N",NA(),IF('Precision '!$V$19="sd",'Precision '!O27,IF('Precision '!$V$19="ci",'Precision '!O31,""))))</f>
        <v/>
      </c>
      <c r="D47" s="10" t="str">
        <f>IF(COUNT('Precision '!P39:P538)&lt;2,"",IF('Precision '!$V$19="N",NA(),IF('Precision '!$V$19="sd",'Precision '!P27,IF('Precision '!$V$19="ci",'Precision '!P31,""))))</f>
        <v/>
      </c>
      <c r="E47" s="10" t="str">
        <f>IF(COUNT('Precision '!Q39:Q538)&lt;2,"",IF('Precision '!$V$19="N",NA(),IF('Precision '!$V$19="sd",'Precision '!Q27,IF('Precision '!$V$19="ci",'Precision '!Q31,""))))</f>
        <v/>
      </c>
      <c r="F47" s="10" t="str">
        <f>IF(COUNT('Precision '!R39:R538)&lt;2,"",IF('Precision '!$V$19="N",NA(),IF('Precision '!$V$19="sd",'Precision '!R27,IF('Precision '!$V$19="ci",'Precision '!R31,""))))</f>
        <v/>
      </c>
      <c r="G47" s="10" t="str">
        <f>IF(COUNT('Precision '!S39:S538)&lt;2,"",IF('Precision '!$V$19="N",NA(),IF('Precision '!$V$19="sd",'Precision '!S27,IF('Precision '!$V$19="ci",'Precision '!S31,""))))</f>
        <v/>
      </c>
      <c r="H47" s="10" t="str">
        <f>IF(COUNT('Precision '!T39:T538)&lt;2,"",IF('Precision '!$V$19="N",NA(),IF('Precision '!$V$19="sd",'Precision '!T27,IF('Precision '!$V$19="ci",'Precision '!T31,""))))</f>
        <v/>
      </c>
      <c r="I47" s="10" t="str">
        <f>IF(COUNT('Precision '!U39:U538)&lt;2,"",IF('Precision '!$V$19="N",NA(),IF('Precision '!$V$19="sd",'Precision '!U27,IF('Precision '!$V$19="ci",'Precision '!U31,""))))</f>
        <v/>
      </c>
      <c r="J47" s="10" t="str">
        <f>IF(COUNT('Precision '!V39:V538)&lt;2,"",IF('Precision '!$V$19="N",NA(),IF('Precision '!$V$19="sd",'Precision '!V27,IF('Precision '!$V$19="ci",'Precision '!V31,""))))</f>
        <v/>
      </c>
      <c r="K47" s="10" t="str">
        <f>IF(COUNT('Precision '!W39:W538)&lt;2,"",IF('Precision '!$V$19="N",NA(),IF('Precision '!$V$19="sd",'Precision '!W27,IF('Precision '!$V$19="ci",'Precision '!W31,""))))</f>
        <v/>
      </c>
      <c r="L47" s="10" t="str">
        <f>IF(COUNT('Precision '!X39:X538)&lt;2,"",IF('Precision '!$V$19="N",NA(),IF('Precision '!$V$19="sd",'Precision '!X27,IF('Precision '!$V$19="ci",'Precision '!X31,""))))</f>
        <v/>
      </c>
      <c r="M47" s="10" t="str">
        <f>IF(COUNT('Precision '!Y39:Y538)&lt;2,"",IF('Precision '!$V$19="N",NA(),IF('Precision '!$V$19="sd",'Precision '!Y27,IF('Precision '!$V$19="ci",'Precision '!Y31,""))))</f>
        <v/>
      </c>
      <c r="N47" s="10" t="str">
        <f>IF(COUNT('Precision '!Z39:Z538)&lt;2,"",IF('Precision '!$V$19="N",NA(),IF('Precision '!$V$19="sd",'Precision '!Z27,IF('Precision '!$V$19="ci",'Precision '!Z31,""))))</f>
        <v/>
      </c>
      <c r="T47" s="41" t="e">
        <f>IF(NOT(ISNUMBER('Precision '!Y$28)),NA(),12)</f>
        <v>#N/A</v>
      </c>
      <c r="AH47" s="211"/>
    </row>
    <row r="48" spans="1:43" x14ac:dyDescent="0.2">
      <c r="AH48" s="212"/>
    </row>
    <row r="49" spans="3:50" x14ac:dyDescent="0.2">
      <c r="AH49" s="212"/>
    </row>
    <row r="50" spans="3:50" x14ac:dyDescent="0.2">
      <c r="C50" s="10">
        <f>1-D50</f>
        <v>2.5000000000000022E-2</v>
      </c>
      <c r="D50" s="10">
        <v>0.97499999999999998</v>
      </c>
      <c r="E50" s="10">
        <v>3</v>
      </c>
      <c r="F50" s="10">
        <f>CHIINV(C50,E50)</f>
        <v>9.3484036044961467</v>
      </c>
      <c r="AH50" s="212"/>
    </row>
    <row r="51" spans="3:50" x14ac:dyDescent="0.2">
      <c r="E51" s="10">
        <v>4</v>
      </c>
      <c r="AH51" s="212"/>
    </row>
    <row r="52" spans="3:50" x14ac:dyDescent="0.2">
      <c r="E52" s="10">
        <v>5</v>
      </c>
    </row>
    <row r="53" spans="3:50" x14ac:dyDescent="0.2">
      <c r="E53" s="10">
        <v>6</v>
      </c>
    </row>
    <row r="54" spans="3:50" x14ac:dyDescent="0.2">
      <c r="E54" s="10">
        <v>7</v>
      </c>
    </row>
    <row r="55" spans="3:50" x14ac:dyDescent="0.2">
      <c r="E55" s="10">
        <v>8</v>
      </c>
    </row>
    <row r="56" spans="3:50" x14ac:dyDescent="0.2">
      <c r="E56" s="10">
        <v>9</v>
      </c>
    </row>
    <row r="57" spans="3:50" x14ac:dyDescent="0.2">
      <c r="E57" s="10">
        <v>10</v>
      </c>
    </row>
    <row r="58" spans="3:50" x14ac:dyDescent="0.2">
      <c r="E58" s="10">
        <v>11</v>
      </c>
      <c r="AI58" s="59"/>
      <c r="AJ58" s="59"/>
      <c r="AK58" s="59"/>
      <c r="AL58" s="59"/>
      <c r="AM58" s="59"/>
      <c r="AN58" s="59"/>
      <c r="AO58" s="59"/>
      <c r="AP58" s="7"/>
      <c r="AQ58" s="59"/>
      <c r="AR58" s="59"/>
      <c r="AS58" s="59"/>
      <c r="AT58" s="59"/>
      <c r="AU58" s="59"/>
      <c r="AV58" s="59"/>
      <c r="AW58" s="59"/>
      <c r="AX58" s="7"/>
    </row>
    <row r="59" spans="3:50" x14ac:dyDescent="0.2">
      <c r="E59" s="10">
        <v>12</v>
      </c>
      <c r="AI59" s="59"/>
      <c r="AJ59" s="59"/>
      <c r="AK59" s="59"/>
      <c r="AL59" s="59"/>
      <c r="AM59" s="59"/>
      <c r="AN59" s="59"/>
      <c r="AO59" s="59"/>
      <c r="AP59" s="7"/>
      <c r="AQ59" s="59"/>
      <c r="AR59" s="59"/>
      <c r="AS59" s="59"/>
      <c r="AT59" s="59"/>
      <c r="AU59" s="59"/>
      <c r="AV59" s="59"/>
      <c r="AW59" s="59"/>
      <c r="AX59" s="7"/>
    </row>
    <row r="60" spans="3:50" x14ac:dyDescent="0.2">
      <c r="H60" s="26"/>
      <c r="I60" s="26"/>
      <c r="J60" s="26"/>
      <c r="AI60" s="59"/>
      <c r="AJ60" s="59"/>
      <c r="AK60" s="59"/>
      <c r="AL60" s="59"/>
      <c r="AM60" s="59"/>
      <c r="AN60" s="59"/>
      <c r="AO60" s="59"/>
      <c r="AP60" s="7"/>
      <c r="AQ60" s="59"/>
      <c r="AR60" s="59"/>
      <c r="AS60" s="59"/>
      <c r="AT60" s="59"/>
      <c r="AU60" s="59"/>
      <c r="AV60" s="59"/>
      <c r="AW60" s="59"/>
      <c r="AX60" s="7"/>
    </row>
    <row r="61" spans="3:50" x14ac:dyDescent="0.2">
      <c r="D61" s="26"/>
      <c r="H61" s="26"/>
      <c r="I61" s="26"/>
      <c r="J61" s="26"/>
      <c r="AI61" s="60"/>
      <c r="AJ61" s="60"/>
      <c r="AK61" s="60"/>
      <c r="AL61" s="60"/>
      <c r="AM61" s="60"/>
      <c r="AN61" s="59"/>
      <c r="AO61" s="59"/>
      <c r="AP61" s="7"/>
      <c r="AQ61" s="60"/>
      <c r="AR61" s="60"/>
      <c r="AS61" s="60"/>
      <c r="AT61" s="60"/>
      <c r="AU61" s="60"/>
      <c r="AV61" s="59"/>
      <c r="AW61" s="59"/>
      <c r="AX61" s="7"/>
    </row>
    <row r="62" spans="3:50" x14ac:dyDescent="0.2">
      <c r="E62" s="26"/>
      <c r="F62" s="26"/>
      <c r="G62" s="26"/>
      <c r="H62" s="26"/>
      <c r="I62" s="26"/>
      <c r="J62" s="26"/>
      <c r="K62" s="26"/>
      <c r="L62" s="26"/>
      <c r="M62" s="26"/>
      <c r="AI62" s="57"/>
      <c r="AJ62" s="57"/>
      <c r="AK62" s="57"/>
      <c r="AL62" s="57"/>
      <c r="AM62" s="57"/>
      <c r="AN62" s="59"/>
      <c r="AO62" s="59"/>
      <c r="AP62" s="7"/>
      <c r="AQ62" s="57"/>
      <c r="AR62" s="57"/>
      <c r="AS62" s="57"/>
      <c r="AT62" s="57"/>
      <c r="AU62" s="57"/>
      <c r="AV62" s="59"/>
      <c r="AW62" s="59"/>
      <c r="AX62" s="7"/>
    </row>
    <row r="63" spans="3:50" x14ac:dyDescent="0.2">
      <c r="AI63" s="57"/>
      <c r="AJ63" s="57"/>
      <c r="AK63" s="57"/>
      <c r="AL63" s="57"/>
      <c r="AM63" s="57"/>
      <c r="AN63" s="59"/>
      <c r="AO63" s="59"/>
      <c r="AP63" s="7"/>
      <c r="AQ63" s="57"/>
      <c r="AR63" s="57"/>
      <c r="AS63" s="57"/>
      <c r="AT63" s="57"/>
      <c r="AU63" s="57"/>
      <c r="AV63" s="59"/>
      <c r="AW63" s="59"/>
      <c r="AX63" s="7"/>
    </row>
    <row r="64" spans="3:50" x14ac:dyDescent="0.2">
      <c r="H64" s="26"/>
      <c r="I64" s="26"/>
      <c r="J64" s="26"/>
      <c r="AI64" s="57"/>
      <c r="AJ64" s="57"/>
      <c r="AK64" s="57"/>
      <c r="AL64" s="57"/>
      <c r="AM64" s="57"/>
      <c r="AN64" s="59"/>
      <c r="AO64" s="59"/>
      <c r="AP64" s="7"/>
      <c r="AQ64" s="57"/>
      <c r="AR64" s="57"/>
      <c r="AS64" s="57"/>
      <c r="AT64" s="57"/>
      <c r="AU64" s="57"/>
      <c r="AV64" s="59"/>
      <c r="AW64" s="59"/>
      <c r="AX64" s="7"/>
    </row>
    <row r="65" spans="8:50" x14ac:dyDescent="0.2">
      <c r="H65" s="26"/>
      <c r="I65" s="26"/>
      <c r="J65" s="26"/>
      <c r="AI65" s="57"/>
      <c r="AJ65" s="57"/>
      <c r="AK65" s="57"/>
      <c r="AL65" s="57"/>
      <c r="AM65" s="57"/>
      <c r="AN65" s="59"/>
      <c r="AO65" s="59"/>
      <c r="AP65" s="7"/>
      <c r="AQ65" s="57"/>
      <c r="AR65" s="57"/>
      <c r="AS65" s="57"/>
      <c r="AT65" s="57"/>
      <c r="AU65" s="57"/>
      <c r="AV65" s="59"/>
      <c r="AW65" s="59"/>
      <c r="AX65" s="7"/>
    </row>
    <row r="66" spans="8:50" x14ac:dyDescent="0.2">
      <c r="AI66" s="57"/>
      <c r="AJ66" s="57"/>
      <c r="AK66" s="57"/>
      <c r="AL66" s="57"/>
      <c r="AM66" s="57"/>
      <c r="AN66" s="59"/>
      <c r="AO66" s="59"/>
      <c r="AP66" s="7"/>
      <c r="AQ66" s="57"/>
      <c r="AR66" s="57"/>
      <c r="AS66" s="57"/>
      <c r="AT66" s="57"/>
      <c r="AU66" s="57"/>
      <c r="AV66" s="59"/>
      <c r="AW66" s="59"/>
      <c r="AX66" s="7"/>
    </row>
    <row r="67" spans="8:50" x14ac:dyDescent="0.2">
      <c r="AI67" s="59"/>
      <c r="AJ67" s="59"/>
      <c r="AK67" s="59"/>
      <c r="AL67" s="59"/>
      <c r="AM67" s="59"/>
      <c r="AN67" s="59"/>
      <c r="AO67" s="59"/>
      <c r="AP67" s="7"/>
      <c r="AQ67" s="57"/>
      <c r="AR67" s="57"/>
      <c r="AS67" s="57"/>
      <c r="AT67" s="57"/>
      <c r="AU67" s="57"/>
      <c r="AV67" s="59"/>
      <c r="AW67" s="59"/>
      <c r="AX67" s="7"/>
    </row>
    <row r="68" spans="8:50" x14ac:dyDescent="0.2">
      <c r="AI68" s="59"/>
      <c r="AJ68" s="59"/>
      <c r="AK68" s="59"/>
      <c r="AL68" s="59"/>
      <c r="AM68" s="59"/>
      <c r="AN68" s="59"/>
      <c r="AO68" s="59"/>
      <c r="AP68" s="7"/>
      <c r="AQ68" s="59"/>
      <c r="AR68" s="59"/>
      <c r="AS68" s="59"/>
      <c r="AT68" s="59"/>
      <c r="AU68" s="59"/>
      <c r="AV68" s="59"/>
      <c r="AW68" s="59"/>
      <c r="AX68" s="7"/>
    </row>
    <row r="69" spans="8:50" x14ac:dyDescent="0.2">
      <c r="AI69" s="59"/>
      <c r="AJ69" s="59"/>
      <c r="AK69" s="59"/>
      <c r="AL69" s="59"/>
      <c r="AM69" s="59"/>
      <c r="AN69" s="59"/>
      <c r="AO69" s="59"/>
      <c r="AP69" s="7"/>
      <c r="AQ69" s="59"/>
      <c r="AR69" s="59"/>
      <c r="AS69" s="59"/>
      <c r="AT69" s="59"/>
      <c r="AU69" s="59"/>
      <c r="AV69" s="59"/>
      <c r="AW69" s="59"/>
      <c r="AX69" s="7"/>
    </row>
    <row r="70" spans="8:50" x14ac:dyDescent="0.2">
      <c r="AI70" s="60"/>
      <c r="AJ70" s="60"/>
      <c r="AK70" s="60"/>
      <c r="AL70" s="60"/>
      <c r="AM70" s="60"/>
      <c r="AN70" s="60"/>
      <c r="AO70" s="60"/>
      <c r="AP70" s="7"/>
      <c r="AQ70" s="59"/>
      <c r="AR70" s="59"/>
      <c r="AS70" s="59"/>
      <c r="AT70" s="59"/>
      <c r="AU70" s="59"/>
      <c r="AV70" s="59"/>
      <c r="AW70" s="59"/>
      <c r="AX70" s="7"/>
    </row>
    <row r="71" spans="8:50" x14ac:dyDescent="0.2">
      <c r="AI71" s="57"/>
      <c r="AJ71" s="57"/>
      <c r="AK71" s="57"/>
      <c r="AL71" s="57"/>
      <c r="AM71" s="57"/>
      <c r="AN71" s="57"/>
      <c r="AO71" s="57"/>
      <c r="AP71" s="7"/>
      <c r="AQ71" s="60"/>
      <c r="AR71" s="60"/>
      <c r="AS71" s="60"/>
      <c r="AT71" s="60"/>
      <c r="AU71" s="60"/>
      <c r="AV71" s="60"/>
      <c r="AW71" s="60"/>
      <c r="AX71" s="7"/>
    </row>
    <row r="72" spans="8:50" x14ac:dyDescent="0.2">
      <c r="AI72" s="57"/>
      <c r="AJ72" s="57"/>
      <c r="AK72" s="57"/>
      <c r="AL72" s="57"/>
      <c r="AM72" s="57"/>
      <c r="AN72" s="57"/>
      <c r="AO72" s="57"/>
      <c r="AP72" s="7"/>
      <c r="AQ72" s="57"/>
      <c r="AR72" s="57"/>
      <c r="AS72" s="57"/>
      <c r="AT72" s="57"/>
      <c r="AU72" s="57"/>
      <c r="AV72" s="57"/>
      <c r="AW72" s="57"/>
      <c r="AX72" s="7"/>
    </row>
    <row r="73" spans="8:50" x14ac:dyDescent="0.2">
      <c r="AI73" s="57"/>
      <c r="AJ73" s="57"/>
      <c r="AK73" s="57"/>
      <c r="AL73" s="57"/>
      <c r="AM73" s="57"/>
      <c r="AN73" s="57"/>
      <c r="AO73" s="57"/>
      <c r="AP73" s="7"/>
      <c r="AQ73" s="57"/>
      <c r="AR73" s="57"/>
      <c r="AS73" s="57"/>
      <c r="AT73" s="57"/>
      <c r="AU73" s="57"/>
      <c r="AV73" s="57"/>
      <c r="AW73" s="57"/>
      <c r="AX73" s="7"/>
    </row>
    <row r="74" spans="8:50" x14ac:dyDescent="0.2">
      <c r="AI74" s="57"/>
      <c r="AJ74" s="57"/>
      <c r="AK74" s="57"/>
      <c r="AL74" s="57"/>
      <c r="AM74" s="57"/>
      <c r="AN74" s="57"/>
      <c r="AO74" s="57"/>
      <c r="AP74" s="7"/>
      <c r="AQ74" s="57"/>
      <c r="AR74" s="57"/>
      <c r="AS74" s="57"/>
      <c r="AT74" s="57"/>
      <c r="AU74" s="57"/>
      <c r="AV74" s="57"/>
      <c r="AW74" s="57"/>
      <c r="AX74" s="7"/>
    </row>
    <row r="75" spans="8:50" x14ac:dyDescent="0.2">
      <c r="AI75" s="57"/>
      <c r="AJ75" s="57"/>
      <c r="AK75" s="57"/>
      <c r="AL75" s="57"/>
      <c r="AM75" s="57"/>
      <c r="AN75" s="57"/>
      <c r="AO75" s="57"/>
      <c r="AP75" s="7"/>
      <c r="AQ75" s="57"/>
      <c r="AR75" s="57"/>
      <c r="AS75" s="57"/>
      <c r="AT75" s="57"/>
      <c r="AU75" s="57"/>
      <c r="AV75" s="57"/>
      <c r="AW75" s="57"/>
      <c r="AX75" s="7"/>
    </row>
    <row r="76" spans="8:50" x14ac:dyDescent="0.2"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</sheetData>
  <mergeCells count="1">
    <mergeCell ref="W22:Y22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Precision </vt:lpstr>
      <vt:lpstr>Levy-Jennings</vt:lpstr>
      <vt:lpstr>Youden plot</vt:lpstr>
      <vt:lpstr>Comments</vt:lpstr>
      <vt:lpstr>P Calc</vt:lpstr>
      <vt:lpstr>'Precision '!Print_Area</vt:lpstr>
    </vt:vector>
  </TitlesOfParts>
  <Company>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Thomas Hutchinson</cp:lastModifiedBy>
  <cp:lastPrinted>2014-11-20T11:14:04Z</cp:lastPrinted>
  <dcterms:created xsi:type="dcterms:W3CDTF">2003-03-15T09:31:47Z</dcterms:created>
  <dcterms:modified xsi:type="dcterms:W3CDTF">2015-01-26T16:17:17Z</dcterms:modified>
</cp:coreProperties>
</file>